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産業建設部下水道課\02岡本千明\◎公共下水道（H27.4.1～）\H27\経営比較分析表（H28.2.3)\"/>
    </mc:Choice>
  </mc:AlternateContent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AL8" i="4" s="1"/>
  <c r="Q6" i="5"/>
  <c r="P6" i="5"/>
  <c r="O6" i="5"/>
  <c r="P10" i="4" s="1"/>
  <c r="N6" i="5"/>
  <c r="M6" i="5"/>
  <c r="L6" i="5"/>
  <c r="K6" i="5"/>
  <c r="P8" i="4" s="1"/>
  <c r="J6" i="5"/>
  <c r="I8" i="4" s="1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W10" i="4"/>
  <c r="I10" i="4"/>
  <c r="B10" i="4"/>
  <c r="BB8" i="4"/>
  <c r="W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<sst xmlns="http://schemas.openxmlformats.org/spreadsheetml/2006/main" count="232" uniqueCount="111">
  <si>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</si>
  <si>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</si>
  <si>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</si>
  <si>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</si>
  <si>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</si>
  <si>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</si>
  <si>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</si>
  <si>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</si>
  <si>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</si>
  <si>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</si>
  <si>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</si>
  <si>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</si>
  <si>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</si>
  <si>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</si>
  <si>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</si>
  <si>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</si>
  <si>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</si>
  <si>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</si>
  <si>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</si>
  <si>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</si>
  <si>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</si>
  <si>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</si>
  <si>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</si>
  <si>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</si>
  <si>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</si>
  <si>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</si>
  <si>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</si>
  <si>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</si>
  <si>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</si>
  <si>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</si>
  <si>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</si>
  <si>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</si>
  <si>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</si>
  <si>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</si>
  <si>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</si>
  <si>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</si>
  <si>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</si>
  <si>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</si>
  <si>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</si>
  <si>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</si>
  <si>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</si>
  <si>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</si>
  <si>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</si>
  <si>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</si>
  <si>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</si>
  <si>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</si>
  <si>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</si>
  <si>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</si>
  <si>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</si>
  <si>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</si>
  <si>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</si>
  <si>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</si>
  <si>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</si>
  <si>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</si>
  <si>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</si>
  <si>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</si>
  <si>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</si>
  <si>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</si>
  <si>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</si>
  <si>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</si>
  <si>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</si>
  <si>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</si>
  <si>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</si>
  <si>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</si>
  <si>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</si>
  <si>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</si>
  <si>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</si>
  <si>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</si>
  <si>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</si>
  <si>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</si>
  <si>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</si>
  <si>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</si>
  <si>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</si>
  <si>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</si>
  <si>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</si>
  <si>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</si>
  <si>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</si>
  <si>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</si>
  <si>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</si>
  <si>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</si>
  <si>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</si>
  <si>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</si>
  <si>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</si>
  <si>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</si>
  <si>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</si>
  <si>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</si>
  <si>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</si>
  <si>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</si>
  <si>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</si>
  <si>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</si>
  <si>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</si>
  <si>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</si>
  <si>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</si>
  <si>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</si>
  <si>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</si>
  <si>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</si>
  <si>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愛媛県　伊予市</t>
  </si>
  <si>
    <t>法非適用</t>
  </si>
  <si>
    <t>下水道事業</t>
  </si>
  <si>
    <t>特定地域生活排水処理</t>
  </si>
  <si>
    <t>K2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</si>
  <si>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</si>
  <si>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</si>
  <si>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</si>
  <si>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</si>
  <si>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</si>
  <si>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</si>
  <si>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</si>
  <si>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整備後、５年経過するとブロワーの交換、部品の修繕が発生している状況である。平成２８年度末で整備事業が終了するが、今まで整備した約３２０基の浄化槽の修繕が今後も発生してくる。使用者に対して適正に管理使用するよう啓発活動をし、修繕箇所の軽減に努めていきたい。また、現在も定期的に保守点検を行っているが、それにより、早期修繕に対処し劣化防止に対応する。　　　　　　　　　　　　　　　　　　　　　　　　　　　　　　　　　　　　　　　　　　　　　　　　　　　　　　　　　　　　　　　　　　　　　　　　　　　　　　　　　　　　</t>
    <rPh sb="1" eb="3">
      <t>セイビ</t>
    </rPh>
    <rPh sb="3" eb="4">
      <t>ゴ</t>
    </rPh>
    <rPh sb="6" eb="7">
      <t>ネン</t>
    </rPh>
    <rPh sb="7" eb="9">
      <t>ケイカ</t>
    </rPh>
    <rPh sb="17" eb="19">
      <t>コウカン</t>
    </rPh>
    <rPh sb="20" eb="22">
      <t>ブヒン</t>
    </rPh>
    <rPh sb="23" eb="25">
      <t>シュウゼン</t>
    </rPh>
    <rPh sb="26" eb="28">
      <t>ハッセイ</t>
    </rPh>
    <rPh sb="32" eb="34">
      <t>ジョウキョウ</t>
    </rPh>
    <rPh sb="38" eb="40">
      <t>ヘイセイ</t>
    </rPh>
    <rPh sb="42" eb="45">
      <t>ネンドマツ</t>
    </rPh>
    <rPh sb="46" eb="48">
      <t>セイビ</t>
    </rPh>
    <rPh sb="48" eb="50">
      <t>ジギョウ</t>
    </rPh>
    <rPh sb="51" eb="53">
      <t>シュウリョウ</t>
    </rPh>
    <rPh sb="57" eb="58">
      <t>イマ</t>
    </rPh>
    <rPh sb="60" eb="62">
      <t>セイビ</t>
    </rPh>
    <rPh sb="64" eb="65">
      <t>ヤク</t>
    </rPh>
    <rPh sb="68" eb="69">
      <t>キ</t>
    </rPh>
    <rPh sb="70" eb="72">
      <t>ジョウカ</t>
    </rPh>
    <rPh sb="72" eb="73">
      <t>ソウ</t>
    </rPh>
    <rPh sb="74" eb="76">
      <t>シュウゼン</t>
    </rPh>
    <rPh sb="77" eb="79">
      <t>コンゴ</t>
    </rPh>
    <rPh sb="80" eb="82">
      <t>ハッセイ</t>
    </rPh>
    <rPh sb="87" eb="90">
      <t>シヨウシャ</t>
    </rPh>
    <rPh sb="91" eb="92">
      <t>タイ</t>
    </rPh>
    <rPh sb="94" eb="96">
      <t>テキセイ</t>
    </rPh>
    <rPh sb="97" eb="99">
      <t>カンリ</t>
    </rPh>
    <rPh sb="99" eb="101">
      <t>シヨウ</t>
    </rPh>
    <rPh sb="105" eb="107">
      <t>ケイハツ</t>
    </rPh>
    <rPh sb="107" eb="109">
      <t>カツドウ</t>
    </rPh>
    <rPh sb="112" eb="114">
      <t>シュウゼン</t>
    </rPh>
    <rPh sb="114" eb="116">
      <t>カショ</t>
    </rPh>
    <rPh sb="117" eb="119">
      <t>ケイゲン</t>
    </rPh>
    <rPh sb="120" eb="121">
      <t>ツト</t>
    </rPh>
    <rPh sb="131" eb="133">
      <t>ゲンザイ</t>
    </rPh>
    <rPh sb="134" eb="137">
      <t>テイキテキ</t>
    </rPh>
    <rPh sb="138" eb="140">
      <t>ホシュ</t>
    </rPh>
    <rPh sb="140" eb="142">
      <t>テンケン</t>
    </rPh>
    <rPh sb="143" eb="144">
      <t>オコナ</t>
    </rPh>
    <rPh sb="156" eb="158">
      <t>ソウキ</t>
    </rPh>
    <rPh sb="158" eb="160">
      <t>シュウゼン</t>
    </rPh>
    <rPh sb="161" eb="163">
      <t>タイショ</t>
    </rPh>
    <rPh sb="164" eb="166">
      <t>レッカ</t>
    </rPh>
    <rPh sb="166" eb="168">
      <t>ボウシ</t>
    </rPh>
    <rPh sb="169" eb="171">
      <t>タイオウ</t>
    </rPh>
    <phoneticPr fontId="4"/>
  </si>
  <si>
    <t>　現状では適切な水準の料金収入とはいえないが、平成２８年度末で整備事業が終了するため、企業債の借入は発生しないので、経営は徐々に良好な方向に向かっていくと思われる。しかし、使用料の認定方法が使用者の世帯人数によるため、少子高齢化に伴う人口減少により料金収入の減少がおこる。維持管理の経費縮減を図り、総合的に検討し、適正化に努めていく必要がある。</t>
    <rPh sb="1" eb="3">
      <t>ゲンジョウ</t>
    </rPh>
    <rPh sb="5" eb="7">
      <t>テキセツ</t>
    </rPh>
    <rPh sb="8" eb="10">
      <t>スイジュン</t>
    </rPh>
    <rPh sb="11" eb="13">
      <t>リョウキン</t>
    </rPh>
    <rPh sb="13" eb="15">
      <t>シュウニュウ</t>
    </rPh>
    <rPh sb="23" eb="25">
      <t>ヘイセイ</t>
    </rPh>
    <rPh sb="27" eb="29">
      <t>ネンド</t>
    </rPh>
    <rPh sb="29" eb="30">
      <t>マツ</t>
    </rPh>
    <rPh sb="31" eb="33">
      <t>セイビ</t>
    </rPh>
    <rPh sb="33" eb="35">
      <t>ジギョウ</t>
    </rPh>
    <rPh sb="36" eb="38">
      <t>シュウリョウ</t>
    </rPh>
    <rPh sb="43" eb="45">
      <t>キギョウ</t>
    </rPh>
    <rPh sb="90" eb="92">
      <t>ニンテイ</t>
    </rPh>
    <rPh sb="92" eb="94">
      <t>ホウホウ</t>
    </rPh>
    <rPh sb="95" eb="98">
      <t>シヨウシャ</t>
    </rPh>
    <rPh sb="99" eb="101">
      <t>セタイ</t>
    </rPh>
    <rPh sb="101" eb="103">
      <t>ニンズウ</t>
    </rPh>
    <rPh sb="109" eb="111">
      <t>ショウシ</t>
    </rPh>
    <rPh sb="111" eb="114">
      <t>コウレイカ</t>
    </rPh>
    <rPh sb="115" eb="116">
      <t>トモナ</t>
    </rPh>
    <rPh sb="117" eb="119">
      <t>ジンコウ</t>
    </rPh>
    <rPh sb="119" eb="121">
      <t>ゲンショウ</t>
    </rPh>
    <rPh sb="126" eb="128">
      <t>シュウニュウ</t>
    </rPh>
    <rPh sb="129" eb="131">
      <t>ゲンショウ</t>
    </rPh>
    <rPh sb="136" eb="138">
      <t>イジ</t>
    </rPh>
    <rPh sb="138" eb="140">
      <t>カンリ</t>
    </rPh>
    <phoneticPr fontId="4"/>
  </si>
  <si>
    <t>　企業債残高対事業規模比率は類似団体に比べて高い状況であるが、浄化槽市町村整備事業は、平成２８年度末で終了するため、今後企業債の借入れは発生しないため、徐々に減少していく状態である。
　しかし、経費回収率は類似団体より低く、汚水処理原価は高い状況である。今後も維持管理に係る修繕費、保守点検料、及び事務人件費が引き続き発生し、これは、使用料の収入によりまかなわなければならないので、現在の状況では使用料改正の検討の必要があるが、下水道使用料等の使用料と比較し割高なため、当初からの料金に据え置いている状態である。維持管理費の経費縮減を図り、総合的に検討し、適正化に努める必要がある。
　</t>
    <rPh sb="14" eb="16">
      <t>ルイジ</t>
    </rPh>
    <rPh sb="16" eb="18">
      <t>ダンタイ</t>
    </rPh>
    <rPh sb="19" eb="20">
      <t>クラ</t>
    </rPh>
    <rPh sb="22" eb="23">
      <t>タカ</t>
    </rPh>
    <rPh sb="24" eb="26">
      <t>ジョウキョウ</t>
    </rPh>
    <rPh sb="31" eb="33">
      <t>ジョウカ</t>
    </rPh>
    <rPh sb="33" eb="34">
      <t>ソウ</t>
    </rPh>
    <rPh sb="34" eb="37">
      <t>シチョウソン</t>
    </rPh>
    <rPh sb="37" eb="39">
      <t>セイビ</t>
    </rPh>
    <rPh sb="39" eb="41">
      <t>ジギョウ</t>
    </rPh>
    <rPh sb="43" eb="45">
      <t>ヘイセイ</t>
    </rPh>
    <rPh sb="47" eb="49">
      <t>ネンド</t>
    </rPh>
    <rPh sb="49" eb="50">
      <t>マツ</t>
    </rPh>
    <rPh sb="51" eb="53">
      <t>シュウリョウ</t>
    </rPh>
    <rPh sb="58" eb="60">
      <t>コンゴ</t>
    </rPh>
    <rPh sb="64" eb="66">
      <t>カリイ</t>
    </rPh>
    <rPh sb="68" eb="70">
      <t>ハッセイ</t>
    </rPh>
    <rPh sb="97" eb="99">
      <t>ケイヒ</t>
    </rPh>
    <rPh sb="99" eb="101">
      <t>カイシュウ</t>
    </rPh>
    <rPh sb="101" eb="102">
      <t>リツ</t>
    </rPh>
    <rPh sb="103" eb="105">
      <t>ルイジ</t>
    </rPh>
    <rPh sb="105" eb="107">
      <t>ダンタイ</t>
    </rPh>
    <rPh sb="109" eb="110">
      <t>ヒク</t>
    </rPh>
    <rPh sb="112" eb="114">
      <t>オスイ</t>
    </rPh>
    <rPh sb="114" eb="116">
      <t>ショリ</t>
    </rPh>
    <rPh sb="116" eb="118">
      <t>ゲンカ</t>
    </rPh>
    <rPh sb="119" eb="120">
      <t>タカ</t>
    </rPh>
    <rPh sb="121" eb="123">
      <t>ジョウキョウ</t>
    </rPh>
    <rPh sb="127" eb="129">
      <t>コンゴ</t>
    </rPh>
    <rPh sb="167" eb="170">
      <t>シヨウリョウ</t>
    </rPh>
    <rPh sb="171" eb="173">
      <t>シュウニュウ</t>
    </rPh>
    <rPh sb="191" eb="193">
      <t>ゲンザイ</t>
    </rPh>
    <rPh sb="194" eb="196">
      <t>ジョウキョウ</t>
    </rPh>
    <rPh sb="198" eb="201">
      <t>シヨウリョウ</t>
    </rPh>
    <rPh sb="201" eb="203">
      <t>カイセイ</t>
    </rPh>
    <rPh sb="204" eb="206">
      <t>ケントウ</t>
    </rPh>
    <rPh sb="207" eb="209">
      <t>ヒツヨウ</t>
    </rPh>
    <rPh sb="214" eb="217">
      <t>ゲスイドウ</t>
    </rPh>
    <rPh sb="217" eb="220">
      <t>シヨウリョウ</t>
    </rPh>
    <rPh sb="220" eb="221">
      <t>トウ</t>
    </rPh>
    <rPh sb="222" eb="225">
      <t>シヨウリョウ</t>
    </rPh>
    <rPh sb="226" eb="228">
      <t>ヒカク</t>
    </rPh>
    <rPh sb="229" eb="231">
      <t>ワリダカ</t>
    </rPh>
    <rPh sb="235" eb="237">
      <t>トウショ</t>
    </rPh>
    <rPh sb="240" eb="242">
      <t>リョウキン</t>
    </rPh>
    <rPh sb="243" eb="244">
      <t>ス</t>
    </rPh>
    <rPh sb="245" eb="246">
      <t>オ</t>
    </rPh>
    <rPh sb="250" eb="252">
      <t>ジョウタイ</t>
    </rPh>
    <rPh sb="256" eb="258">
      <t>イジ</t>
    </rPh>
    <rPh sb="258" eb="261">
      <t>カンリヒ</t>
    </rPh>
    <rPh sb="262" eb="264">
      <t>ケイヒ</t>
    </rPh>
    <rPh sb="264" eb="266">
      <t>シュクゲン</t>
    </rPh>
    <rPh sb="267" eb="268">
      <t>ハカ</t>
    </rPh>
    <rPh sb="270" eb="273">
      <t>ソウゴウテキ</t>
    </rPh>
    <rPh sb="274" eb="276">
      <t>ケントウ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</si>
</sst>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405216"/>
        <c:axId val="129405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405216"/>
        <c:axId val="129405600"/>
      </c:lineChart>
      <c:dateAx>
        <c:axId val="129405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9405600"/>
        <c:crosses val="autoZero"/>
        <c:auto val="1"/>
        <c:lblOffset val="100"/>
        <c:baseTimeUnit val="years"/>
      </c:dateAx>
      <c:valAx>
        <c:axId val="129405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9405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134648"/>
        <c:axId val="228135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57.53</c:v>
                </c:pt>
                <c:pt idx="1">
                  <c:v>60.03</c:v>
                </c:pt>
                <c:pt idx="2">
                  <c:v>61.93</c:v>
                </c:pt>
                <c:pt idx="3">
                  <c:v>58.06</c:v>
                </c:pt>
                <c:pt idx="4">
                  <c:v>53.84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134648"/>
        <c:axId val="228135040"/>
      </c:lineChart>
      <c:dateAx>
        <c:axId val="228134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8135040"/>
        <c:crosses val="autoZero"/>
        <c:auto val="1"/>
        <c:lblOffset val="100"/>
        <c:baseTimeUnit val="years"/>
      </c:dateAx>
      <c:valAx>
        <c:axId val="228135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8134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98.09</c:v>
                </c:pt>
                <c:pt idx="1">
                  <c:v>99.81</c:v>
                </c:pt>
                <c:pt idx="2">
                  <c:v>99.72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136216"/>
        <c:axId val="227993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76.78</c:v>
                </c:pt>
                <c:pt idx="1">
                  <c:v>76.8</c:v>
                </c:pt>
                <c:pt idx="2">
                  <c:v>77.25</c:v>
                </c:pt>
                <c:pt idx="3">
                  <c:v>75.790000000000006</c:v>
                </c:pt>
                <c:pt idx="4">
                  <c:v>95.04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136216"/>
        <c:axId val="227993576"/>
      </c:lineChart>
      <c:dateAx>
        <c:axId val="228136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7993576"/>
        <c:crosses val="autoZero"/>
        <c:auto val="1"/>
        <c:lblOffset val="100"/>
        <c:baseTimeUnit val="years"/>
      </c:dateAx>
      <c:valAx>
        <c:axId val="227993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8136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85.49</c:v>
                </c:pt>
                <c:pt idx="1">
                  <c:v>85.1</c:v>
                </c:pt>
                <c:pt idx="2">
                  <c:v>83.61</c:v>
                </c:pt>
                <c:pt idx="3">
                  <c:v>86.24</c:v>
                </c:pt>
                <c:pt idx="4">
                  <c:v>87.06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477568"/>
        <c:axId val="227486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477568"/>
        <c:axId val="227486144"/>
      </c:lineChart>
      <c:dateAx>
        <c:axId val="227477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7486144"/>
        <c:crosses val="autoZero"/>
        <c:auto val="1"/>
        <c:lblOffset val="100"/>
        <c:baseTimeUnit val="years"/>
      </c:dateAx>
      <c:valAx>
        <c:axId val="227486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7477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537848"/>
        <c:axId val="227538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537848"/>
        <c:axId val="227538232"/>
      </c:lineChart>
      <c:dateAx>
        <c:axId val="227537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7538232"/>
        <c:crosses val="autoZero"/>
        <c:auto val="1"/>
        <c:lblOffset val="100"/>
        <c:baseTimeUnit val="years"/>
      </c:dateAx>
      <c:valAx>
        <c:axId val="227538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7537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588232"/>
        <c:axId val="227590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588232"/>
        <c:axId val="227590664"/>
      </c:lineChart>
      <c:dateAx>
        <c:axId val="227588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7590664"/>
        <c:crosses val="autoZero"/>
        <c:auto val="1"/>
        <c:lblOffset val="100"/>
        <c:baseTimeUnit val="years"/>
      </c:dateAx>
      <c:valAx>
        <c:axId val="227590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7588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321296"/>
        <c:axId val="226321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321296"/>
        <c:axId val="226321688"/>
      </c:lineChart>
      <c:dateAx>
        <c:axId val="226321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6321688"/>
        <c:crosses val="autoZero"/>
        <c:auto val="1"/>
        <c:lblOffset val="100"/>
        <c:baseTimeUnit val="years"/>
      </c:dateAx>
      <c:valAx>
        <c:axId val="226321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6321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322864"/>
        <c:axId val="226323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322864"/>
        <c:axId val="226323256"/>
      </c:lineChart>
      <c:dateAx>
        <c:axId val="226322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6323256"/>
        <c:crosses val="autoZero"/>
        <c:auto val="1"/>
        <c:lblOffset val="100"/>
        <c:baseTimeUnit val="years"/>
      </c:dateAx>
      <c:valAx>
        <c:axId val="226323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6322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550.22</c:v>
                </c:pt>
                <c:pt idx="1">
                  <c:v>538.80999999999995</c:v>
                </c:pt>
                <c:pt idx="2">
                  <c:v>529.89</c:v>
                </c:pt>
                <c:pt idx="3">
                  <c:v>505.28</c:v>
                </c:pt>
                <c:pt idx="4">
                  <c:v>465.38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064408"/>
        <c:axId val="228064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442.18</c:v>
                </c:pt>
                <c:pt idx="1">
                  <c:v>421.01</c:v>
                </c:pt>
                <c:pt idx="2">
                  <c:v>430.64</c:v>
                </c:pt>
                <c:pt idx="3">
                  <c:v>446.63</c:v>
                </c:pt>
                <c:pt idx="4">
                  <c:v>261.08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064408"/>
        <c:axId val="228064800"/>
      </c:lineChart>
      <c:dateAx>
        <c:axId val="228064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8064800"/>
        <c:crosses val="autoZero"/>
        <c:auto val="1"/>
        <c:lblOffset val="100"/>
        <c:baseTimeUnit val="years"/>
      </c:dateAx>
      <c:valAx>
        <c:axId val="228064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8064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33.67</c:v>
                </c:pt>
                <c:pt idx="1">
                  <c:v>32.76</c:v>
                </c:pt>
                <c:pt idx="2">
                  <c:v>36.49</c:v>
                </c:pt>
                <c:pt idx="3">
                  <c:v>38.89</c:v>
                </c:pt>
                <c:pt idx="4">
                  <c:v>40.409999999999997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065976"/>
        <c:axId val="228066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61.59</c:v>
                </c:pt>
                <c:pt idx="1">
                  <c:v>58.98</c:v>
                </c:pt>
                <c:pt idx="2">
                  <c:v>58.78</c:v>
                </c:pt>
                <c:pt idx="3">
                  <c:v>58.53</c:v>
                </c:pt>
                <c:pt idx="4">
                  <c:v>68.61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065976"/>
        <c:axId val="228066368"/>
      </c:lineChart>
      <c:dateAx>
        <c:axId val="228065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8066368"/>
        <c:crosses val="autoZero"/>
        <c:auto val="1"/>
        <c:lblOffset val="100"/>
        <c:baseTimeUnit val="years"/>
      </c:dateAx>
      <c:valAx>
        <c:axId val="228066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8065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490.01</c:v>
                </c:pt>
                <c:pt idx="1">
                  <c:v>479.41</c:v>
                </c:pt>
                <c:pt idx="2">
                  <c:v>428.88</c:v>
                </c:pt>
                <c:pt idx="3">
                  <c:v>396.32</c:v>
                </c:pt>
                <c:pt idx="4">
                  <c:v>424.71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133080"/>
        <c:axId val="228133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242.92</c:v>
                </c:pt>
                <c:pt idx="1">
                  <c:v>253.84</c:v>
                </c:pt>
                <c:pt idx="2">
                  <c:v>257.02999999999997</c:v>
                </c:pt>
                <c:pt idx="3">
                  <c:v>266.57</c:v>
                </c:pt>
                <c:pt idx="4">
                  <c:v>241.18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133080"/>
        <c:axId val="228133472"/>
      </c:lineChart>
      <c:dateAx>
        <c:axId val="228133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8133472"/>
        <c:crosses val="autoZero"/>
        <c:auto val="1"/>
        <c:lblOffset val="100"/>
        <c:baseTimeUnit val="years"/>
      </c:dateAx>
      <c:valAx>
        <c:axId val="228133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8133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【375.36】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S4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愛媛県　伊予市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特定地域生活排水処理</v>
      </c>
      <c r="Q8" s="70"/>
      <c r="R8" s="70"/>
      <c r="S8" s="70"/>
      <c r="T8" s="70"/>
      <c r="U8" s="70"/>
      <c r="V8" s="70"/>
      <c r="W8" s="70" t="str">
        <f>データ!L6</f>
        <v>K2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38544</v>
      </c>
      <c r="AM8" s="64"/>
      <c r="AN8" s="64"/>
      <c r="AO8" s="64"/>
      <c r="AP8" s="64"/>
      <c r="AQ8" s="64"/>
      <c r="AR8" s="64"/>
      <c r="AS8" s="64"/>
      <c r="AT8" s="63">
        <f>データ!S6</f>
        <v>194.44</v>
      </c>
      <c r="AU8" s="63"/>
      <c r="AV8" s="63"/>
      <c r="AW8" s="63"/>
      <c r="AX8" s="63"/>
      <c r="AY8" s="63"/>
      <c r="AZ8" s="63"/>
      <c r="BA8" s="63"/>
      <c r="BB8" s="63">
        <f>データ!T6</f>
        <v>198.23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5.91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3500</v>
      </c>
      <c r="AE10" s="64"/>
      <c r="AF10" s="64"/>
      <c r="AG10" s="64"/>
      <c r="AH10" s="64"/>
      <c r="AI10" s="64"/>
      <c r="AJ10" s="64"/>
      <c r="AK10" s="2"/>
      <c r="AL10" s="64">
        <f>データ!U6</f>
        <v>2273</v>
      </c>
      <c r="AM10" s="64"/>
      <c r="AN10" s="64"/>
      <c r="AO10" s="64"/>
      <c r="AP10" s="64"/>
      <c r="AQ10" s="64"/>
      <c r="AR10" s="64"/>
      <c r="AS10" s="64"/>
      <c r="AT10" s="63">
        <f>データ!V6</f>
        <v>136.83000000000001</v>
      </c>
      <c r="AU10" s="63"/>
      <c r="AV10" s="63"/>
      <c r="AW10" s="63"/>
      <c r="AX10" s="63"/>
      <c r="AY10" s="63"/>
      <c r="AZ10" s="63"/>
      <c r="BA10" s="63"/>
      <c r="BB10" s="63">
        <f>データ!W6</f>
        <v>16.61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110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CK1" workbookViewId="0">
      <selection activeCell="CO15" sqref="CO15"/>
    </sheetView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382108</v>
      </c>
      <c r="D6" s="31">
        <f t="shared" si="3"/>
        <v>47</v>
      </c>
      <c r="E6" s="31">
        <f t="shared" si="3"/>
        <v>18</v>
      </c>
      <c r="F6" s="31">
        <f t="shared" si="3"/>
        <v>0</v>
      </c>
      <c r="G6" s="31">
        <f t="shared" si="3"/>
        <v>0</v>
      </c>
      <c r="H6" s="31" t="str">
        <f t="shared" si="3"/>
        <v>愛媛県　伊予市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特定地域生活排水処理</v>
      </c>
      <c r="L6" s="31" t="str">
        <f t="shared" si="3"/>
        <v>K2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5.91</v>
      </c>
      <c r="P6" s="32">
        <f t="shared" si="3"/>
        <v>100</v>
      </c>
      <c r="Q6" s="32">
        <f t="shared" si="3"/>
        <v>3500</v>
      </c>
      <c r="R6" s="32">
        <f t="shared" si="3"/>
        <v>38544</v>
      </c>
      <c r="S6" s="32">
        <f t="shared" si="3"/>
        <v>194.44</v>
      </c>
      <c r="T6" s="32">
        <f t="shared" si="3"/>
        <v>198.23</v>
      </c>
      <c r="U6" s="32">
        <f t="shared" si="3"/>
        <v>2273</v>
      </c>
      <c r="V6" s="32">
        <f t="shared" si="3"/>
        <v>136.83000000000001</v>
      </c>
      <c r="W6" s="32">
        <f t="shared" si="3"/>
        <v>16.61</v>
      </c>
      <c r="X6" s="33">
        <f>IF(X7="",NA(),X7)</f>
        <v>85.49</v>
      </c>
      <c r="Y6" s="33">
        <f t="shared" ref="Y6:AG6" si="4">IF(Y7="",NA(),Y7)</f>
        <v>85.1</v>
      </c>
      <c r="Z6" s="33">
        <f t="shared" si="4"/>
        <v>83.61</v>
      </c>
      <c r="AA6" s="33">
        <f t="shared" si="4"/>
        <v>86.24</v>
      </c>
      <c r="AB6" s="33">
        <f t="shared" si="4"/>
        <v>87.06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550.22</v>
      </c>
      <c r="BF6" s="33">
        <f t="shared" ref="BF6:BN6" si="7">IF(BF7="",NA(),BF7)</f>
        <v>538.80999999999995</v>
      </c>
      <c r="BG6" s="33">
        <f t="shared" si="7"/>
        <v>529.89</v>
      </c>
      <c r="BH6" s="33">
        <f t="shared" si="7"/>
        <v>505.28</v>
      </c>
      <c r="BI6" s="33">
        <f t="shared" si="7"/>
        <v>465.38</v>
      </c>
      <c r="BJ6" s="33">
        <f t="shared" si="7"/>
        <v>442.18</v>
      </c>
      <c r="BK6" s="33">
        <f t="shared" si="7"/>
        <v>421.01</v>
      </c>
      <c r="BL6" s="33">
        <f t="shared" si="7"/>
        <v>430.64</v>
      </c>
      <c r="BM6" s="33">
        <f t="shared" si="7"/>
        <v>446.63</v>
      </c>
      <c r="BN6" s="33">
        <f t="shared" si="7"/>
        <v>261.08</v>
      </c>
      <c r="BO6" s="32" t="str">
        <f>IF(BO7="","",IF(BO7="-","【-】","【"&amp;SUBSTITUTE(TEXT(BO7,"#,##0.00"),"-","△")&amp;"】"))</f>
        <v>【375.36】</v>
      </c>
      <c r="BP6" s="33">
        <f>IF(BP7="",NA(),BP7)</f>
        <v>33.67</v>
      </c>
      <c r="BQ6" s="33">
        <f t="shared" ref="BQ6:BY6" si="8">IF(BQ7="",NA(),BQ7)</f>
        <v>32.76</v>
      </c>
      <c r="BR6" s="33">
        <f t="shared" si="8"/>
        <v>36.49</v>
      </c>
      <c r="BS6" s="33">
        <f t="shared" si="8"/>
        <v>38.89</v>
      </c>
      <c r="BT6" s="33">
        <f t="shared" si="8"/>
        <v>40.409999999999997</v>
      </c>
      <c r="BU6" s="33">
        <f t="shared" si="8"/>
        <v>61.59</v>
      </c>
      <c r="BV6" s="33">
        <f t="shared" si="8"/>
        <v>58.98</v>
      </c>
      <c r="BW6" s="33">
        <f t="shared" si="8"/>
        <v>58.78</v>
      </c>
      <c r="BX6" s="33">
        <f t="shared" si="8"/>
        <v>58.53</v>
      </c>
      <c r="BY6" s="33">
        <f t="shared" si="8"/>
        <v>68.61</v>
      </c>
      <c r="BZ6" s="32" t="str">
        <f>IF(BZ7="","",IF(BZ7="-","【-】","【"&amp;SUBSTITUTE(TEXT(BZ7,"#,##0.00"),"-","△")&amp;"】"))</f>
        <v>【60.44】</v>
      </c>
      <c r="CA6" s="33">
        <f>IF(CA7="",NA(),CA7)</f>
        <v>490.01</v>
      </c>
      <c r="CB6" s="33">
        <f t="shared" ref="CB6:CJ6" si="9">IF(CB7="",NA(),CB7)</f>
        <v>479.41</v>
      </c>
      <c r="CC6" s="33">
        <f t="shared" si="9"/>
        <v>428.88</v>
      </c>
      <c r="CD6" s="33">
        <f t="shared" si="9"/>
        <v>396.32</v>
      </c>
      <c r="CE6" s="33">
        <f t="shared" si="9"/>
        <v>424.71</v>
      </c>
      <c r="CF6" s="33">
        <f t="shared" si="9"/>
        <v>242.92</v>
      </c>
      <c r="CG6" s="33">
        <f t="shared" si="9"/>
        <v>253.84</v>
      </c>
      <c r="CH6" s="33">
        <f t="shared" si="9"/>
        <v>257.02999999999997</v>
      </c>
      <c r="CI6" s="33">
        <f t="shared" si="9"/>
        <v>266.57</v>
      </c>
      <c r="CJ6" s="33">
        <f t="shared" si="9"/>
        <v>241.18</v>
      </c>
      <c r="CK6" s="32" t="str">
        <f>IF(CK7="","",IF(CK7="-","【-】","【"&amp;SUBSTITUTE(TEXT(CK7,"#,##0.00"),"-","△")&amp;"】"))</f>
        <v>【267.61】</v>
      </c>
      <c r="CL6" s="33">
        <f>IF(CL7="",NA(),CL7)</f>
        <v>100</v>
      </c>
      <c r="CM6" s="33">
        <f t="shared" ref="CM6:CU6" si="10">IF(CM7="",NA(),CM7)</f>
        <v>100</v>
      </c>
      <c r="CN6" s="33">
        <f t="shared" si="10"/>
        <v>100</v>
      </c>
      <c r="CO6" s="33">
        <f t="shared" si="10"/>
        <v>100</v>
      </c>
      <c r="CP6" s="33">
        <f t="shared" si="10"/>
        <v>100</v>
      </c>
      <c r="CQ6" s="33">
        <f t="shared" si="10"/>
        <v>57.53</v>
      </c>
      <c r="CR6" s="33">
        <f t="shared" si="10"/>
        <v>60.03</v>
      </c>
      <c r="CS6" s="33">
        <f t="shared" si="10"/>
        <v>61.93</v>
      </c>
      <c r="CT6" s="33">
        <f t="shared" si="10"/>
        <v>58.06</v>
      </c>
      <c r="CU6" s="33">
        <f t="shared" si="10"/>
        <v>53.84</v>
      </c>
      <c r="CV6" s="32" t="str">
        <f>IF(CV7="","",IF(CV7="-","【-】","【"&amp;SUBSTITUTE(TEXT(CV7,"#,##0.00"),"-","△")&amp;"】"))</f>
        <v>【57.75】</v>
      </c>
      <c r="CW6" s="33">
        <f>IF(CW7="",NA(),CW7)</f>
        <v>98.09</v>
      </c>
      <c r="CX6" s="33">
        <f t="shared" ref="CX6:DF6" si="11">IF(CX7="",NA(),CX7)</f>
        <v>99.81</v>
      </c>
      <c r="CY6" s="33">
        <f t="shared" si="11"/>
        <v>99.72</v>
      </c>
      <c r="CZ6" s="33">
        <f t="shared" si="11"/>
        <v>100</v>
      </c>
      <c r="DA6" s="33">
        <f t="shared" si="11"/>
        <v>100</v>
      </c>
      <c r="DB6" s="33">
        <f t="shared" si="11"/>
        <v>76.78</v>
      </c>
      <c r="DC6" s="33">
        <f t="shared" si="11"/>
        <v>76.8</v>
      </c>
      <c r="DD6" s="33">
        <f t="shared" si="11"/>
        <v>77.25</v>
      </c>
      <c r="DE6" s="33">
        <f t="shared" si="11"/>
        <v>75.790000000000006</v>
      </c>
      <c r="DF6" s="33">
        <f t="shared" si="11"/>
        <v>95.04</v>
      </c>
      <c r="DG6" s="32" t="str">
        <f>IF(DG7="","",IF(DG7="-","【-】","【"&amp;SUBSTITUTE(TEXT(DG7,"#,##0.00"),"-","△")&amp;"】"))</f>
        <v>【81.06】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>
      <c r="A7" s="26"/>
      <c r="B7" s="35">
        <v>2014</v>
      </c>
      <c r="C7" s="35">
        <v>382108</v>
      </c>
      <c r="D7" s="35">
        <v>47</v>
      </c>
      <c r="E7" s="35">
        <v>18</v>
      </c>
      <c r="F7" s="35">
        <v>0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5.91</v>
      </c>
      <c r="P7" s="36">
        <v>100</v>
      </c>
      <c r="Q7" s="36">
        <v>3500</v>
      </c>
      <c r="R7" s="36">
        <v>38544</v>
      </c>
      <c r="S7" s="36">
        <v>194.44</v>
      </c>
      <c r="T7" s="36">
        <v>198.23</v>
      </c>
      <c r="U7" s="36">
        <v>2273</v>
      </c>
      <c r="V7" s="36">
        <v>136.83000000000001</v>
      </c>
      <c r="W7" s="36">
        <v>16.61</v>
      </c>
      <c r="X7" s="36">
        <v>85.49</v>
      </c>
      <c r="Y7" s="36">
        <v>85.1</v>
      </c>
      <c r="Z7" s="36">
        <v>83.61</v>
      </c>
      <c r="AA7" s="36">
        <v>86.24</v>
      </c>
      <c r="AB7" s="36">
        <v>87.06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550.22</v>
      </c>
      <c r="BF7" s="36">
        <v>538.80999999999995</v>
      </c>
      <c r="BG7" s="36">
        <v>529.89</v>
      </c>
      <c r="BH7" s="36">
        <v>505.28</v>
      </c>
      <c r="BI7" s="36">
        <v>465.38</v>
      </c>
      <c r="BJ7" s="36">
        <v>442.18</v>
      </c>
      <c r="BK7" s="36">
        <v>421.01</v>
      </c>
      <c r="BL7" s="36">
        <v>430.64</v>
      </c>
      <c r="BM7" s="36">
        <v>446.63</v>
      </c>
      <c r="BN7" s="36">
        <v>261.08</v>
      </c>
      <c r="BO7" s="36">
        <v>375.36</v>
      </c>
      <c r="BP7" s="36">
        <v>33.67</v>
      </c>
      <c r="BQ7" s="36">
        <v>32.76</v>
      </c>
      <c r="BR7" s="36">
        <v>36.49</v>
      </c>
      <c r="BS7" s="36">
        <v>38.89</v>
      </c>
      <c r="BT7" s="36">
        <v>40.409999999999997</v>
      </c>
      <c r="BU7" s="36">
        <v>61.59</v>
      </c>
      <c r="BV7" s="36">
        <v>58.98</v>
      </c>
      <c r="BW7" s="36">
        <v>58.78</v>
      </c>
      <c r="BX7" s="36">
        <v>58.53</v>
      </c>
      <c r="BY7" s="36">
        <v>68.61</v>
      </c>
      <c r="BZ7" s="36">
        <v>60.44</v>
      </c>
      <c r="CA7" s="36">
        <v>490.01</v>
      </c>
      <c r="CB7" s="36">
        <v>479.41</v>
      </c>
      <c r="CC7" s="36">
        <v>428.88</v>
      </c>
      <c r="CD7" s="36">
        <v>396.32</v>
      </c>
      <c r="CE7" s="36">
        <v>424.71</v>
      </c>
      <c r="CF7" s="36">
        <v>242.92</v>
      </c>
      <c r="CG7" s="36">
        <v>253.84</v>
      </c>
      <c r="CH7" s="36">
        <v>257.02999999999997</v>
      </c>
      <c r="CI7" s="36">
        <v>266.57</v>
      </c>
      <c r="CJ7" s="36">
        <v>241.18</v>
      </c>
      <c r="CK7" s="36">
        <v>267.61</v>
      </c>
      <c r="CL7" s="36">
        <v>100</v>
      </c>
      <c r="CM7" s="36">
        <v>100</v>
      </c>
      <c r="CN7" s="36">
        <v>100</v>
      </c>
      <c r="CO7" s="36">
        <v>100</v>
      </c>
      <c r="CP7" s="36">
        <v>100</v>
      </c>
      <c r="CQ7" s="36">
        <v>57.53</v>
      </c>
      <c r="CR7" s="36">
        <v>60.03</v>
      </c>
      <c r="CS7" s="36">
        <v>61.93</v>
      </c>
      <c r="CT7" s="36">
        <v>58.06</v>
      </c>
      <c r="CU7" s="36">
        <v>53.84</v>
      </c>
      <c r="CV7" s="36">
        <v>57.75</v>
      </c>
      <c r="CW7" s="36">
        <v>98.09</v>
      </c>
      <c r="CX7" s="36">
        <v>99.81</v>
      </c>
      <c r="CY7" s="36">
        <v>99.72</v>
      </c>
      <c r="CZ7" s="36">
        <v>100</v>
      </c>
      <c r="DA7" s="36">
        <v>100</v>
      </c>
      <c r="DB7" s="36">
        <v>76.78</v>
      </c>
      <c r="DC7" s="36">
        <v>76.8</v>
      </c>
      <c r="DD7" s="36">
        <v>77.25</v>
      </c>
      <c r="DE7" s="36">
        <v>75.790000000000006</v>
      </c>
      <c r="DF7" s="36">
        <v>95.04</v>
      </c>
      <c r="DG7" s="36">
        <v>81.06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iyocity</cp:lastModifiedBy>
  <cp:lastPrinted>2016-02-18T07:16:11Z</cp:lastPrinted>
  <dcterms:created xsi:type="dcterms:W3CDTF">2016-02-03T09:26:29Z</dcterms:created>
  <dcterms:modified xsi:type="dcterms:W3CDTF">2016-02-18T07:16:41Z</dcterms:modified>
  <cp:category/>
</cp:coreProperties>
</file>