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14430" windowHeight="116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<sst xmlns="http://schemas.openxmlformats.org/spreadsheetml/2006/main" count="221" uniqueCount="111">
  <si>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</si>
  <si>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</si>
  <si>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</si>
  <si>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</si>
  <si>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</si>
  <si>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</si>
  <si>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</si>
  <si>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</si>
  <si>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</si>
  <si>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</si>
  <si>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</si>
  <si>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</si>
  <si>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</si>
  <si>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</si>
  <si>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</si>
  <si>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</si>
  <si>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</si>
  <si>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</si>
  <si>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</si>
  <si>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</si>
  <si>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</si>
  <si>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</si>
  <si>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</si>
  <si>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</si>
  <si>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</si>
  <si>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</si>
  <si>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</si>
  <si>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</si>
  <si>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</si>
  <si>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</si>
  <si>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</si>
  <si>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</si>
  <si>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</si>
  <si>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</si>
  <si>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</si>
  <si>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</si>
  <si>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</si>
  <si>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</si>
  <si>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</si>
  <si>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</si>
  <si>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</si>
  <si>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</si>
  <si>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</si>
  <si>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</si>
  <si>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</si>
  <si>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</si>
  <si>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</si>
  <si>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</si>
  <si>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</si>
  <si>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</si>
  <si>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</si>
  <si>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</si>
  <si>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</si>
  <si>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</si>
  <si>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</si>
  <si>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</si>
  <si>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</si>
  <si>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</si>
  <si>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</si>
  <si>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</si>
  <si>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</si>
  <si>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</si>
  <si>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</si>
  <si>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</si>
  <si>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</si>
  <si>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</si>
  <si>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</si>
  <si>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</si>
  <si>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</si>
  <si>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</si>
  <si>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</si>
  <si>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</si>
  <si>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</si>
  <si>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</si>
  <si>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</si>
  <si>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</si>
  <si>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</si>
  <si>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</si>
  <si>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</si>
  <si>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</si>
  <si>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</si>
  <si>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</si>
  <si>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</si>
  <si>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</si>
  <si>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</si>
  <si>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</si>
  <si>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</si>
  <si>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</si>
  <si>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</si>
  <si>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</si>
  <si>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</si>
  <si>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</si>
  <si>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</si>
  <si>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</si>
  <si>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</si>
  <si>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</si>
  <si>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八幡浜市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</si>
  <si>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</si>
  <si>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</si>
  <si>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</si>
  <si>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</si>
  <si>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</si>
  <si>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</si>
  <si>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</si>
  <si>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</si>
  <si>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</si>
  <si>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</si>
  <si>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</si>
  <si>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保内処理区については、平成18年供用開始という新しい施設であるため、管渠、ポンプ場、処理場ともに改善・更新は行っておらず、当分の間、改善・更新を行う予定もない。
　八幡浜処理区については、昭和61年供用開始と古く、老朽化した管渠が多いため、順次、老朽管渠の更新を行っている。ただし、平成24年度以降は、保内処理区の整備を優先して実施しているため、八幡浜処理区の管渠の更新は行っていない。保内処理区の面整備が平成28年度で完成予定なので、それ以降は、八幡浜処理区の管渠の長寿命化に着手することにしている。
　八幡浜処理区の処理場については、平成26年度から長寿命化事業に取り組んでいる。</t>
    <phoneticPr fontId="4"/>
  </si>
  <si>
    <t>経営の健全性・効率性については、それぞれの指標で、類似団体の平均値に近い数字となっており、とりわけ問題がある状態ではないと考える。
　平成28年度で保内地区の面整備が完了することにより、事業全体の整備率も100％に達し、今後は、老朽化している八幡浜処理区の管渠と処理場の長寿命化が事業の中心となってくる。長寿命化にかかる事業費は、処理区域の拡大ほどではないものの、多額の費用が見込まれる。
　一方、収入面では、人口の減少と節水意識の向上及び節水機器の普及により、有収水量が減少し、それに伴う使用料の減少も続くと予想される。そのため、平成27年度に使用料の改定を行ったが、今後も3年に1度の見直しを行いたい。
　また、水洗化率が6割にとどまっている保内処理区において、接続の依頼を強化し、水洗化率の向上に努めていきたい。</t>
    <phoneticPr fontId="4"/>
  </si>
  <si>
    <t>法非適用の下水道事業は、収入が支出に不足する額は、一般会計からの繰入金により調整しているため、収益的収支比率は、100％に満たない赤字状態ではあるが、赤字で経営状況が悪いということではない。ここ5年間は、収入面では一般会計繰入金が増加し、支出面では、企業債償還金及び利息が減少しているので、同比率は増加している。
　企業債残高対事業規模比率は減少傾向にあるが、これは分流式下水道に要する経費等、一般会計が負担すべき経費が増加していることによるものである。
　公共下水道の処理区域は拡大しているものの、節水意識の向上や節水機器の普及に伴い、使用料収入と有収水量は横ばいとなっている。一方、分流式下水道に要する経費等の増加に伴い、汚水処理費が減少しているので、経費回収率は高くなり、汚水処理原価は低くなっている。これは類似団体と比べても、平均的な数字であり、類似団体においても同様の推移となっている。
　施設利用率は、類似団体と比べてもほとんどの年度で高く、平成26年度には100％を超えているので問題はないと考える。平成24年度まで低かったのは、保内処理区が整備中のためである。整備中であっても処理場の整備が完了し、処理能力は高い状態にある反面、供用範囲が狭いため、実際の処理水量は低いというのが原因である。
　水洗化率は、整備が完了している八幡浜処理区では95％に近いが、整備中の保内処理区では約6割である。保内処理区については、平成18年供用開始ということで、すでに浄化槽が普及していたことと、住民の高齢化が原因と考えているが、今後も水洗化率の向上に努めていきたい。</t>
    <rPh sb="421" eb="422">
      <t>ネン</t>
    </rPh>
    <rPh sb="422" eb="423">
      <t>ド</t>
    </rPh>
    <rPh sb="424" eb="425">
      <t>タカ</t>
    </rPh>
    <rPh sb="457" eb="459">
      <t>ヘイセイ</t>
    </rPh>
    <rPh sb="461" eb="462">
      <t>ネン</t>
    </rPh>
    <rPh sb="462" eb="463">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</si>
</sst>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0.08</c:v>
                </c:pt>
                <c:pt idx="1">
                  <c:v>0.19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2152448"/>
        <c:axId val="1221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0.13</c:v>
                </c:pt>
                <c:pt idx="2">
                  <c:v>0.1</c:v>
                </c:pt>
                <c:pt idx="3">
                  <c:v>7.0000000000000007E-2</c:v>
                </c:pt>
                <c:pt idx="4">
                  <c:v>0.11</c:v>
                </c:pt>
              </c:numCache>
            </c:numRef>
          </c:val>
          <c:smooth val="0"/>
        </c:ser>
        <c:dLbls>
          <c:showLegendKey val="0"/>
          <c:showVal val="0"/>
          <c:showCatName val="0"/>
          <c:showSerName val="0"/>
          <c:showPercent val="0"/>
          <c:showBubbleSize val="0"/>
        </c:dLbls>
        <c:marker val="1"/>
        <c:smooth val="0"/>
        <c:axId val="122152448"/>
        <c:axId val="122154368"/>
      </c:lineChart>
      <c:dateAx>
        <c:axId val="122152448"/>
        <c:scaling>
          <c:orientation val="minMax"/>
        </c:scaling>
        <c:delete val="1"/>
        <c:axPos val="b"/>
        <c:numFmt formatCode="ge" sourceLinked="1"/>
        <c:majorTickMark val="none"/>
        <c:minorTickMark val="none"/>
        <c:tickLblPos val="none"/>
        <c:crossAx val="122154368"/>
        <c:crosses val="autoZero"/>
        <c:auto val="1"/>
        <c:lblOffset val="100"/>
        <c:baseTimeUnit val="years"/>
      </c:dateAx>
      <c:valAx>
        <c:axId val="1221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66.16</c:v>
                </c:pt>
                <c:pt idx="1">
                  <c:v>49.86</c:v>
                </c:pt>
                <c:pt idx="2">
                  <c:v>79.180000000000007</c:v>
                </c:pt>
                <c:pt idx="3">
                  <c:v>92.98</c:v>
                </c:pt>
                <c:pt idx="4">
                  <c:v>100.37</c:v>
                </c:pt>
              </c:numCache>
            </c:numRef>
          </c:val>
        </c:ser>
        <c:dLbls>
          <c:showLegendKey val="0"/>
          <c:showVal val="0"/>
          <c:showCatName val="0"/>
          <c:showSerName val="0"/>
          <c:showPercent val="0"/>
          <c:showBubbleSize val="0"/>
        </c:dLbls>
        <c:gapWidth val="150"/>
        <c:axId val="132990848"/>
        <c:axId val="1330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57.71</c:v>
                </c:pt>
                <c:pt idx="1">
                  <c:v>54.91</c:v>
                </c:pt>
                <c:pt idx="2">
                  <c:v>55.41</c:v>
                </c:pt>
                <c:pt idx="3">
                  <c:v>55.81</c:v>
                </c:pt>
                <c:pt idx="4">
                  <c:v>64.23</c:v>
                </c:pt>
              </c:numCache>
            </c:numRef>
          </c:val>
          <c:smooth val="0"/>
        </c:ser>
        <c:dLbls>
          <c:showLegendKey val="0"/>
          <c:showVal val="0"/>
          <c:showCatName val="0"/>
          <c:showSerName val="0"/>
          <c:showPercent val="0"/>
          <c:showBubbleSize val="0"/>
        </c:dLbls>
        <c:marker val="1"/>
        <c:smooth val="0"/>
        <c:axId val="132990848"/>
        <c:axId val="133005312"/>
      </c:lineChart>
      <c:dateAx>
        <c:axId val="132990848"/>
        <c:scaling>
          <c:orientation val="minMax"/>
        </c:scaling>
        <c:delete val="1"/>
        <c:axPos val="b"/>
        <c:numFmt formatCode="ge" sourceLinked="1"/>
        <c:majorTickMark val="none"/>
        <c:minorTickMark val="none"/>
        <c:tickLblPos val="none"/>
        <c:crossAx val="133005312"/>
        <c:crosses val="autoZero"/>
        <c:auto val="1"/>
        <c:lblOffset val="100"/>
        <c:baseTimeUnit val="years"/>
      </c:dateAx>
      <c:valAx>
        <c:axId val="1330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84.31</c:v>
                </c:pt>
                <c:pt idx="1">
                  <c:v>83.32</c:v>
                </c:pt>
                <c:pt idx="2">
                  <c:v>83.55</c:v>
                </c:pt>
                <c:pt idx="3">
                  <c:v>83.84</c:v>
                </c:pt>
                <c:pt idx="4">
                  <c:v>84.69</c:v>
                </c:pt>
              </c:numCache>
            </c:numRef>
          </c:val>
        </c:ser>
        <c:dLbls>
          <c:showLegendKey val="0"/>
          <c:showVal val="0"/>
          <c:showCatName val="0"/>
          <c:showSerName val="0"/>
          <c:showPercent val="0"/>
          <c:showBubbleSize val="0"/>
        </c:dLbls>
        <c:gapWidth val="150"/>
        <c:axId val="133023232"/>
        <c:axId val="1330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c:v>
                </c:pt>
                <c:pt idx="1">
                  <c:v>89.2</c:v>
                </c:pt>
                <c:pt idx="2">
                  <c:v>84.12</c:v>
                </c:pt>
                <c:pt idx="3">
                  <c:v>84.41</c:v>
                </c:pt>
                <c:pt idx="4">
                  <c:v>90.22</c:v>
                </c:pt>
              </c:numCache>
            </c:numRef>
          </c:val>
          <c:smooth val="0"/>
        </c:ser>
        <c:dLbls>
          <c:showLegendKey val="0"/>
          <c:showVal val="0"/>
          <c:showCatName val="0"/>
          <c:showSerName val="0"/>
          <c:showPercent val="0"/>
          <c:showBubbleSize val="0"/>
        </c:dLbls>
        <c:marker val="1"/>
        <c:smooth val="0"/>
        <c:axId val="133023232"/>
        <c:axId val="133025152"/>
      </c:lineChart>
      <c:dateAx>
        <c:axId val="133023232"/>
        <c:scaling>
          <c:orientation val="minMax"/>
        </c:scaling>
        <c:delete val="1"/>
        <c:axPos val="b"/>
        <c:numFmt formatCode="ge" sourceLinked="1"/>
        <c:majorTickMark val="none"/>
        <c:minorTickMark val="none"/>
        <c:tickLblPos val="none"/>
        <c:crossAx val="133025152"/>
        <c:crosses val="autoZero"/>
        <c:auto val="1"/>
        <c:lblOffset val="100"/>
        <c:baseTimeUnit val="years"/>
      </c:dateAx>
      <c:valAx>
        <c:axId val="1330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46.16</c:v>
                </c:pt>
                <c:pt idx="1">
                  <c:v>48.91</c:v>
                </c:pt>
                <c:pt idx="2">
                  <c:v>51.4</c:v>
                </c:pt>
                <c:pt idx="3">
                  <c:v>62.74</c:v>
                </c:pt>
                <c:pt idx="4">
                  <c:v>88.26</c:v>
                </c:pt>
              </c:numCache>
            </c:numRef>
          </c:val>
        </c:ser>
        <c:dLbls>
          <c:showLegendKey val="0"/>
          <c:showVal val="0"/>
          <c:showCatName val="0"/>
          <c:showSerName val="0"/>
          <c:showPercent val="0"/>
          <c:showBubbleSize val="0"/>
        </c:dLbls>
        <c:gapWidth val="150"/>
        <c:axId val="122459264"/>
        <c:axId val="1224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459264"/>
        <c:axId val="122461184"/>
      </c:lineChart>
      <c:dateAx>
        <c:axId val="122459264"/>
        <c:scaling>
          <c:orientation val="minMax"/>
        </c:scaling>
        <c:delete val="1"/>
        <c:axPos val="b"/>
        <c:numFmt formatCode="ge" sourceLinked="1"/>
        <c:majorTickMark val="none"/>
        <c:minorTickMark val="none"/>
        <c:tickLblPos val="none"/>
        <c:crossAx val="122461184"/>
        <c:crosses val="autoZero"/>
        <c:auto val="1"/>
        <c:lblOffset val="100"/>
        <c:baseTimeUnit val="years"/>
      </c:dateAx>
      <c:valAx>
        <c:axId val="1224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854528"/>
        <c:axId val="1328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854528"/>
        <c:axId val="132856448"/>
      </c:lineChart>
      <c:dateAx>
        <c:axId val="132854528"/>
        <c:scaling>
          <c:orientation val="minMax"/>
        </c:scaling>
        <c:delete val="1"/>
        <c:axPos val="b"/>
        <c:numFmt formatCode="ge" sourceLinked="1"/>
        <c:majorTickMark val="none"/>
        <c:minorTickMark val="none"/>
        <c:tickLblPos val="none"/>
        <c:crossAx val="132856448"/>
        <c:crosses val="autoZero"/>
        <c:auto val="1"/>
        <c:lblOffset val="100"/>
        <c:baseTimeUnit val="years"/>
      </c:dateAx>
      <c:valAx>
        <c:axId val="1328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891008"/>
        <c:axId val="1328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891008"/>
        <c:axId val="132892928"/>
      </c:lineChart>
      <c:dateAx>
        <c:axId val="132891008"/>
        <c:scaling>
          <c:orientation val="minMax"/>
        </c:scaling>
        <c:delete val="1"/>
        <c:axPos val="b"/>
        <c:numFmt formatCode="ge" sourceLinked="1"/>
        <c:majorTickMark val="none"/>
        <c:minorTickMark val="none"/>
        <c:tickLblPos val="none"/>
        <c:crossAx val="132892928"/>
        <c:crosses val="autoZero"/>
        <c:auto val="1"/>
        <c:lblOffset val="100"/>
        <c:baseTimeUnit val="years"/>
      </c:dateAx>
      <c:valAx>
        <c:axId val="1328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690304"/>
        <c:axId val="1326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90304"/>
        <c:axId val="132692224"/>
      </c:lineChart>
      <c:dateAx>
        <c:axId val="132690304"/>
        <c:scaling>
          <c:orientation val="minMax"/>
        </c:scaling>
        <c:delete val="1"/>
        <c:axPos val="b"/>
        <c:numFmt formatCode="ge" sourceLinked="1"/>
        <c:majorTickMark val="none"/>
        <c:minorTickMark val="none"/>
        <c:tickLblPos val="none"/>
        <c:crossAx val="132692224"/>
        <c:crosses val="autoZero"/>
        <c:auto val="1"/>
        <c:lblOffset val="100"/>
        <c:baseTimeUnit val="years"/>
      </c:dateAx>
      <c:valAx>
        <c:axId val="1326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720128"/>
        <c:axId val="1327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720128"/>
        <c:axId val="132722048"/>
      </c:lineChart>
      <c:dateAx>
        <c:axId val="132720128"/>
        <c:scaling>
          <c:orientation val="minMax"/>
        </c:scaling>
        <c:delete val="1"/>
        <c:axPos val="b"/>
        <c:numFmt formatCode="ge" sourceLinked="1"/>
        <c:majorTickMark val="none"/>
        <c:minorTickMark val="none"/>
        <c:tickLblPos val="none"/>
        <c:crossAx val="132722048"/>
        <c:crosses val="autoZero"/>
        <c:auto val="1"/>
        <c:lblOffset val="100"/>
        <c:baseTimeUnit val="years"/>
      </c:dateAx>
      <c:valAx>
        <c:axId val="1327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1655.01</c:v>
                </c:pt>
                <c:pt idx="1">
                  <c:v>1486.39</c:v>
                </c:pt>
                <c:pt idx="2">
                  <c:v>1323.68</c:v>
                </c:pt>
                <c:pt idx="3">
                  <c:v>938.01</c:v>
                </c:pt>
                <c:pt idx="4">
                  <c:v>439.96</c:v>
                </c:pt>
              </c:numCache>
            </c:numRef>
          </c:val>
        </c:ser>
        <c:dLbls>
          <c:showLegendKey val="0"/>
          <c:showVal val="0"/>
          <c:showCatName val="0"/>
          <c:showSerName val="0"/>
          <c:showPercent val="0"/>
          <c:showBubbleSize val="0"/>
        </c:dLbls>
        <c:gapWidth val="150"/>
        <c:axId val="132740224"/>
        <c:axId val="1327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1266.5</c:v>
                </c:pt>
                <c:pt idx="1">
                  <c:v>1258.6099999999999</c:v>
                </c:pt>
                <c:pt idx="2">
                  <c:v>1273.52</c:v>
                </c:pt>
                <c:pt idx="3">
                  <c:v>1209.95</c:v>
                </c:pt>
                <c:pt idx="4">
                  <c:v>721.06</c:v>
                </c:pt>
              </c:numCache>
            </c:numRef>
          </c:val>
          <c:smooth val="0"/>
        </c:ser>
        <c:dLbls>
          <c:showLegendKey val="0"/>
          <c:showVal val="0"/>
          <c:showCatName val="0"/>
          <c:showSerName val="0"/>
          <c:showPercent val="0"/>
          <c:showBubbleSize val="0"/>
        </c:dLbls>
        <c:marker val="1"/>
        <c:smooth val="0"/>
        <c:axId val="132740224"/>
        <c:axId val="132742144"/>
      </c:lineChart>
      <c:dateAx>
        <c:axId val="132740224"/>
        <c:scaling>
          <c:orientation val="minMax"/>
        </c:scaling>
        <c:delete val="1"/>
        <c:axPos val="b"/>
        <c:numFmt formatCode="ge" sourceLinked="1"/>
        <c:majorTickMark val="none"/>
        <c:minorTickMark val="none"/>
        <c:tickLblPos val="none"/>
        <c:crossAx val="132742144"/>
        <c:crosses val="autoZero"/>
        <c:auto val="1"/>
        <c:lblOffset val="100"/>
        <c:baseTimeUnit val="years"/>
      </c:dateAx>
      <c:valAx>
        <c:axId val="1327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67.2</c:v>
                </c:pt>
                <c:pt idx="1">
                  <c:v>66.09</c:v>
                </c:pt>
                <c:pt idx="2">
                  <c:v>67.75</c:v>
                </c:pt>
                <c:pt idx="3">
                  <c:v>74.650000000000006</c:v>
                </c:pt>
                <c:pt idx="4">
                  <c:v>86.23</c:v>
                </c:pt>
              </c:numCache>
            </c:numRef>
          </c:val>
        </c:ser>
        <c:dLbls>
          <c:showLegendKey val="0"/>
          <c:showVal val="0"/>
          <c:showCatName val="0"/>
          <c:showSerName val="0"/>
          <c:showPercent val="0"/>
          <c:showBubbleSize val="0"/>
        </c:dLbls>
        <c:gapWidth val="150"/>
        <c:axId val="132770816"/>
        <c:axId val="1328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65.92</c:v>
                </c:pt>
                <c:pt idx="1">
                  <c:v>66.02</c:v>
                </c:pt>
                <c:pt idx="2">
                  <c:v>67.849999999999994</c:v>
                </c:pt>
                <c:pt idx="3">
                  <c:v>69.48</c:v>
                </c:pt>
                <c:pt idx="4">
                  <c:v>84.86</c:v>
                </c:pt>
              </c:numCache>
            </c:numRef>
          </c:val>
          <c:smooth val="0"/>
        </c:ser>
        <c:dLbls>
          <c:showLegendKey val="0"/>
          <c:showVal val="0"/>
          <c:showCatName val="0"/>
          <c:showSerName val="0"/>
          <c:showPercent val="0"/>
          <c:showBubbleSize val="0"/>
        </c:dLbls>
        <c:marker val="1"/>
        <c:smooth val="0"/>
        <c:axId val="132770816"/>
        <c:axId val="132805760"/>
      </c:lineChart>
      <c:dateAx>
        <c:axId val="132770816"/>
        <c:scaling>
          <c:orientation val="minMax"/>
        </c:scaling>
        <c:delete val="1"/>
        <c:axPos val="b"/>
        <c:numFmt formatCode="ge" sourceLinked="1"/>
        <c:majorTickMark val="none"/>
        <c:minorTickMark val="none"/>
        <c:tickLblPos val="none"/>
        <c:crossAx val="132805760"/>
        <c:crosses val="autoZero"/>
        <c:auto val="1"/>
        <c:lblOffset val="100"/>
        <c:baseTimeUnit val="years"/>
      </c:dateAx>
      <c:valAx>
        <c:axId val="1328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238.21</c:v>
                </c:pt>
                <c:pt idx="1">
                  <c:v>241.75</c:v>
                </c:pt>
                <c:pt idx="2">
                  <c:v>235.48</c:v>
                </c:pt>
                <c:pt idx="3">
                  <c:v>214.27</c:v>
                </c:pt>
                <c:pt idx="4">
                  <c:v>190.2</c:v>
                </c:pt>
              </c:numCache>
            </c:numRef>
          </c:val>
        </c:ser>
        <c:dLbls>
          <c:showLegendKey val="0"/>
          <c:showVal val="0"/>
          <c:showCatName val="0"/>
          <c:showSerName val="0"/>
          <c:showPercent val="0"/>
          <c:showBubbleSize val="0"/>
        </c:dLbls>
        <c:gapWidth val="150"/>
        <c:axId val="132819200"/>
        <c:axId val="1328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193.71</c:v>
                </c:pt>
                <c:pt idx="1">
                  <c:v>196.8</c:v>
                </c:pt>
                <c:pt idx="2">
                  <c:v>224.94</c:v>
                </c:pt>
                <c:pt idx="3">
                  <c:v>220.67</c:v>
                </c:pt>
                <c:pt idx="4">
                  <c:v>188.14</c:v>
                </c:pt>
              </c:numCache>
            </c:numRef>
          </c:val>
          <c:smooth val="0"/>
        </c:ser>
        <c:dLbls>
          <c:showLegendKey val="0"/>
          <c:showVal val="0"/>
          <c:showCatName val="0"/>
          <c:showSerName val="0"/>
          <c:showPercent val="0"/>
          <c:showBubbleSize val="0"/>
        </c:dLbls>
        <c:marker val="1"/>
        <c:smooth val="0"/>
        <c:axId val="132819200"/>
        <c:axId val="132829568"/>
      </c:lineChart>
      <c:dateAx>
        <c:axId val="132819200"/>
        <c:scaling>
          <c:orientation val="minMax"/>
        </c:scaling>
        <c:delete val="1"/>
        <c:axPos val="b"/>
        <c:numFmt formatCode="ge" sourceLinked="1"/>
        <c:majorTickMark val="none"/>
        <c:minorTickMark val="none"/>
        <c:tickLblPos val="none"/>
        <c:crossAx val="132829568"/>
        <c:crosses val="autoZero"/>
        <c:auto val="1"/>
        <c:lblOffset val="100"/>
        <c:baseTimeUnit val="years"/>
      </c:dateAx>
      <c:valAx>
        <c:axId val="1328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21" zoomScaleNormal="100" workbookViewId="0">
      <selection activeCell="CC22" sqref="CC2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八幡浜市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36710</v>
      </c>
      <c r="AM8" s="47"/>
      <c r="AN8" s="47"/>
      <c r="AO8" s="47"/>
      <c r="AP8" s="47"/>
      <c r="AQ8" s="47"/>
      <c r="AR8" s="47"/>
      <c r="AS8" s="47"/>
      <c r="AT8" s="43">
        <f>データ!S6</f>
        <v>132.68</v>
      </c>
      <c r="AU8" s="43"/>
      <c r="AV8" s="43"/>
      <c r="AW8" s="43"/>
      <c r="AX8" s="43"/>
      <c r="AY8" s="43"/>
      <c r="AZ8" s="43"/>
      <c r="BA8" s="43"/>
      <c r="BB8" s="43">
        <f>データ!T6</f>
        <v>276.68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69.83</v>
      </c>
      <c r="Q10" s="43"/>
      <c r="R10" s="43"/>
      <c r="S10" s="43"/>
      <c r="T10" s="43"/>
      <c r="U10" s="43"/>
      <c r="V10" s="43"/>
      <c r="W10" s="43">
        <f>データ!P6</f>
        <v>38</v>
      </c>
      <c r="X10" s="43"/>
      <c r="Y10" s="43"/>
      <c r="Z10" s="43"/>
      <c r="AA10" s="43"/>
      <c r="AB10" s="43"/>
      <c r="AC10" s="43"/>
      <c r="AD10" s="47">
        <f>データ!Q6</f>
        <v>2690</v>
      </c>
      <c r="AE10" s="47"/>
      <c r="AF10" s="47"/>
      <c r="AG10" s="47"/>
      <c r="AH10" s="47"/>
      <c r="AI10" s="47"/>
      <c r="AJ10" s="47"/>
      <c r="AK10" s="2"/>
      <c r="AL10" s="47">
        <f>データ!U6</f>
        <v>25407</v>
      </c>
      <c r="AM10" s="47"/>
      <c r="AN10" s="47"/>
      <c r="AO10" s="47"/>
      <c r="AP10" s="47"/>
      <c r="AQ10" s="47"/>
      <c r="AR10" s="47"/>
      <c r="AS10" s="47"/>
      <c r="AT10" s="43">
        <f>データ!V6</f>
        <v>5.34</v>
      </c>
      <c r="AU10" s="43"/>
      <c r="AV10" s="43"/>
      <c r="AW10" s="43"/>
      <c r="AX10" s="43"/>
      <c r="AY10" s="43"/>
      <c r="AZ10" s="43"/>
      <c r="BA10" s="43"/>
      <c r="BB10" s="43">
        <f>データ!W6</f>
        <v>4757.87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110</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87"/>
      <c r="BM34" s="88"/>
      <c r="BN34" s="88"/>
      <c r="BO34" s="88"/>
      <c r="BP34" s="88"/>
      <c r="BQ34" s="88"/>
      <c r="BR34" s="88"/>
      <c r="BS34" s="88"/>
      <c r="BT34" s="88"/>
      <c r="BU34" s="88"/>
      <c r="BV34" s="88"/>
      <c r="BW34" s="88"/>
      <c r="BX34" s="88"/>
      <c r="BY34" s="88"/>
      <c r="BZ34" s="8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87"/>
      <c r="BM35" s="88"/>
      <c r="BN35" s="88"/>
      <c r="BO35" s="88"/>
      <c r="BP35" s="88"/>
      <c r="BQ35" s="88"/>
      <c r="BR35" s="88"/>
      <c r="BS35" s="88"/>
      <c r="BT35" s="88"/>
      <c r="BU35" s="88"/>
      <c r="BV35" s="88"/>
      <c r="BW35" s="88"/>
      <c r="BX35" s="88"/>
      <c r="BY35" s="88"/>
      <c r="BZ35" s="8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382043</v>
      </c>
      <c r="D6" s="31">
        <f t="shared" si="3"/>
        <v>47</v>
      </c>
      <c r="E6" s="31">
        <f t="shared" si="3"/>
        <v>17</v>
      </c>
      <c r="F6" s="31">
        <f t="shared" si="3"/>
        <v>1</v>
      </c>
      <c r="G6" s="31">
        <f t="shared" si="3"/>
        <v>0</v>
      </c>
      <c r="H6" s="31" t="str">
        <f t="shared" si="3"/>
        <v>愛媛県　八幡浜市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69.83</v>
      </c>
      <c r="P6" s="32">
        <f t="shared" si="3"/>
        <v>38</v>
      </c>
      <c r="Q6" s="32">
        <f t="shared" si="3"/>
        <v>2690</v>
      </c>
      <c r="R6" s="32">
        <f t="shared" si="3"/>
        <v>36710</v>
      </c>
      <c r="S6" s="32">
        <f t="shared" si="3"/>
        <v>132.68</v>
      </c>
      <c r="T6" s="32">
        <f t="shared" si="3"/>
        <v>276.68</v>
      </c>
      <c r="U6" s="32">
        <f t="shared" si="3"/>
        <v>25407</v>
      </c>
      <c r="V6" s="32">
        <f t="shared" si="3"/>
        <v>5.34</v>
      </c>
      <c r="W6" s="32">
        <f t="shared" si="3"/>
        <v>4757.87</v>
      </c>
      <c r="X6" s="33">
        <f>IF(X7="",NA(),X7)</f>
        <v>46.16</v>
      </c>
      <c r="Y6" s="33">
        <f t="shared" ref="Y6:AG6" si="4">IF(Y7="",NA(),Y7)</f>
        <v>48.91</v>
      </c>
      <c r="Z6" s="33">
        <f t="shared" si="4"/>
        <v>51.4</v>
      </c>
      <c r="AA6" s="33">
        <f t="shared" si="4"/>
        <v>62.74</v>
      </c>
      <c r="AB6" s="33">
        <f t="shared" si="4"/>
        <v>88.26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1655.01</v>
      </c>
      <c r="BF6" s="33">
        <f t="shared" ref="BF6:BN6" si="7">IF(BF7="",NA(),BF7)</f>
        <v>1486.39</v>
      </c>
      <c r="BG6" s="33">
        <f t="shared" si="7"/>
        <v>1323.68</v>
      </c>
      <c r="BH6" s="33">
        <f t="shared" si="7"/>
        <v>938.01</v>
      </c>
      <c r="BI6" s="33">
        <f t="shared" si="7"/>
        <v>439.96</v>
      </c>
      <c r="BJ6" s="33">
        <f t="shared" si="7"/>
        <v>1266.5</v>
      </c>
      <c r="BK6" s="33">
        <f t="shared" si="7"/>
        <v>1258.6099999999999</v>
      </c>
      <c r="BL6" s="33">
        <f t="shared" si="7"/>
        <v>1273.52</v>
      </c>
      <c r="BM6" s="33">
        <f t="shared" si="7"/>
        <v>1209.95</v>
      </c>
      <c r="BN6" s="33">
        <f t="shared" si="7"/>
        <v>721.06</v>
      </c>
      <c r="BO6" s="32" t="str">
        <f>IF(BO7="","",IF(BO7="-","【-】","【"&amp;SUBSTITUTE(TEXT(BO7,"#,##0.00"),"-","△")&amp;"】"))</f>
        <v>【776.35】</v>
      </c>
      <c r="BP6" s="33">
        <f>IF(BP7="",NA(),BP7)</f>
        <v>67.2</v>
      </c>
      <c r="BQ6" s="33">
        <f t="shared" ref="BQ6:BY6" si="8">IF(BQ7="",NA(),BQ7)</f>
        <v>66.09</v>
      </c>
      <c r="BR6" s="33">
        <f t="shared" si="8"/>
        <v>67.75</v>
      </c>
      <c r="BS6" s="33">
        <f t="shared" si="8"/>
        <v>74.650000000000006</v>
      </c>
      <c r="BT6" s="33">
        <f t="shared" si="8"/>
        <v>86.23</v>
      </c>
      <c r="BU6" s="33">
        <f t="shared" si="8"/>
        <v>65.92</v>
      </c>
      <c r="BV6" s="33">
        <f t="shared" si="8"/>
        <v>66.02</v>
      </c>
      <c r="BW6" s="33">
        <f t="shared" si="8"/>
        <v>67.849999999999994</v>
      </c>
      <c r="BX6" s="33">
        <f t="shared" si="8"/>
        <v>69.48</v>
      </c>
      <c r="BY6" s="33">
        <f t="shared" si="8"/>
        <v>84.86</v>
      </c>
      <c r="BZ6" s="32" t="str">
        <f>IF(BZ7="","",IF(BZ7="-","【-】","【"&amp;SUBSTITUTE(TEXT(BZ7,"#,##0.00"),"-","△")&amp;"】"))</f>
        <v>【96.57】</v>
      </c>
      <c r="CA6" s="33">
        <f>IF(CA7="",NA(),CA7)</f>
        <v>238.21</v>
      </c>
      <c r="CB6" s="33">
        <f t="shared" ref="CB6:CJ6" si="9">IF(CB7="",NA(),CB7)</f>
        <v>241.75</v>
      </c>
      <c r="CC6" s="33">
        <f t="shared" si="9"/>
        <v>235.48</v>
      </c>
      <c r="CD6" s="33">
        <f t="shared" si="9"/>
        <v>214.27</v>
      </c>
      <c r="CE6" s="33">
        <f t="shared" si="9"/>
        <v>190.2</v>
      </c>
      <c r="CF6" s="33">
        <f t="shared" si="9"/>
        <v>193.71</v>
      </c>
      <c r="CG6" s="33">
        <f t="shared" si="9"/>
        <v>196.8</v>
      </c>
      <c r="CH6" s="33">
        <f t="shared" si="9"/>
        <v>224.94</v>
      </c>
      <c r="CI6" s="33">
        <f t="shared" si="9"/>
        <v>220.67</v>
      </c>
      <c r="CJ6" s="33">
        <f t="shared" si="9"/>
        <v>188.14</v>
      </c>
      <c r="CK6" s="32" t="str">
        <f>IF(CK7="","",IF(CK7="-","【-】","【"&amp;SUBSTITUTE(TEXT(CK7,"#,##0.00"),"-","△")&amp;"】"))</f>
        <v>【142.28】</v>
      </c>
      <c r="CL6" s="33">
        <f>IF(CL7="",NA(),CL7)</f>
        <v>66.16</v>
      </c>
      <c r="CM6" s="33">
        <f t="shared" ref="CM6:CU6" si="10">IF(CM7="",NA(),CM7)</f>
        <v>49.86</v>
      </c>
      <c r="CN6" s="33">
        <f t="shared" si="10"/>
        <v>79.180000000000007</v>
      </c>
      <c r="CO6" s="33">
        <f t="shared" si="10"/>
        <v>92.98</v>
      </c>
      <c r="CP6" s="33">
        <f t="shared" si="10"/>
        <v>100.37</v>
      </c>
      <c r="CQ6" s="33">
        <f t="shared" si="10"/>
        <v>57.71</v>
      </c>
      <c r="CR6" s="33">
        <f t="shared" si="10"/>
        <v>54.91</v>
      </c>
      <c r="CS6" s="33">
        <f t="shared" si="10"/>
        <v>55.41</v>
      </c>
      <c r="CT6" s="33">
        <f t="shared" si="10"/>
        <v>55.81</v>
      </c>
      <c r="CU6" s="33">
        <f t="shared" si="10"/>
        <v>64.23</v>
      </c>
      <c r="CV6" s="32" t="str">
        <f>IF(CV7="","",IF(CV7="-","【-】","【"&amp;SUBSTITUTE(TEXT(CV7,"#,##0.00"),"-","△")&amp;"】"))</f>
        <v>【60.35】</v>
      </c>
      <c r="CW6" s="33">
        <f>IF(CW7="",NA(),CW7)</f>
        <v>84.31</v>
      </c>
      <c r="CX6" s="33">
        <f t="shared" ref="CX6:DF6" si="11">IF(CX7="",NA(),CX7)</f>
        <v>83.32</v>
      </c>
      <c r="CY6" s="33">
        <f t="shared" si="11"/>
        <v>83.55</v>
      </c>
      <c r="CZ6" s="33">
        <f t="shared" si="11"/>
        <v>83.84</v>
      </c>
      <c r="DA6" s="33">
        <f t="shared" si="11"/>
        <v>84.69</v>
      </c>
      <c r="DB6" s="33">
        <f t="shared" si="11"/>
        <v>89.1</v>
      </c>
      <c r="DC6" s="33">
        <f t="shared" si="11"/>
        <v>89.2</v>
      </c>
      <c r="DD6" s="33">
        <f t="shared" si="11"/>
        <v>84.12</v>
      </c>
      <c r="DE6" s="33">
        <f t="shared" si="11"/>
        <v>84.41</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0.08</v>
      </c>
      <c r="EE6" s="33">
        <f t="shared" ref="EE6:EM6" si="14">IF(EE7="",NA(),EE7)</f>
        <v>0.19</v>
      </c>
      <c r="EF6" s="32">
        <f t="shared" si="14"/>
        <v>0</v>
      </c>
      <c r="EG6" s="32">
        <f t="shared" si="14"/>
        <v>0</v>
      </c>
      <c r="EH6" s="32">
        <f t="shared" si="14"/>
        <v>0</v>
      </c>
      <c r="EI6" s="33">
        <f t="shared" si="14"/>
        <v>0.2</v>
      </c>
      <c r="EJ6" s="33">
        <f t="shared" si="14"/>
        <v>0.13</v>
      </c>
      <c r="EK6" s="33">
        <f t="shared" si="14"/>
        <v>0.1</v>
      </c>
      <c r="EL6" s="33">
        <f t="shared" si="14"/>
        <v>7.0000000000000007E-2</v>
      </c>
      <c r="EM6" s="33">
        <f t="shared" si="14"/>
        <v>0.11</v>
      </c>
      <c r="EN6" s="32" t="str">
        <f>IF(EN7="","",IF(EN7="-","【-】","【"&amp;SUBSTITUTE(TEXT(EN7,"#,##0.00"),"-","△")&amp;"】"))</f>
        <v>【0.17】</v>
      </c>
    </row>
    <row r="7" spans="1:144" s="34" customFormat="1">
      <c r="A7" s="26"/>
      <c r="B7" s="35">
        <v>2014</v>
      </c>
      <c r="C7" s="35">
        <v>382043</v>
      </c>
      <c r="D7" s="35">
        <v>47</v>
      </c>
      <c r="E7" s="35">
        <v>17</v>
      </c>
      <c r="F7" s="35">
        <v>1</v>
      </c>
      <c r="G7" s="35">
        <v>0</v>
      </c>
      <c r="H7" s="35" t="s">
        <v>96</v>
      </c>
      <c r="I7" s="35" t="s">
        <v>97</v>
      </c>
      <c r="J7" s="35" t="s">
        <v>98</v>
      </c>
      <c r="K7" s="35" t="s">
        <v>99</v>
      </c>
      <c r="L7" s="35" t="s">
        <v>100</v>
      </c>
      <c r="M7" s="36" t="s">
        <v>101</v>
      </c>
      <c r="N7" s="36" t="s">
        <v>102</v>
      </c>
      <c r="O7" s="36">
        <v>69.83</v>
      </c>
      <c r="P7" s="36">
        <v>38</v>
      </c>
      <c r="Q7" s="36">
        <v>2690</v>
      </c>
      <c r="R7" s="36">
        <v>36710</v>
      </c>
      <c r="S7" s="36">
        <v>132.68</v>
      </c>
      <c r="T7" s="36">
        <v>276.68</v>
      </c>
      <c r="U7" s="36">
        <v>25407</v>
      </c>
      <c r="V7" s="36">
        <v>5.34</v>
      </c>
      <c r="W7" s="36">
        <v>4757.87</v>
      </c>
      <c r="X7" s="36">
        <v>46.16</v>
      </c>
      <c r="Y7" s="36">
        <v>48.91</v>
      </c>
      <c r="Z7" s="36">
        <v>51.4</v>
      </c>
      <c r="AA7" s="36">
        <v>62.74</v>
      </c>
      <c r="AB7" s="36">
        <v>88.26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1655.01</v>
      </c>
      <c r="BF7" s="36">
        <v>1486.39</v>
      </c>
      <c r="BG7" s="36">
        <v>1323.68</v>
      </c>
      <c r="BH7" s="36">
        <v>938.01</v>
      </c>
      <c r="BI7" s="36">
        <v>439.96</v>
      </c>
      <c r="BJ7" s="36">
        <v>1266.5</v>
      </c>
      <c r="BK7" s="36">
        <v>1258.6099999999999</v>
      </c>
      <c r="BL7" s="36">
        <v>1273.52</v>
      </c>
      <c r="BM7" s="36">
        <v>1209.95</v>
      </c>
      <c r="BN7" s="36">
        <v>721.06</v>
      </c>
      <c r="BO7" s="36">
        <v>776.35</v>
      </c>
      <c r="BP7" s="36">
        <v>67.2</v>
      </c>
      <c r="BQ7" s="36">
        <v>66.09</v>
      </c>
      <c r="BR7" s="36">
        <v>67.75</v>
      </c>
      <c r="BS7" s="36">
        <v>74.650000000000006</v>
      </c>
      <c r="BT7" s="36">
        <v>86.23</v>
      </c>
      <c r="BU7" s="36">
        <v>65.92</v>
      </c>
      <c r="BV7" s="36">
        <v>66.02</v>
      </c>
      <c r="BW7" s="36">
        <v>67.849999999999994</v>
      </c>
      <c r="BX7" s="36">
        <v>69.48</v>
      </c>
      <c r="BY7" s="36">
        <v>84.86</v>
      </c>
      <c r="BZ7" s="36">
        <v>96.57</v>
      </c>
      <c r="CA7" s="36">
        <v>238.21</v>
      </c>
      <c r="CB7" s="36">
        <v>241.75</v>
      </c>
      <c r="CC7" s="36">
        <v>235.48</v>
      </c>
      <c r="CD7" s="36">
        <v>214.27</v>
      </c>
      <c r="CE7" s="36">
        <v>190.2</v>
      </c>
      <c r="CF7" s="36">
        <v>193.71</v>
      </c>
      <c r="CG7" s="36">
        <v>196.8</v>
      </c>
      <c r="CH7" s="36">
        <v>224.94</v>
      </c>
      <c r="CI7" s="36">
        <v>220.67</v>
      </c>
      <c r="CJ7" s="36">
        <v>188.14</v>
      </c>
      <c r="CK7" s="36">
        <v>142.28</v>
      </c>
      <c r="CL7" s="36">
        <v>66.16</v>
      </c>
      <c r="CM7" s="36">
        <v>49.86</v>
      </c>
      <c r="CN7" s="36">
        <v>79.180000000000007</v>
      </c>
      <c r="CO7" s="36">
        <v>92.98</v>
      </c>
      <c r="CP7" s="36">
        <v>100.37</v>
      </c>
      <c r="CQ7" s="36">
        <v>57.71</v>
      </c>
      <c r="CR7" s="36">
        <v>54.91</v>
      </c>
      <c r="CS7" s="36">
        <v>55.41</v>
      </c>
      <c r="CT7" s="36">
        <v>55.81</v>
      </c>
      <c r="CU7" s="36">
        <v>64.23</v>
      </c>
      <c r="CV7" s="36">
        <v>60.35</v>
      </c>
      <c r="CW7" s="36">
        <v>84.31</v>
      </c>
      <c r="CX7" s="36">
        <v>83.32</v>
      </c>
      <c r="CY7" s="36">
        <v>83.55</v>
      </c>
      <c r="CZ7" s="36">
        <v>83.84</v>
      </c>
      <c r="DA7" s="36">
        <v>84.69</v>
      </c>
      <c r="DB7" s="36">
        <v>89.1</v>
      </c>
      <c r="DC7" s="36">
        <v>89.2</v>
      </c>
      <c r="DD7" s="36">
        <v>84.12</v>
      </c>
      <c r="DE7" s="36">
        <v>84.41</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0.08</v>
      </c>
      <c r="EE7" s="36">
        <v>0.19</v>
      </c>
      <c r="EF7" s="36">
        <v>0</v>
      </c>
      <c r="EG7" s="36">
        <v>0</v>
      </c>
      <c r="EH7" s="36">
        <v>0</v>
      </c>
      <c r="EI7" s="36">
        <v>0.2</v>
      </c>
      <c r="EJ7" s="36">
        <v>0.13</v>
      </c>
      <c r="EK7" s="36">
        <v>0.1</v>
      </c>
      <c r="EL7" s="36">
        <v>7.0000000000000007E-2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2016-02-19T06:13:54Z</cp:lastPrinted>
  <dcterms:created xsi:type="dcterms:W3CDTF">2016-02-03T08:56:47Z</dcterms:created>
  <dcterms:modified xsi:type="dcterms:W3CDTF">2016-02-24T03:28:56Z</dcterms:modified>
</cp:coreProperties>
</file>