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<sst xmlns="http://schemas.openxmlformats.org/spreadsheetml/2006/main" count="218" uniqueCount="108">
  <si>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</si>
  <si>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</si>
  <si>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</si>
  <si>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</si>
  <si>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</si>
  <si>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</si>
  <si>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</si>
  <si>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</si>
  <si>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</si>
  <si>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</si>
  <si>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</si>
  <si>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</si>
  <si>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</si>
  <si>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</si>
  <si>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</si>
  <si>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</si>
  <si>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</si>
  <si>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</si>
  <si>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</si>
  <si>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</si>
  <si>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</si>
  <si>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</si>
  <si>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</si>
  <si>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</si>
  <si>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</si>
  <si>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</si>
  <si>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</si>
  <si>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</si>
  <si>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</si>
  <si>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</si>
  <si>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</si>
  <si>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</si>
  <si>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</si>
  <si>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</si>
  <si>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</si>
  <si>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</si>
  <si>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</si>
  <si>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</si>
  <si>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</si>
  <si>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</si>
  <si>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</si>
  <si>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</si>
  <si>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</si>
  <si>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</si>
  <si>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</si>
  <si>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</si>
  <si>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</si>
  <si>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</si>
  <si>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</si>
  <si>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</si>
  <si>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</si>
  <si>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</si>
  <si>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</si>
  <si>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</si>
  <si>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</si>
  <si>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</si>
  <si>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</si>
  <si>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</si>
  <si>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</si>
  <si>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</si>
  <si>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</si>
  <si>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</si>
  <si>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</si>
  <si>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</si>
  <si>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</si>
  <si>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</si>
  <si>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</si>
  <si>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</si>
  <si>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</si>
  <si>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</si>
  <si>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</si>
  <si>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</si>
  <si>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</si>
  <si>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</si>
  <si>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</si>
  <si>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</si>
  <si>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</si>
  <si>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</si>
  <si>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</si>
  <si>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</si>
  <si>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</si>
  <si>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</si>
  <si>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</si>
  <si>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</si>
  <si>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</si>
  <si>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</si>
  <si>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</si>
  <si>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</si>
  <si>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</si>
  <si>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</si>
  <si>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</si>
  <si>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</si>
  <si>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</si>
  <si>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宇和島市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</si>
  <si>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</si>
  <si>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</si>
  <si>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</si>
  <si>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</si>
  <si>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</si>
  <si>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</si>
  <si>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</si>
  <si>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</si>
  <si>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</si>
  <si>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</si>
  <si>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</si>
  <si>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給区域が半島、島しょ部である事、資本費が高額で経営効率が悪く、料金収入のみでは収支の赤字を補うことはできず採算が見込めないこと、また、国の国庫補助制度の見直しにより、当市のような形態の簡易水道施設更新・改良事業は平成29年度以降、補助対象から外されることにより、経営基盤強化のため宇和島市水道局との事業統合を行う。</t>
    <phoneticPr fontId="4"/>
  </si>
  <si>
    <t>　平成22、24年度と2地区の管路更新を行い、平成26年度には平成28年度に予定している宇和島市水道局との統合を見据えた管路更新を行った。また、海底送水管において、潮流の速い一部区間については全体的な布設替及び修繕が難しいため応急的な延命措置を施した。しかし、水道施設及び管路全体の老朽化は顕著ではあるが、小規模な漏水等に対応した修繕を行うにとどまっている。平成28年度からの水道局統合後に40年の耐用年数を迎える管路は、水道局の第7次整備事業の中で対応していくこととなる。</t>
    <rPh sb="204" eb="205">
      <t>ムカ</t>
    </rPh>
    <phoneticPr fontId="4"/>
  </si>
  <si>
    <t>　簡易水道区域の多くが半島、島しょ部な事もあり収益的収支比率は幾らかの収入増もあるが、施設維持等の費用増により減少傾向である。料金回収率は減少しつつも60％台で推移し全国平均値、類似団体平均値よりも高い。しかし、収益的収支比率が100%以下の状況から減少を続け、料金回収率も全国平均等値よりも高いとはいえ以前の水準以下の点から料金収入のみで赤字を補えていない。また、施設利用率も逓減傾向であったが平成26年度は前年からの減少幅が約6%と大きくなった。これは、夏場の天候不順による使用量の減、高齢化が進み開栓状態の空き屋が増えた事による実質的な給水人口減に起因する。有収率について、平成24、25年度と前年の数値以下となったが、平成26年度の改善は同年、集中的に漏水調査、それに伴う修繕を実施したことによるため、定期的に区間を絞るなどした集中的な調査・修繕が重要になってくる。</t>
    <rPh sb="267" eb="270">
      <t>ジッシツテキ</t>
    </rPh>
    <rPh sb="271" eb="273">
      <t>キュウスイ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</si>
</sst>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9"/>
          <c:y val="0.158069456690285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0.2</c:v>
                </c:pt>
                <c:pt idx="1">
                  <c:v>0</c:v>
                </c:pt>
                <c:pt idx="2" formatCode="#,##0.00;&quot;△&quot;#,##0.00;&quot;-&quot;">
                  <c:v>0.15</c:v>
                </c:pt>
                <c:pt idx="3">
                  <c:v>0</c:v>
                </c:pt>
                <c:pt idx="4" formatCode="#,##0.00;&quot;△&quot;#,##0.00;&quot;-&quot;">
                  <c:v>1.31</c:v>
                </c:pt>
              </c:numCache>
            </c:numRef>
          </c:val>
        </c:ser>
        <c:dLbls>
          <c:showLegendKey val="0"/>
          <c:showVal val="0"/>
          <c:showCatName val="0"/>
          <c:showSerName val="0"/>
          <c:showPercent val="0"/>
          <c:showBubbleSize val="0"/>
        </c:dLbls>
        <c:gapWidth val="150"/>
        <c:axId val="150159744"/>
        <c:axId val="1501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50159744"/>
        <c:axId val="150161664"/>
      </c:lineChart>
      <c:dateAx>
        <c:axId val="150159744"/>
        <c:scaling>
          <c:orientation val="minMax"/>
        </c:scaling>
        <c:delete val="1"/>
        <c:axPos val="b"/>
        <c:numFmt formatCode="ge" sourceLinked="1"/>
        <c:majorTickMark val="none"/>
        <c:minorTickMark val="none"/>
        <c:tickLblPos val="none"/>
        <c:crossAx val="150161664"/>
        <c:crosses val="autoZero"/>
        <c:auto val="1"/>
        <c:lblOffset val="100"/>
        <c:baseTimeUnit val="years"/>
      </c:dateAx>
      <c:valAx>
        <c:axId val="15016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99" l="0.70000000000000062" r="0.70000000000000062" t="0.750000000000013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56.04</c:v>
                </c:pt>
                <c:pt idx="1">
                  <c:v>54.67</c:v>
                </c:pt>
                <c:pt idx="2">
                  <c:v>55.46</c:v>
                </c:pt>
                <c:pt idx="3">
                  <c:v>54.5</c:v>
                </c:pt>
                <c:pt idx="4">
                  <c:v>48.85</c:v>
                </c:pt>
              </c:numCache>
            </c:numRef>
          </c:val>
        </c:ser>
        <c:dLbls>
          <c:showLegendKey val="0"/>
          <c:showVal val="0"/>
          <c:showCatName val="0"/>
          <c:showSerName val="0"/>
          <c:showPercent val="0"/>
          <c:showBubbleSize val="0"/>
        </c:dLbls>
        <c:gapWidth val="150"/>
        <c:axId val="154096384"/>
        <c:axId val="15409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54096384"/>
        <c:axId val="154098304"/>
      </c:lineChart>
      <c:dateAx>
        <c:axId val="154096384"/>
        <c:scaling>
          <c:orientation val="minMax"/>
        </c:scaling>
        <c:delete val="1"/>
        <c:axPos val="b"/>
        <c:numFmt formatCode="ge" sourceLinked="1"/>
        <c:majorTickMark val="none"/>
        <c:minorTickMark val="none"/>
        <c:tickLblPos val="none"/>
        <c:crossAx val="154098304"/>
        <c:crosses val="autoZero"/>
        <c:auto val="1"/>
        <c:lblOffset val="100"/>
        <c:baseTimeUnit val="years"/>
      </c:dateAx>
      <c:valAx>
        <c:axId val="15409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9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85.97</c:v>
                </c:pt>
                <c:pt idx="1">
                  <c:v>86.6</c:v>
                </c:pt>
                <c:pt idx="2">
                  <c:v>84.51</c:v>
                </c:pt>
                <c:pt idx="3">
                  <c:v>82.8</c:v>
                </c:pt>
                <c:pt idx="4">
                  <c:v>87.97</c:v>
                </c:pt>
              </c:numCache>
            </c:numRef>
          </c:val>
        </c:ser>
        <c:dLbls>
          <c:showLegendKey val="0"/>
          <c:showVal val="0"/>
          <c:showCatName val="0"/>
          <c:showSerName val="0"/>
          <c:showPercent val="0"/>
          <c:showBubbleSize val="0"/>
        </c:dLbls>
        <c:gapWidth val="150"/>
        <c:axId val="154182016"/>
        <c:axId val="1541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54182016"/>
        <c:axId val="154183936"/>
      </c:lineChart>
      <c:dateAx>
        <c:axId val="154182016"/>
        <c:scaling>
          <c:orientation val="minMax"/>
        </c:scaling>
        <c:delete val="1"/>
        <c:axPos val="b"/>
        <c:numFmt formatCode="ge" sourceLinked="1"/>
        <c:majorTickMark val="none"/>
        <c:minorTickMark val="none"/>
        <c:tickLblPos val="none"/>
        <c:crossAx val="154183936"/>
        <c:crosses val="autoZero"/>
        <c:auto val="1"/>
        <c:lblOffset val="100"/>
        <c:baseTimeUnit val="years"/>
      </c:dateAx>
      <c:valAx>
        <c:axId val="1541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37016888488831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83.69</c:v>
                </c:pt>
                <c:pt idx="1">
                  <c:v>77.19</c:v>
                </c:pt>
                <c:pt idx="2">
                  <c:v>68.099999999999994</c:v>
                </c:pt>
                <c:pt idx="3">
                  <c:v>69.89</c:v>
                </c:pt>
                <c:pt idx="4">
                  <c:v>67.459999999999994</c:v>
                </c:pt>
              </c:numCache>
            </c:numRef>
          </c:val>
        </c:ser>
        <c:dLbls>
          <c:showLegendKey val="0"/>
          <c:showVal val="0"/>
          <c:showCatName val="0"/>
          <c:showSerName val="0"/>
          <c:showPercent val="0"/>
          <c:showBubbleSize val="0"/>
        </c:dLbls>
        <c:gapWidth val="150"/>
        <c:axId val="150261760"/>
        <c:axId val="1502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50261760"/>
        <c:axId val="150263680"/>
      </c:lineChart>
      <c:dateAx>
        <c:axId val="150261760"/>
        <c:scaling>
          <c:orientation val="minMax"/>
        </c:scaling>
        <c:delete val="1"/>
        <c:axPos val="b"/>
        <c:numFmt formatCode="ge" sourceLinked="1"/>
        <c:majorTickMark val="none"/>
        <c:minorTickMark val="none"/>
        <c:tickLblPos val="none"/>
        <c:crossAx val="150263680"/>
        <c:crosses val="autoZero"/>
        <c:auto val="1"/>
        <c:lblOffset val="100"/>
        <c:baseTimeUnit val="years"/>
      </c:dateAx>
      <c:valAx>
        <c:axId val="1502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375808"/>
        <c:axId val="1504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75808"/>
        <c:axId val="150480384"/>
      </c:lineChart>
      <c:dateAx>
        <c:axId val="150375808"/>
        <c:scaling>
          <c:orientation val="minMax"/>
        </c:scaling>
        <c:delete val="1"/>
        <c:axPos val="b"/>
        <c:numFmt formatCode="ge" sourceLinked="1"/>
        <c:majorTickMark val="none"/>
        <c:minorTickMark val="none"/>
        <c:tickLblPos val="none"/>
        <c:crossAx val="150480384"/>
        <c:crosses val="autoZero"/>
        <c:auto val="1"/>
        <c:lblOffset val="100"/>
        <c:baseTimeUnit val="years"/>
      </c:dateAx>
      <c:valAx>
        <c:axId val="1504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563840"/>
        <c:axId val="1506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563840"/>
        <c:axId val="150631552"/>
      </c:lineChart>
      <c:dateAx>
        <c:axId val="150563840"/>
        <c:scaling>
          <c:orientation val="minMax"/>
        </c:scaling>
        <c:delete val="1"/>
        <c:axPos val="b"/>
        <c:numFmt formatCode="ge" sourceLinked="1"/>
        <c:majorTickMark val="none"/>
        <c:minorTickMark val="none"/>
        <c:tickLblPos val="none"/>
        <c:crossAx val="150631552"/>
        <c:crosses val="autoZero"/>
        <c:auto val="1"/>
        <c:lblOffset val="100"/>
        <c:baseTimeUnit val="years"/>
      </c:dateAx>
      <c:valAx>
        <c:axId val="1506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6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944384"/>
        <c:axId val="1509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944384"/>
        <c:axId val="150950656"/>
      </c:lineChart>
      <c:dateAx>
        <c:axId val="150944384"/>
        <c:scaling>
          <c:orientation val="minMax"/>
        </c:scaling>
        <c:delete val="1"/>
        <c:axPos val="b"/>
        <c:numFmt formatCode="ge" sourceLinked="1"/>
        <c:majorTickMark val="none"/>
        <c:minorTickMark val="none"/>
        <c:tickLblPos val="none"/>
        <c:crossAx val="150950656"/>
        <c:crosses val="autoZero"/>
        <c:auto val="1"/>
        <c:lblOffset val="100"/>
        <c:baseTimeUnit val="years"/>
      </c:dateAx>
      <c:valAx>
        <c:axId val="1509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4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964480"/>
        <c:axId val="1510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964480"/>
        <c:axId val="151069056"/>
      </c:lineChart>
      <c:dateAx>
        <c:axId val="150964480"/>
        <c:scaling>
          <c:orientation val="minMax"/>
        </c:scaling>
        <c:delete val="1"/>
        <c:axPos val="b"/>
        <c:numFmt formatCode="ge" sourceLinked="1"/>
        <c:majorTickMark val="none"/>
        <c:minorTickMark val="none"/>
        <c:tickLblPos val="none"/>
        <c:crossAx val="151069056"/>
        <c:crosses val="autoZero"/>
        <c:auto val="1"/>
        <c:lblOffset val="100"/>
        <c:baseTimeUnit val="years"/>
      </c:dateAx>
      <c:valAx>
        <c:axId val="1510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9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544.76</c:v>
                </c:pt>
                <c:pt idx="1">
                  <c:v>510.69</c:v>
                </c:pt>
                <c:pt idx="2">
                  <c:v>465.28</c:v>
                </c:pt>
                <c:pt idx="3">
                  <c:v>453.78</c:v>
                </c:pt>
                <c:pt idx="4">
                  <c:v>512.29999999999995</c:v>
                </c:pt>
              </c:numCache>
            </c:numRef>
          </c:val>
        </c:ser>
        <c:dLbls>
          <c:showLegendKey val="0"/>
          <c:showVal val="0"/>
          <c:showCatName val="0"/>
          <c:showSerName val="0"/>
          <c:showPercent val="0"/>
          <c:showBubbleSize val="0"/>
        </c:dLbls>
        <c:gapWidth val="150"/>
        <c:axId val="153704320"/>
        <c:axId val="1537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53704320"/>
        <c:axId val="153718784"/>
      </c:lineChart>
      <c:dateAx>
        <c:axId val="153704320"/>
        <c:scaling>
          <c:orientation val="minMax"/>
        </c:scaling>
        <c:delete val="1"/>
        <c:axPos val="b"/>
        <c:numFmt formatCode="ge" sourceLinked="1"/>
        <c:majorTickMark val="none"/>
        <c:minorTickMark val="none"/>
        <c:tickLblPos val="none"/>
        <c:crossAx val="153718784"/>
        <c:crosses val="autoZero"/>
        <c:auto val="1"/>
        <c:lblOffset val="100"/>
        <c:baseTimeUnit val="years"/>
      </c:dateAx>
      <c:valAx>
        <c:axId val="1537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73.25</c:v>
                </c:pt>
                <c:pt idx="1">
                  <c:v>73.2</c:v>
                </c:pt>
                <c:pt idx="2">
                  <c:v>62.58</c:v>
                </c:pt>
                <c:pt idx="3">
                  <c:v>66.67</c:v>
                </c:pt>
                <c:pt idx="4">
                  <c:v>62.21</c:v>
                </c:pt>
              </c:numCache>
            </c:numRef>
          </c:val>
        </c:ser>
        <c:dLbls>
          <c:showLegendKey val="0"/>
          <c:showVal val="0"/>
          <c:showCatName val="0"/>
          <c:showSerName val="0"/>
          <c:showPercent val="0"/>
          <c:showBubbleSize val="0"/>
        </c:dLbls>
        <c:gapWidth val="150"/>
        <c:axId val="153892352"/>
        <c:axId val="153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53892352"/>
        <c:axId val="153894272"/>
      </c:lineChart>
      <c:dateAx>
        <c:axId val="153892352"/>
        <c:scaling>
          <c:orientation val="minMax"/>
        </c:scaling>
        <c:delete val="1"/>
        <c:axPos val="b"/>
        <c:numFmt formatCode="ge" sourceLinked="1"/>
        <c:majorTickMark val="none"/>
        <c:minorTickMark val="none"/>
        <c:tickLblPos val="none"/>
        <c:crossAx val="153894272"/>
        <c:crosses val="autoZero"/>
        <c:auto val="1"/>
        <c:lblOffset val="100"/>
        <c:baseTimeUnit val="years"/>
      </c:dateAx>
      <c:valAx>
        <c:axId val="15389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343.69</c:v>
                </c:pt>
                <c:pt idx="1">
                  <c:v>346.22</c:v>
                </c:pt>
                <c:pt idx="2">
                  <c:v>404.56</c:v>
                </c:pt>
                <c:pt idx="3">
                  <c:v>378.68</c:v>
                </c:pt>
                <c:pt idx="4">
                  <c:v>414.36</c:v>
                </c:pt>
              </c:numCache>
            </c:numRef>
          </c:val>
        </c:ser>
        <c:dLbls>
          <c:showLegendKey val="0"/>
          <c:showVal val="0"/>
          <c:showCatName val="0"/>
          <c:showSerName val="0"/>
          <c:showPercent val="0"/>
          <c:showBubbleSize val="0"/>
        </c:dLbls>
        <c:gapWidth val="150"/>
        <c:axId val="153961600"/>
        <c:axId val="15396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53961600"/>
        <c:axId val="153963520"/>
      </c:lineChart>
      <c:dateAx>
        <c:axId val="153961600"/>
        <c:scaling>
          <c:orientation val="minMax"/>
        </c:scaling>
        <c:delete val="1"/>
        <c:axPos val="b"/>
        <c:numFmt formatCode="ge" sourceLinked="1"/>
        <c:majorTickMark val="none"/>
        <c:minorTickMark val="none"/>
        <c:tickLblPos val="none"/>
        <c:crossAx val="153963520"/>
        <c:crosses val="autoZero"/>
        <c:auto val="1"/>
        <c:lblOffset val="100"/>
        <c:baseTimeUnit val="years"/>
      </c:dateAx>
      <c:valAx>
        <c:axId val="1539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 zoomScaleNormal="100" workbookViewId="0">
      <selection activeCell="BK12" sqref="BK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宇和島市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81730</v>
      </c>
      <c r="AJ8" s="55"/>
      <c r="AK8" s="55"/>
      <c r="AL8" s="55"/>
      <c r="AM8" s="55"/>
      <c r="AN8" s="55"/>
      <c r="AO8" s="55"/>
      <c r="AP8" s="56"/>
      <c r="AQ8" s="46">
        <f>データ!R6</f>
        <v>468.15</v>
      </c>
      <c r="AR8" s="46"/>
      <c r="AS8" s="46"/>
      <c r="AT8" s="46"/>
      <c r="AU8" s="46"/>
      <c r="AV8" s="46"/>
      <c r="AW8" s="46"/>
      <c r="AX8" s="46"/>
      <c r="AY8" s="46">
        <f>データ!S6</f>
        <v>174.58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4.54</v>
      </c>
      <c r="S10" s="46"/>
      <c r="T10" s="46"/>
      <c r="U10" s="46"/>
      <c r="V10" s="46"/>
      <c r="W10" s="46"/>
      <c r="X10" s="46"/>
      <c r="Y10" s="46"/>
      <c r="Z10" s="80">
        <f>データ!P6</f>
        <v>4212</v>
      </c>
      <c r="AA10" s="80"/>
      <c r="AB10" s="80"/>
      <c r="AC10" s="80"/>
      <c r="AD10" s="80"/>
      <c r="AE10" s="80"/>
      <c r="AF10" s="80"/>
      <c r="AG10" s="80"/>
      <c r="AH10" s="2"/>
      <c r="AI10" s="80">
        <f>データ!T6</f>
        <v>3682</v>
      </c>
      <c r="AJ10" s="80"/>
      <c r="AK10" s="80"/>
      <c r="AL10" s="80"/>
      <c r="AM10" s="80"/>
      <c r="AN10" s="80"/>
      <c r="AO10" s="80"/>
      <c r="AP10" s="80"/>
      <c r="AQ10" s="46">
        <f>データ!U6</f>
        <v>16</v>
      </c>
      <c r="AR10" s="46"/>
      <c r="AS10" s="46"/>
      <c r="AT10" s="46"/>
      <c r="AU10" s="46"/>
      <c r="AV10" s="46"/>
      <c r="AW10" s="46"/>
      <c r="AX10" s="46"/>
      <c r="AY10" s="46">
        <f>データ!V6</f>
        <v>230.13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382035</v>
      </c>
      <c r="D6" s="31">
        <f t="shared" si="3"/>
        <v>47</v>
      </c>
      <c r="E6" s="31">
        <f t="shared" si="3"/>
        <v>1</v>
      </c>
      <c r="F6" s="31">
        <f t="shared" si="3"/>
        <v>0</v>
      </c>
      <c r="G6" s="31">
        <f t="shared" si="3"/>
        <v>0</v>
      </c>
      <c r="H6" s="31" t="str">
        <f t="shared" si="3"/>
        <v>愛媛県　宇和島市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4.54</v>
      </c>
      <c r="P6" s="32">
        <f t="shared" si="3"/>
        <v>4212</v>
      </c>
      <c r="Q6" s="32">
        <f t="shared" si="3"/>
        <v>81730</v>
      </c>
      <c r="R6" s="32">
        <f t="shared" si="3"/>
        <v>468.15</v>
      </c>
      <c r="S6" s="32">
        <f t="shared" si="3"/>
        <v>174.58</v>
      </c>
      <c r="T6" s="32">
        <f t="shared" si="3"/>
        <v>3682</v>
      </c>
      <c r="U6" s="32">
        <f t="shared" si="3"/>
        <v>16</v>
      </c>
      <c r="V6" s="32">
        <f t="shared" si="3"/>
        <v>230.13</v>
      </c>
      <c r="W6" s="33">
        <f>IF(W7="",NA(),W7)</f>
        <v>83.69</v>
      </c>
      <c r="X6" s="33">
        <f t="shared" ref="X6:AF6" si="4">IF(X7="",NA(),X7)</f>
        <v>77.19</v>
      </c>
      <c r="Y6" s="33">
        <f t="shared" si="4"/>
        <v>68.099999999999994</v>
      </c>
      <c r="Z6" s="33">
        <f t="shared" si="4"/>
        <v>69.89</v>
      </c>
      <c r="AA6" s="33">
        <f t="shared" si="4"/>
        <v>67.459999999999994</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544.76</v>
      </c>
      <c r="BE6" s="33">
        <f t="shared" ref="BE6:BM6" si="7">IF(BE7="",NA(),BE7)</f>
        <v>510.69</v>
      </c>
      <c r="BF6" s="33">
        <f t="shared" si="7"/>
        <v>465.28</v>
      </c>
      <c r="BG6" s="33">
        <f t="shared" si="7"/>
        <v>453.78</v>
      </c>
      <c r="BH6" s="33">
        <f t="shared" si="7"/>
        <v>512.29999999999995</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73.25</v>
      </c>
      <c r="BP6" s="33">
        <f t="shared" ref="BP6:BX6" si="8">IF(BP7="",NA(),BP7)</f>
        <v>73.2</v>
      </c>
      <c r="BQ6" s="33">
        <f t="shared" si="8"/>
        <v>62.58</v>
      </c>
      <c r="BR6" s="33">
        <f t="shared" si="8"/>
        <v>66.67</v>
      </c>
      <c r="BS6" s="33">
        <f t="shared" si="8"/>
        <v>62.21</v>
      </c>
      <c r="BT6" s="33">
        <f t="shared" si="8"/>
        <v>57.51</v>
      </c>
      <c r="BU6" s="33">
        <f t="shared" si="8"/>
        <v>56.46</v>
      </c>
      <c r="BV6" s="33">
        <f t="shared" si="8"/>
        <v>19.77</v>
      </c>
      <c r="BW6" s="33">
        <f t="shared" si="8"/>
        <v>34.25</v>
      </c>
      <c r="BX6" s="33">
        <f t="shared" si="8"/>
        <v>46.48</v>
      </c>
      <c r="BY6" s="32" t="str">
        <f>IF(BY7="","",IF(BY7="-","【-】","【"&amp;SUBSTITUTE(TEXT(BY7,"#,##0.00"),"-","△")&amp;"】"))</f>
        <v>【36.33】</v>
      </c>
      <c r="BZ6" s="33">
        <f>IF(BZ7="",NA(),BZ7)</f>
        <v>343.69</v>
      </c>
      <c r="CA6" s="33">
        <f t="shared" ref="CA6:CI6" si="9">IF(CA7="",NA(),CA7)</f>
        <v>346.22</v>
      </c>
      <c r="CB6" s="33">
        <f t="shared" si="9"/>
        <v>404.56</v>
      </c>
      <c r="CC6" s="33">
        <f t="shared" si="9"/>
        <v>378.68</v>
      </c>
      <c r="CD6" s="33">
        <f t="shared" si="9"/>
        <v>414.36</v>
      </c>
      <c r="CE6" s="33">
        <f t="shared" si="9"/>
        <v>291.83</v>
      </c>
      <c r="CF6" s="33">
        <f t="shared" si="9"/>
        <v>306.49</v>
      </c>
      <c r="CG6" s="33">
        <f t="shared" si="9"/>
        <v>878.73</v>
      </c>
      <c r="CH6" s="33">
        <f t="shared" si="9"/>
        <v>501.18</v>
      </c>
      <c r="CI6" s="33">
        <f t="shared" si="9"/>
        <v>376.61</v>
      </c>
      <c r="CJ6" s="32" t="str">
        <f>IF(CJ7="","",IF(CJ7="-","【-】","【"&amp;SUBSTITUTE(TEXT(CJ7,"#,##0.00"),"-","△")&amp;"】"))</f>
        <v>【476.46】</v>
      </c>
      <c r="CK6" s="33">
        <f>IF(CK7="",NA(),CK7)</f>
        <v>56.04</v>
      </c>
      <c r="CL6" s="33">
        <f t="shared" ref="CL6:CT6" si="10">IF(CL7="",NA(),CL7)</f>
        <v>54.67</v>
      </c>
      <c r="CM6" s="33">
        <f t="shared" si="10"/>
        <v>55.46</v>
      </c>
      <c r="CN6" s="33">
        <f t="shared" si="10"/>
        <v>54.5</v>
      </c>
      <c r="CO6" s="33">
        <f t="shared" si="10"/>
        <v>48.85</v>
      </c>
      <c r="CP6" s="33">
        <f t="shared" si="10"/>
        <v>57.95</v>
      </c>
      <c r="CQ6" s="33">
        <f t="shared" si="10"/>
        <v>58.25</v>
      </c>
      <c r="CR6" s="33">
        <f t="shared" si="10"/>
        <v>57.17</v>
      </c>
      <c r="CS6" s="33">
        <f t="shared" si="10"/>
        <v>57.55</v>
      </c>
      <c r="CT6" s="33">
        <f t="shared" si="10"/>
        <v>57.43</v>
      </c>
      <c r="CU6" s="32" t="str">
        <f>IF(CU7="","",IF(CU7="-","【-】","【"&amp;SUBSTITUTE(TEXT(CU7,"#,##0.00"),"-","△")&amp;"】"))</f>
        <v>【58.19】</v>
      </c>
      <c r="CV6" s="33">
        <f>IF(CV7="",NA(),CV7)</f>
        <v>85.97</v>
      </c>
      <c r="CW6" s="33">
        <f t="shared" ref="CW6:DE6" si="11">IF(CW7="",NA(),CW7)</f>
        <v>86.6</v>
      </c>
      <c r="CX6" s="33">
        <f t="shared" si="11"/>
        <v>84.51</v>
      </c>
      <c r="CY6" s="33">
        <f t="shared" si="11"/>
        <v>82.8</v>
      </c>
      <c r="CZ6" s="33">
        <f t="shared" si="11"/>
        <v>87.97</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v>
      </c>
      <c r="ED6" s="32">
        <f t="shared" ref="ED6:EL6" si="14">IF(ED7="",NA(),ED7)</f>
        <v>0</v>
      </c>
      <c r="EE6" s="33">
        <f t="shared" si="14"/>
        <v>0.15</v>
      </c>
      <c r="EF6" s="32">
        <f t="shared" si="14"/>
        <v>0</v>
      </c>
      <c r="EG6" s="33">
        <f t="shared" si="14"/>
        <v>1.31</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382035</v>
      </c>
      <c r="D7" s="35">
        <v>47</v>
      </c>
      <c r="E7" s="35">
        <v>1</v>
      </c>
      <c r="F7" s="35">
        <v>0</v>
      </c>
      <c r="G7" s="35">
        <v>0</v>
      </c>
      <c r="H7" s="35" t="s">
        <v>93</v>
      </c>
      <c r="I7" s="35" t="s">
        <v>94</v>
      </c>
      <c r="J7" s="35" t="s">
        <v>95</v>
      </c>
      <c r="K7" s="35" t="s">
        <v>96</v>
      </c>
      <c r="L7" s="35" t="s">
        <v>97</v>
      </c>
      <c r="M7" s="36" t="s">
        <v>98</v>
      </c>
      <c r="N7" s="36" t="s">
        <v>99</v>
      </c>
      <c r="O7" s="36">
        <v>4.54</v>
      </c>
      <c r="P7" s="36">
        <v>4212</v>
      </c>
      <c r="Q7" s="36">
        <v>81730</v>
      </c>
      <c r="R7" s="36">
        <v>468.15</v>
      </c>
      <c r="S7" s="36">
        <v>174.58</v>
      </c>
      <c r="T7" s="36">
        <v>3682</v>
      </c>
      <c r="U7" s="36">
        <v>16</v>
      </c>
      <c r="V7" s="36">
        <v>230.13</v>
      </c>
      <c r="W7" s="36">
        <v>83.69</v>
      </c>
      <c r="X7" s="36">
        <v>77.19</v>
      </c>
      <c r="Y7" s="36">
        <v>68.099999999999994</v>
      </c>
      <c r="Z7" s="36">
        <v>69.89</v>
      </c>
      <c r="AA7" s="36">
        <v>67.459999999999994</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544.76</v>
      </c>
      <c r="BE7" s="36">
        <v>510.69</v>
      </c>
      <c r="BF7" s="36">
        <v>465.28</v>
      </c>
      <c r="BG7" s="36">
        <v>453.78</v>
      </c>
      <c r="BH7" s="36">
        <v>512.29999999999995</v>
      </c>
      <c r="BI7" s="36">
        <v>1137.3599999999999</v>
      </c>
      <c r="BJ7" s="36">
        <v>1124.6400000000001</v>
      </c>
      <c r="BK7" s="36">
        <v>1108.26</v>
      </c>
      <c r="BL7" s="36">
        <v>1113.76</v>
      </c>
      <c r="BM7" s="36">
        <v>1125.69</v>
      </c>
      <c r="BN7" s="36">
        <v>1239.32</v>
      </c>
      <c r="BO7" s="36">
        <v>73.25</v>
      </c>
      <c r="BP7" s="36">
        <v>73.2</v>
      </c>
      <c r="BQ7" s="36">
        <v>62.58</v>
      </c>
      <c r="BR7" s="36">
        <v>66.67</v>
      </c>
      <c r="BS7" s="36">
        <v>62.21</v>
      </c>
      <c r="BT7" s="36">
        <v>57.51</v>
      </c>
      <c r="BU7" s="36">
        <v>56.46</v>
      </c>
      <c r="BV7" s="36">
        <v>19.77</v>
      </c>
      <c r="BW7" s="36">
        <v>34.25</v>
      </c>
      <c r="BX7" s="36">
        <v>46.48</v>
      </c>
      <c r="BY7" s="36">
        <v>36.33</v>
      </c>
      <c r="BZ7" s="36">
        <v>343.69</v>
      </c>
      <c r="CA7" s="36">
        <v>346.22</v>
      </c>
      <c r="CB7" s="36">
        <v>404.56</v>
      </c>
      <c r="CC7" s="36">
        <v>378.68</v>
      </c>
      <c r="CD7" s="36">
        <v>414.36</v>
      </c>
      <c r="CE7" s="36">
        <v>291.83</v>
      </c>
      <c r="CF7" s="36">
        <v>306.49</v>
      </c>
      <c r="CG7" s="36">
        <v>878.73</v>
      </c>
      <c r="CH7" s="36">
        <v>501.18</v>
      </c>
      <c r="CI7" s="36">
        <v>376.61</v>
      </c>
      <c r="CJ7" s="36">
        <v>476.46</v>
      </c>
      <c r="CK7" s="36">
        <v>56.04</v>
      </c>
      <c r="CL7" s="36">
        <v>54.67</v>
      </c>
      <c r="CM7" s="36">
        <v>55.46</v>
      </c>
      <c r="CN7" s="36">
        <v>54.5</v>
      </c>
      <c r="CO7" s="36">
        <v>48.85</v>
      </c>
      <c r="CP7" s="36">
        <v>57.95</v>
      </c>
      <c r="CQ7" s="36">
        <v>58.25</v>
      </c>
      <c r="CR7" s="36">
        <v>57.17</v>
      </c>
      <c r="CS7" s="36">
        <v>57.55</v>
      </c>
      <c r="CT7" s="36">
        <v>57.43</v>
      </c>
      <c r="CU7" s="36">
        <v>58.19</v>
      </c>
      <c r="CV7" s="36">
        <v>85.97</v>
      </c>
      <c r="CW7" s="36">
        <v>86.6</v>
      </c>
      <c r="CX7" s="36">
        <v>84.51</v>
      </c>
      <c r="CY7" s="36">
        <v>82.8</v>
      </c>
      <c r="CZ7" s="36">
        <v>87.97</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0.2</v>
      </c>
      <c r="ED7" s="36">
        <v>0</v>
      </c>
      <c r="EE7" s="36">
        <v>0.15</v>
      </c>
      <c r="EF7" s="36">
        <v>0</v>
      </c>
      <c r="EG7" s="36">
        <v>1.31</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2016-02-24T08:16:08Z</cp:lastPrinted>
  <dcterms:created xsi:type="dcterms:W3CDTF">2016-01-18T05:05:58Z</dcterms:created>
  <dcterms:modified xsi:type="dcterms:W3CDTF">2016-02-24T08:18:29Z</dcterms:modified>
  <cp:category/>
</cp:coreProperties>
</file>