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20490" windowHeight="697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AM37" i="10"/>
  <c r="C37" i="10"/>
  <c r="C36" i="10"/>
  <c r="BW34" i="10"/>
  <c r="C34" i="10"/>
  <c r="BW35" i="10" l="1"/>
  <c r="BW36" i="10" s="1"/>
  <c r="BW37" i="10" s="1"/>
  <c r="BW38" i="10" s="1"/>
  <c r="BW39" i="10" s="1"/>
  <c r="BW40" i="10" s="1"/>
  <c r="BW41" i="10" s="1"/>
  <c r="BW42" i="10" s="1"/>
  <c r="BW43" i="10" s="1"/>
  <c r="C35"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AM34" i="10"/>
  <c r="AM35" i="10" s="1"/>
  <c r="AM36" i="10" s="1"/>
  <c r="BE34" i="10" l="1"/>
  <c r="BE35" i="10" s="1"/>
  <c r="BE36" i="10" s="1"/>
  <c r="BE37" i="10" s="1"/>
</calcChain>
</file>

<file path=xl/sharedStrings.xml><?xml version="1.0" encoding="utf-8"?>
<sst xmlns="http://schemas.openxmlformats.org/spreadsheetml/2006/main" count="1192" uniqueCount="623">
  <si>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</si>
  <si>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</si>
  <si>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</si>
  <si>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</si>
  <si>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</si>
  <si>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</si>
  <si>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</si>
  <si>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</si>
  <si>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</si>
  <si>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</si>
  <si>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</si>
  <si>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</si>
  <si>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</si>
  <si>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</si>
  <si>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</si>
  <si>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</si>
  <si>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</si>
  <si>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</si>
  <si>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</si>
  <si>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</si>
  <si>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</si>
  <si>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</si>
  <si>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</si>
  <si>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</si>
  <si>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</si>
  <si>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</si>
  <si>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</si>
  <si>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</si>
  <si>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</si>
  <si>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</si>
  <si>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</si>
  <si>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</si>
  <si>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</si>
  <si>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</si>
  <si>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</si>
  <si>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</si>
  <si>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</si>
  <si>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</si>
  <si>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</si>
  <si>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</si>
  <si>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</si>
  <si>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</si>
  <si>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</si>
  <si>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</si>
  <si>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</si>
  <si>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</si>
  <si>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</si>
  <si>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</si>
  <si>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</si>
  <si>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</si>
  <si>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</si>
  <si>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</si>
  <si>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</si>
  <si>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</si>
  <si>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</si>
  <si>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</si>
  <si>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</si>
  <si>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</si>
  <si>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</si>
  <si>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</si>
  <si>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</si>
  <si>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</si>
  <si>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</si>
  <si>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</si>
  <si>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</si>
  <si>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</si>
  <si>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</si>
  <si>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</si>
  <si>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</si>
  <si>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</si>
  <si>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</si>
  <si>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</si>
  <si>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</si>
  <si>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</si>
  <si>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</si>
  <si>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</si>
  <si>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</si>
  <si>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</si>
  <si>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</si>
  <si>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</si>
  <si>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</si>
  <si>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</si>
  <si>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</si>
  <si>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</si>
  <si>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</si>
  <si>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</si>
  <si>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</si>
  <si>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</si>
  <si>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</si>
  <si>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</si>
  <si>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</si>
  <si>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</si>
  <si>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</si>
  <si>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</si>
  <si>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</si>
  <si>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</si>
  <si>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</si>
  <si>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</si>
  <si>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</si>
  <si>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</si>
  <si>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</si>
  <si>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</si>
  <si>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</si>
  <si>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</si>
  <si>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</si>
  <si>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</si>
  <si>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</si>
  <si>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</si>
  <si>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</si>
  <si>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</si>
  <si>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</si>
  <si>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</si>
  <si>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</si>
  <si>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</si>
  <si>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</si>
  <si>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</si>
  <si>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</si>
  <si>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</si>
  <si>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</si>
  <si>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</si>
  <si>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</si>
  <si>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</si>
  <si>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</si>
  <si>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</si>
  <si>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</si>
  <si>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</si>
  <si>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</si>
  <si>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</si>
  <si>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</si>
  <si>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</si>
  <si>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</si>
  <si>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</si>
  <si>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</si>
  <si>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</si>
  <si>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</si>
  <si>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</si>
  <si>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</si>
  <si>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</si>
  <si>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</si>
  <si>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</si>
  <si>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</si>
  <si>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</si>
  <si>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</si>
  <si>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</si>
  <si>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</si>
  <si>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</si>
  <si>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</si>
  <si>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</si>
  <si>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</si>
  <si>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</si>
  <si>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</si>
  <si>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</si>
  <si>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</si>
  <si>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</si>
  <si>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</si>
  <si>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</si>
  <si>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</si>
  <si>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</si>
  <si>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</si>
  <si>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</si>
  <si>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</si>
  <si>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</si>
  <si>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</si>
  <si>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</si>
  <si>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</si>
  <si>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</si>
  <si>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</si>
  <si>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</si>
  <si>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</si>
  <si>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</si>
  <si>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</si>
  <si>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</si>
  <si>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</si>
  <si>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</si>
  <si>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</si>
  <si>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</si>
  <si>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</si>
  <si>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</si>
  <si>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</si>
  <si>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</si>
  <si>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</si>
  <si>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</si>
  <si>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</si>
  <si>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</si>
  <si>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</si>
  <si>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</si>
  <si>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</si>
  <si>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</si>
  <si>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</si>
  <si>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</si>
  <si>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</si>
  <si>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</si>
  <si>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</si>
  <si>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</si>
  <si>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</si>
  <si>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</si>
  <si>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</si>
  <si>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</si>
  <si>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</si>
  <si>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</si>
  <si>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</si>
  <si>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</si>
  <si>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</si>
  <si>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</si>
  <si>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</si>
  <si>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</si>
  <si>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</si>
  <si>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</si>
  <si>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</si>
  <si>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</si>
  <si>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</si>
  <si>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</si>
  <si>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</si>
  <si>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</si>
  <si>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</si>
  <si>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</si>
  <si>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</si>
  <si>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</si>
  <si>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</si>
  <si>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</si>
  <si>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</si>
  <si>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</si>
  <si>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</si>
  <si>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</si>
  <si>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</si>
  <si>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</si>
  <si>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</si>
  <si>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</si>
  <si>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</si>
  <si>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</si>
  <si>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</si>
  <si>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</si>
  <si>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</si>
  <si>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</si>
  <si>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</si>
  <si>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</si>
  <si>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</si>
  <si>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</si>
  <si>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</si>
  <si>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</si>
  <si>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</si>
  <si>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</si>
  <si>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</si>
  <si>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</si>
  <si>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</si>
  <si>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</si>
  <si>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</si>
  <si>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</si>
  <si>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</si>
  <si>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</si>
  <si>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</si>
  <si>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</si>
  <si>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</si>
  <si>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</si>
  <si>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</si>
  <si>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</si>
  <si>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</si>
  <si>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</si>
  <si>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</si>
  <si>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</si>
  <si>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</si>
  <si>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</si>
  <si>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</si>
  <si>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</si>
  <si>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</si>
  <si>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</si>
  <si>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</si>
  <si>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</si>
  <si>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</si>
  <si>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</si>
  <si>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</si>
  <si>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</si>
  <si>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</si>
  <si>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</si>
  <si>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</si>
  <si>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</si>
  <si>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</si>
  <si>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</si>
  <si>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</si>
  <si>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</si>
  <si>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</si>
  <si>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</si>
  <si>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</si>
  <si>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</si>
  <si>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</si>
  <si>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</si>
  <si>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</si>
  <si>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</si>
  <si>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</si>
  <si>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</si>
  <si>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</si>
  <si>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</si>
  <si>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</si>
  <si>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</si>
  <si>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</si>
  <si>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</si>
  <si>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</si>
  <si>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</si>
  <si>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</si>
  <si>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</si>
  <si>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</si>
  <si>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</si>
  <si>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</si>
  <si>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</si>
  <si>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</si>
  <si>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</si>
  <si>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</si>
  <si>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</si>
  <si>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</si>
  <si>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</si>
  <si>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</si>
  <si>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</si>
  <si>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</si>
  <si>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</si>
  <si>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</si>
  <si>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</si>
  <si>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</si>
  <si>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</si>
  <si>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</si>
  <si>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</si>
  <si>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</si>
  <si>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</si>
  <si>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</si>
  <si>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</si>
  <si>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</si>
  <si>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</si>
  <si>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</si>
  <si>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</si>
  <si>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</si>
  <si>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</si>
  <si>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</si>
  <si>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</si>
  <si>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</si>
  <si>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</si>
  <si>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</si>
  <si>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</si>
  <si>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</si>
  <si>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</si>
  <si>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</si>
  <si>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</si>
  <si>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</si>
  <si>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</si>
  <si>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</si>
  <si>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</si>
  <si>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</si>
  <si>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</si>
  <si>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</si>
  <si>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</si>
  <si>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</si>
  <si>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</si>
  <si>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</si>
  <si>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</si>
  <si>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</si>
  <si>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</si>
  <si>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</si>
  <si>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</si>
  <si>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</si>
  <si>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</si>
  <si>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</si>
  <si>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</si>
  <si>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</si>
  <si>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</si>
  <si>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</si>
  <si>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</si>
  <si>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</si>
  <si>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</si>
  <si>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</si>
  <si>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</si>
  <si>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</si>
  <si>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</si>
  <si>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</si>
  <si>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</si>
  <si>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</si>
  <si>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</si>
  <si>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</si>
  <si>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</si>
  <si>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</si>
  <si>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</si>
  <si>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</si>
  <si>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</si>
  <si>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</si>
  <si>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</si>
  <si>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</si>
  <si>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</si>
  <si>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</si>
  <si>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</si>
  <si>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</si>
  <si>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</si>
  <si>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</si>
  <si>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</si>
  <si>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</si>
  <si>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</si>
  <si>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</si>
  <si>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</si>
  <si>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</si>
  <si>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</si>
  <si>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</si>
  <si>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</si>
  <si>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</si>
  <si>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</si>
  <si>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</si>
  <si>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</si>
  <si>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</si>
  <si>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</si>
  <si>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</si>
  <si>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</si>
  <si>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</si>
  <si>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</si>
  <si>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</si>
  <si>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</si>
  <si>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</si>
  <si>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</si>
  <si>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</si>
  <si>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</si>
  <si>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</si>
  <si>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</si>
  <si>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</si>
  <si>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</si>
  <si>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</si>
  <si>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</si>
  <si>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</si>
  <si>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</si>
  <si>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</si>
  <si>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</si>
  <si>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</si>
  <si>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</si>
  <si>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</si>
  <si>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</si>
  <si>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</si>
  <si>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</si>
  <si>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</si>
  <si>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</si>
  <si>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</si>
  <si>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</si>
  <si>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</si>
  <si>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</si>
  <si>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</si>
  <si>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</si>
  <si>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</si>
  <si>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</si>
  <si>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</si>
  <si>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</si>
  <si>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</si>
  <si>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</si>
  <si>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</si>
  <si>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</si>
  <si>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</si>
  <si>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</si>
  <si>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</si>
  <si>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</si>
  <si>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</si>
  <si>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</si>
  <si>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</si>
  <si>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</si>
  <si>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</si>
  <si>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</si>
  <si>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</si>
  <si>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</si>
  <si>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</si>
  <si>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</si>
  <si>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</si>
  <si>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</si>
  <si>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</si>
  <si>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</si>
  <si>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</si>
  <si>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</si>
  <si>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</si>
  <si>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</si>
  <si>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</si>
  <si>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</si>
  <si>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</si>
  <si>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</si>
  <si>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</si>
  <si>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</si>
  <si>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</si>
  <si>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</si>
  <si>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</si>
  <si>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</si>
  <si>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</si>
  <si>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</si>
  <si>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</si>
  <si>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</si>
  <si>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</si>
  <si>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</si>
  <si>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</si>
  <si>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</si>
  <si>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</si>
  <si>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</si>
  <si>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</si>
  <si>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</si>
  <si>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</si>
  <si>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</si>
  <si>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</si>
  <si>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</si>
  <si>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</si>
  <si>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</si>
  <si>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</si>
  <si>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</si>
  <si>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</si>
  <si>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</si>
  <si>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</si>
  <si>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</si>
  <si>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</si>
  <si>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</si>
  <si>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</si>
  <si>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</si>
  <si>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</si>
  <si>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</si>
  <si>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</si>
  <si>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</si>
  <si>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</si>
  <si>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</si>
  <si>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</si>
  <si>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</si>
  <si>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</si>
  <si>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</si>
  <si>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</si>
  <si>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</si>
  <si>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</si>
  <si>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</si>
  <si>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</si>
  <si>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</si>
  <si>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</si>
  <si>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</si>
  <si>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</si>
  <si>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</si>
  <si>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</si>
  <si>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</si>
  <si>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</si>
  <si>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</si>
  <si>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</si>
  <si>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</si>
  <si>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</si>
  <si>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</si>
  <si>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</si>
  <si>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</si>
  <si>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</si>
  <si>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</si>
  <si>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</si>
  <si>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</si>
  <si>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</si>
  <si>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</si>
  <si>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</si>
  <si>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</si>
  <si>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</si>
  <si>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</si>
  <si>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</si>
  <si>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</si>
  <si>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</si>
  <si>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</si>
  <si>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</si>
  <si>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</si>
  <si>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</si>
  <si>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</si>
  <si>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</si>
  <si>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</si>
  <si>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</si>
  <si>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</si>
  <si>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</si>
  <si>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</si>
  <si>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</si>
  <si>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</si>
  <si>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</si>
  <si>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</si>
  <si>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</si>
  <si>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20.01</t>
  </si>
  <si>
    <t>▲ 6.81</t>
  </si>
  <si>
    <t>▲ 3.60</t>
  </si>
  <si>
    <t>▲ 9.25</t>
  </si>
  <si>
    <t>▲ 2.17</t>
  </si>
  <si>
    <t>一般会計</t>
  </si>
  <si>
    <t>病院事業会計</t>
  </si>
  <si>
    <t>老人保健施設事業会計</t>
  </si>
  <si>
    <t>介護保険事業特別会計</t>
  </si>
  <si>
    <t>簡易水道事業会計</t>
  </si>
  <si>
    <t>訪問看護事業特別会計</t>
  </si>
  <si>
    <t>国民健康保険事業特別会計</t>
  </si>
  <si>
    <t>国民健康保険診療所事業特別会計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</si>
  <si>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</si>
  <si>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</si>
  <si>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</si>
  <si>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</si>
  <si>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</si>
  <si>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</si>
  <si>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</si>
  <si>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</si>
  <si>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</si>
  <si>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</si>
  <si>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</si>
  <si>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</si>
  <si>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株式会社さんさん久万高原</t>
    <rPh sb="0" eb="2">
      <t>カブシキ</t>
    </rPh>
    <rPh sb="2" eb="4">
      <t>カイシャ</t>
    </rPh>
    <rPh sb="8" eb="10">
      <t>クマ</t>
    </rPh>
    <rPh sb="10" eb="12">
      <t>コウゲン</t>
    </rPh>
    <phoneticPr fontId="2"/>
  </si>
  <si>
    <t>-</t>
    <phoneticPr fontId="2"/>
  </si>
  <si>
    <t>株式会社林業商社天空の森</t>
    <phoneticPr fontId="2"/>
  </si>
  <si>
    <t>農林業担い手育成確保対策事業地域振興基金</t>
    <phoneticPr fontId="5"/>
  </si>
  <si>
    <t>防災減災基金</t>
    <phoneticPr fontId="5"/>
  </si>
  <si>
    <t>公共施設等総合管理基金</t>
    <phoneticPr fontId="5"/>
  </si>
  <si>
    <t>まちづくり地域振興基金</t>
    <phoneticPr fontId="5"/>
  </si>
  <si>
    <t>環境保全基金</t>
    <phoneticPr fontId="5"/>
  </si>
  <si>
    <t>-</t>
    <phoneticPr fontId="2"/>
  </si>
  <si>
    <t>松山広域福祉施設事務組合　一般会計</t>
    <phoneticPr fontId="2"/>
  </si>
  <si>
    <t>松山広域福祉施設事務組合　公営企業会計</t>
    <phoneticPr fontId="2"/>
  </si>
  <si>
    <t>愛媛県市町総合事務組合　退職手当事業分</t>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</si>
  <si>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</si>
  <si>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</si>
  <si>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</si>
  <si>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</si>
  <si>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</si>
  <si>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</si>
  <si>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</si>
  <si>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</si>
  <si>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</si>
  <si>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</si>
  <si>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</si>
  <si>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</si>
  <si>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</si>
  <si>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</si>
  <si>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</si>
  <si>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
今後は、大型事業の償還開始により元利償還金が大きくなる見込みであるが、引き続き健全化に努める。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</si>
  <si>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</si>
  <si>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</si>
  <si>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</si>
  <si>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地方債の新規発行抑制などに努めてきた結果、将来負担比率は低下し数値に表れない状況が続いている。一方で、有形固定資産減価償却率は類似団体よりも高く、上昇傾向にある。
公共施設等総合管理計画に基づき、今後は老朽化対策に積極的に取り組んでいくことが必要である。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</si>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</sst>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937A-483E-B1B9-8802C9656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122063</c:v>
                </c:pt>
                <c:pt idx="1">
                  <c:v>78474</c:v>
                </c:pt>
                <c:pt idx="2">
                  <c:v>202382</c:v>
                </c:pt>
                <c:pt idx="3">
                  <c:v>121483</c:v>
                </c:pt>
                <c:pt idx="4">
                  <c:v>215447</c:v>
                </c:pt>
              </c:numCache>
            </c:numRef>
          </c:val>
          <c:smooth val="0"/>
          <c:extLst>
            <c:ext xmlns:c16="http://schemas.microsoft.com/office/drawing/2014/chart" uri="{C3380CC4-5D6E-409C-BE32-E72D297353CC}">
              <c16:uniqueId val="{00000001-937A-483E-B1B9-8802C9656D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9.09</c:v>
                </c:pt>
                <c:pt idx="1">
                  <c:v>11.93</c:v>
                </c:pt>
                <c:pt idx="2">
                  <c:v>16.34</c:v>
                </c:pt>
                <c:pt idx="3">
                  <c:v>11.76</c:v>
                </c:pt>
                <c:pt idx="4">
                  <c:v>13.78</c:v>
                </c:pt>
              </c:numCache>
            </c:numRef>
          </c:val>
          <c:extLst>
            <c:ext xmlns:c16="http://schemas.microsoft.com/office/drawing/2014/chart" uri="{C3380CC4-5D6E-409C-BE32-E72D297353CC}">
              <c16:uniqueId val="{00000000-10E8-454C-9B52-74548E59E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67.11</c:v>
                </c:pt>
                <c:pt idx="1">
                  <c:v>65.52</c:v>
                </c:pt>
                <c:pt idx="2">
                  <c:v>63.93</c:v>
                </c:pt>
                <c:pt idx="3">
                  <c:v>64.06</c:v>
                </c:pt>
                <c:pt idx="4">
                  <c:v>62.68</c:v>
                </c:pt>
              </c:numCache>
            </c:numRef>
          </c:val>
          <c:extLst>
            <c:ext xmlns:c16="http://schemas.microsoft.com/office/drawing/2014/chart" uri="{C3380CC4-5D6E-409C-BE32-E72D297353CC}">
              <c16:uniqueId val="{00000001-10E8-454C-9B52-74548E59E8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-20.010000000000002</c:v>
                </c:pt>
                <c:pt idx="1">
                  <c:v>-6.81</c:v>
                </c:pt>
                <c:pt idx="2">
                  <c:v>-3.6</c:v>
                </c:pt>
                <c:pt idx="3">
                  <c:v>-9.25</c:v>
                </c:pt>
                <c:pt idx="4">
                  <c:v>-2.17</c:v>
                </c:pt>
              </c:numCache>
            </c:numRef>
          </c:val>
          <c:smooth val="0"/>
          <c:extLst>
            <c:ext xmlns:c16="http://schemas.microsoft.com/office/drawing/2014/chart" uri="{C3380CC4-5D6E-409C-BE32-E72D297353CC}">
              <c16:uniqueId val="{00000002-10E8-454C-9B52-74548E59E8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0.72</c:v>
                </c:pt>
                <c:pt idx="4">
                  <c:v>#N/A</c:v>
                </c:pt>
                <c:pt idx="5">
                  <c:v>0.54</c:v>
                </c:pt>
                <c:pt idx="6">
                  <c:v>#N/A</c:v>
                </c:pt>
                <c:pt idx="7">
                  <c:v>0.67</c:v>
                </c:pt>
                <c:pt idx="8">
                  <c:v>#N/A</c:v>
                </c:pt>
                <c:pt idx="9">
                  <c:v>0.91</c:v>
                </c:pt>
              </c:numCache>
            </c:numRef>
          </c:val>
          <c:extLst>
            <c:ext xmlns:c16="http://schemas.microsoft.com/office/drawing/2014/chart" uri="{C3380CC4-5D6E-409C-BE32-E72D297353CC}">
              <c16:uniqueId val="{00000000-0852-4132-B33E-8D769BE25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2-4132-B33E-8D769BE252E5}"/>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0.25</c:v>
                </c:pt>
                <c:pt idx="4">
                  <c:v>#N/A</c:v>
                </c:pt>
                <c:pt idx="5">
                  <c:v>0.23</c:v>
                </c:pt>
                <c:pt idx="6">
                  <c:v>#N/A</c:v>
                </c:pt>
                <c:pt idx="7">
                  <c:v>0.27</c:v>
                </c:pt>
                <c:pt idx="8">
                  <c:v>#N/A</c:v>
                </c:pt>
                <c:pt idx="9">
                  <c:v>0.3</c:v>
                </c:pt>
              </c:numCache>
            </c:numRef>
          </c:val>
          <c:extLst>
            <c:ext xmlns:c16="http://schemas.microsoft.com/office/drawing/2014/chart" uri="{C3380CC4-5D6E-409C-BE32-E72D297353CC}">
              <c16:uniqueId val="{00000002-0852-4132-B33E-8D769BE252E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2.94</c:v>
                </c:pt>
                <c:pt idx="2">
                  <c:v>#N/A</c:v>
                </c:pt>
                <c:pt idx="3">
                  <c:v>2.38</c:v>
                </c:pt>
                <c:pt idx="4">
                  <c:v>#N/A</c:v>
                </c:pt>
                <c:pt idx="5">
                  <c:v>1.45</c:v>
                </c:pt>
                <c:pt idx="6">
                  <c:v>#N/A</c:v>
                </c:pt>
                <c:pt idx="7">
                  <c:v>0.97</c:v>
                </c:pt>
                <c:pt idx="8">
                  <c:v>#N/A</c:v>
                </c:pt>
                <c:pt idx="9">
                  <c:v>0.75</c:v>
                </c:pt>
              </c:numCache>
            </c:numRef>
          </c:val>
          <c:extLst>
            <c:ext xmlns:c16="http://schemas.microsoft.com/office/drawing/2014/chart" uri="{C3380CC4-5D6E-409C-BE32-E72D297353CC}">
              <c16:uniqueId val="{00000003-0852-4132-B33E-8D769BE252E5}"/>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0.08</c:v>
                </c:pt>
                <c:pt idx="4">
                  <c:v>#N/A</c:v>
                </c:pt>
                <c:pt idx="5">
                  <c:v>0.27</c:v>
                </c:pt>
                <c:pt idx="6">
                  <c:v>#N/A</c:v>
                </c:pt>
                <c:pt idx="7">
                  <c:v>0.6</c:v>
                </c:pt>
                <c:pt idx="8">
                  <c:v>#N/A</c:v>
                </c:pt>
                <c:pt idx="9">
                  <c:v>0.82</c:v>
                </c:pt>
              </c:numCache>
            </c:numRef>
          </c:val>
          <c:extLst>
            <c:ext xmlns:c16="http://schemas.microsoft.com/office/drawing/2014/chart" uri="{C3380CC4-5D6E-409C-BE32-E72D297353CC}">
              <c16:uniqueId val="{00000004-0852-4132-B33E-8D769BE252E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1.04</c:v>
                </c:pt>
                <c:pt idx="4">
                  <c:v>#N/A</c:v>
                </c:pt>
                <c:pt idx="5">
                  <c:v>1.39</c:v>
                </c:pt>
                <c:pt idx="6">
                  <c:v>#N/A</c:v>
                </c:pt>
                <c:pt idx="7">
                  <c:v>1.87</c:v>
                </c:pt>
                <c:pt idx="8">
                  <c:v>#N/A</c:v>
                </c:pt>
                <c:pt idx="9">
                  <c:v>1.65</c:v>
                </c:pt>
              </c:numCache>
            </c:numRef>
          </c:val>
          <c:extLst>
            <c:ext xmlns:c16="http://schemas.microsoft.com/office/drawing/2014/chart" uri="{C3380CC4-5D6E-409C-BE32-E72D297353CC}">
              <c16:uniqueId val="{00000005-0852-4132-B33E-8D769BE252E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0.28000000000000003</c:v>
                </c:pt>
                <c:pt idx="4">
                  <c:v>#N/A</c:v>
                </c:pt>
                <c:pt idx="5">
                  <c:v>0.06</c:v>
                </c:pt>
                <c:pt idx="6">
                  <c:v>#N/A</c:v>
                </c:pt>
                <c:pt idx="7">
                  <c:v>0.42</c:v>
                </c:pt>
                <c:pt idx="8">
                  <c:v>#N/A</c:v>
                </c:pt>
                <c:pt idx="9">
                  <c:v>1.85</c:v>
                </c:pt>
              </c:numCache>
            </c:numRef>
          </c:val>
          <c:extLst>
            <c:ext xmlns:c16="http://schemas.microsoft.com/office/drawing/2014/chart" uri="{C3380CC4-5D6E-409C-BE32-E72D297353CC}">
              <c16:uniqueId val="{00000006-0852-4132-B33E-8D769BE252E5}"/>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5.89</c:v>
                </c:pt>
                <c:pt idx="2">
                  <c:v>#N/A</c:v>
                </c:pt>
                <c:pt idx="3">
                  <c:v>5.61</c:v>
                </c:pt>
                <c:pt idx="4">
                  <c:v>#N/A</c:v>
                </c:pt>
                <c:pt idx="5">
                  <c:v>5.44</c:v>
                </c:pt>
                <c:pt idx="6">
                  <c:v>#N/A</c:v>
                </c:pt>
                <c:pt idx="7">
                  <c:v>5.22</c:v>
                </c:pt>
                <c:pt idx="8">
                  <c:v>#N/A</c:v>
                </c:pt>
                <c:pt idx="9">
                  <c:v>5.12</c:v>
                </c:pt>
              </c:numCache>
            </c:numRef>
          </c:val>
          <c:extLst>
            <c:ext xmlns:c16="http://schemas.microsoft.com/office/drawing/2014/chart" uri="{C3380CC4-5D6E-409C-BE32-E72D297353CC}">
              <c16:uniqueId val="{00000007-0852-4132-B33E-8D769BE252E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10.98</c:v>
                </c:pt>
                <c:pt idx="2">
                  <c:v>#N/A</c:v>
                </c:pt>
                <c:pt idx="3">
                  <c:v>10.83</c:v>
                </c:pt>
                <c:pt idx="4">
                  <c:v>#N/A</c:v>
                </c:pt>
                <c:pt idx="5">
                  <c:v>11.49</c:v>
                </c:pt>
                <c:pt idx="6">
                  <c:v>#N/A</c:v>
                </c:pt>
                <c:pt idx="7">
                  <c:v>11.37</c:v>
                </c:pt>
                <c:pt idx="8">
                  <c:v>#N/A</c:v>
                </c:pt>
                <c:pt idx="9">
                  <c:v>10.37</c:v>
                </c:pt>
              </c:numCache>
            </c:numRef>
          </c:val>
          <c:extLst>
            <c:ext xmlns:c16="http://schemas.microsoft.com/office/drawing/2014/chart" uri="{C3380CC4-5D6E-409C-BE32-E72D297353CC}">
              <c16:uniqueId val="{00000008-0852-4132-B33E-8D769BE25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9.06</c:v>
                </c:pt>
                <c:pt idx="2">
                  <c:v>#N/A</c:v>
                </c:pt>
                <c:pt idx="3">
                  <c:v>11.62</c:v>
                </c:pt>
                <c:pt idx="4">
                  <c:v>#N/A</c:v>
                </c:pt>
                <c:pt idx="5">
                  <c:v>16.14</c:v>
                </c:pt>
                <c:pt idx="6">
                  <c:v>#N/A</c:v>
                </c:pt>
                <c:pt idx="7">
                  <c:v>11.64</c:v>
                </c:pt>
                <c:pt idx="8">
                  <c:v>#N/A</c:v>
                </c:pt>
                <c:pt idx="9">
                  <c:v>13.71</c:v>
                </c:pt>
              </c:numCache>
            </c:numRef>
          </c:val>
          <c:extLst>
            <c:ext xmlns:c16="http://schemas.microsoft.com/office/drawing/2014/chart" uri="{C3380CC4-5D6E-409C-BE32-E72D297353CC}">
              <c16:uniqueId val="{00000009-0852-4132-B33E-8D769BE252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1150</c:v>
                </c:pt>
                <c:pt idx="5">
                  <c:v>1076</c:v>
                </c:pt>
                <c:pt idx="8">
                  <c:v>1012</c:v>
                </c:pt>
                <c:pt idx="11">
                  <c:v>958</c:v>
                </c:pt>
                <c:pt idx="14">
                  <c:v>923</c:v>
                </c:pt>
              </c:numCache>
            </c:numRef>
          </c:val>
          <c:extLst>
            <c:ext xmlns:c16="http://schemas.microsoft.com/office/drawing/2014/chart" uri="{C3380CC4-5D6E-409C-BE32-E72D297353CC}">
              <c16:uniqueId val="{00000000-D253-4D7F-890C-04DEC0C3E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3-4D7F-890C-04DEC0C3E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16</c:v>
                </c:pt>
                <c:pt idx="6">
                  <c:v>16</c:v>
                </c:pt>
                <c:pt idx="9">
                  <c:v>15</c:v>
                </c:pt>
                <c:pt idx="12">
                  <c:v>15</c:v>
                </c:pt>
              </c:numCache>
            </c:numRef>
          </c:val>
          <c:extLst>
            <c:ext xmlns:c16="http://schemas.microsoft.com/office/drawing/2014/chart" uri="{C3380CC4-5D6E-409C-BE32-E72D297353CC}">
              <c16:uniqueId val="{00000002-D253-4D7F-890C-04DEC0C3E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53-4D7F-890C-04DEC0C3E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632</c:v>
                </c:pt>
                <c:pt idx="3">
                  <c:v>628</c:v>
                </c:pt>
                <c:pt idx="6">
                  <c:v>605</c:v>
                </c:pt>
                <c:pt idx="9">
                  <c:v>622</c:v>
                </c:pt>
                <c:pt idx="12">
                  <c:v>589</c:v>
                </c:pt>
              </c:numCache>
            </c:numRef>
          </c:val>
          <c:extLst>
            <c:ext xmlns:c16="http://schemas.microsoft.com/office/drawing/2014/chart" uri="{C3380CC4-5D6E-409C-BE32-E72D297353CC}">
              <c16:uniqueId val="{00000004-D253-4D7F-890C-04DEC0C3E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3-4D7F-890C-04DEC0C3E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3-4D7F-890C-04DEC0C3E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1087</c:v>
                </c:pt>
                <c:pt idx="3">
                  <c:v>981</c:v>
                </c:pt>
                <c:pt idx="6">
                  <c:v>896</c:v>
                </c:pt>
                <c:pt idx="9">
                  <c:v>817</c:v>
                </c:pt>
                <c:pt idx="12">
                  <c:v>827</c:v>
                </c:pt>
              </c:numCache>
            </c:numRef>
          </c:val>
          <c:extLst>
            <c:ext xmlns:c16="http://schemas.microsoft.com/office/drawing/2014/chart" uri="{C3380CC4-5D6E-409C-BE32-E72D297353CC}">
              <c16:uniqueId val="{00000007-D253-4D7F-890C-04DEC0C3E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586</c:v>
                </c:pt>
                <c:pt idx="2">
                  <c:v>#N/A</c:v>
                </c:pt>
                <c:pt idx="3">
                  <c:v>#N/A</c:v>
                </c:pt>
                <c:pt idx="4">
                  <c:v>549</c:v>
                </c:pt>
                <c:pt idx="5">
                  <c:v>#N/A</c:v>
                </c:pt>
                <c:pt idx="6">
                  <c:v>#N/A</c:v>
                </c:pt>
                <c:pt idx="7">
                  <c:v>505</c:v>
                </c:pt>
                <c:pt idx="8">
                  <c:v>#N/A</c:v>
                </c:pt>
                <c:pt idx="9">
                  <c:v>#N/A</c:v>
                </c:pt>
                <c:pt idx="10">
                  <c:v>496</c:v>
                </c:pt>
                <c:pt idx="11">
                  <c:v>#N/A</c:v>
                </c:pt>
                <c:pt idx="12">
                  <c:v>#N/A</c:v>
                </c:pt>
                <c:pt idx="13">
                  <c:v>508</c:v>
                </c:pt>
                <c:pt idx="14">
                  <c:v>#N/A</c:v>
                </c:pt>
              </c:numCache>
            </c:numRef>
          </c:val>
          <c:smooth val="0"/>
          <c:extLst>
            <c:ext xmlns:c16="http://schemas.microsoft.com/office/drawing/2014/chart" uri="{C3380CC4-5D6E-409C-BE32-E72D297353CC}">
              <c16:uniqueId val="{00000008-D253-4D7F-890C-04DEC0C3E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9234</c:v>
                </c:pt>
                <c:pt idx="5">
                  <c:v>8913</c:v>
                </c:pt>
                <c:pt idx="8">
                  <c:v>8983</c:v>
                </c:pt>
                <c:pt idx="11">
                  <c:v>9277</c:v>
                </c:pt>
                <c:pt idx="14">
                  <c:v>9201</c:v>
                </c:pt>
              </c:numCache>
            </c:numRef>
          </c:val>
          <c:extLst>
            <c:ext xmlns:c16="http://schemas.microsoft.com/office/drawing/2014/chart" uri="{C3380CC4-5D6E-409C-BE32-E72D297353CC}">
              <c16:uniqueId val="{00000000-4E37-4843-8FBE-A6E1FC6AF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113</c:v>
                </c:pt>
                <c:pt idx="8">
                  <c:v>80</c:v>
                </c:pt>
                <c:pt idx="11">
                  <c:v>62</c:v>
                </c:pt>
                <c:pt idx="14">
                  <c:v>38</c:v>
                </c:pt>
              </c:numCache>
            </c:numRef>
          </c:val>
          <c:extLst>
            <c:ext xmlns:c16="http://schemas.microsoft.com/office/drawing/2014/chart" uri="{C3380CC4-5D6E-409C-BE32-E72D297353CC}">
              <c16:uniqueId val="{00000001-4E37-4843-8FBE-A6E1FC6AF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6931</c:v>
                </c:pt>
                <c:pt idx="5">
                  <c:v>6532</c:v>
                </c:pt>
                <c:pt idx="8">
                  <c:v>6167</c:v>
                </c:pt>
                <c:pt idx="11">
                  <c:v>6147</c:v>
                </c:pt>
                <c:pt idx="14">
                  <c:v>6070</c:v>
                </c:pt>
              </c:numCache>
            </c:numRef>
          </c:val>
          <c:extLst>
            <c:ext xmlns:c16="http://schemas.microsoft.com/office/drawing/2014/chart" uri="{C3380CC4-5D6E-409C-BE32-E72D297353CC}">
              <c16:uniqueId val="{00000002-4E37-4843-8FBE-A6E1FC6AF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37-4843-8FBE-A6E1FC6AF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37-4843-8FBE-A6E1FC6AF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37-4843-8FBE-A6E1FC6AF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1365</c:v>
                </c:pt>
                <c:pt idx="3">
                  <c:v>1258</c:v>
                </c:pt>
                <c:pt idx="6">
                  <c:v>1191</c:v>
                </c:pt>
                <c:pt idx="9">
                  <c:v>1164</c:v>
                </c:pt>
                <c:pt idx="12">
                  <c:v>1143</c:v>
                </c:pt>
              </c:numCache>
            </c:numRef>
          </c:val>
          <c:extLst>
            <c:ext xmlns:c16="http://schemas.microsoft.com/office/drawing/2014/chart" uri="{C3380CC4-5D6E-409C-BE32-E72D297353CC}">
              <c16:uniqueId val="{00000006-4E37-4843-8FBE-A6E1FC6AF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37-4843-8FBE-A6E1FC6AF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5175</c:v>
                </c:pt>
                <c:pt idx="3">
                  <c:v>4807</c:v>
                </c:pt>
                <c:pt idx="6">
                  <c:v>4509</c:v>
                </c:pt>
                <c:pt idx="9">
                  <c:v>4072</c:v>
                </c:pt>
                <c:pt idx="12">
                  <c:v>3541</c:v>
                </c:pt>
              </c:numCache>
            </c:numRef>
          </c:val>
          <c:extLst>
            <c:ext xmlns:c16="http://schemas.microsoft.com/office/drawing/2014/chart" uri="{C3380CC4-5D6E-409C-BE32-E72D297353CC}">
              <c16:uniqueId val="{00000008-4E37-4843-8FBE-A6E1FC6AF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110</c:v>
                </c:pt>
                <c:pt idx="3">
                  <c:v>93</c:v>
                </c:pt>
                <c:pt idx="6">
                  <c:v>77</c:v>
                </c:pt>
                <c:pt idx="9">
                  <c:v>59</c:v>
                </c:pt>
                <c:pt idx="12">
                  <c:v>44</c:v>
                </c:pt>
              </c:numCache>
            </c:numRef>
          </c:val>
          <c:extLst>
            <c:ext xmlns:c16="http://schemas.microsoft.com/office/drawing/2014/chart" uri="{C3380CC4-5D6E-409C-BE32-E72D297353CC}">
              <c16:uniqueId val="{00000009-4E37-4843-8FBE-A6E1FC6AF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8570</c:v>
                </c:pt>
                <c:pt idx="3">
                  <c:v>8190</c:v>
                </c:pt>
                <c:pt idx="6">
                  <c:v>8742</c:v>
                </c:pt>
                <c:pt idx="9">
                  <c:v>8841</c:v>
                </c:pt>
                <c:pt idx="12">
                  <c:v>9425</c:v>
                </c:pt>
              </c:numCache>
            </c:numRef>
          </c:val>
          <c:extLst>
            <c:ext xmlns:c16="http://schemas.microsoft.com/office/drawing/2014/chart" uri="{C3380CC4-5D6E-409C-BE32-E72D297353CC}">
              <c16:uniqueId val="{0000000A-4E37-4843-8FBE-A6E1FC6AF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37-4843-8FBE-A6E1FC6AF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3546</c:v>
                </c:pt>
                <c:pt idx="1">
                  <c:v>3699</c:v>
                </c:pt>
                <c:pt idx="2">
                  <c:v>3761</c:v>
                </c:pt>
              </c:numCache>
            </c:numRef>
          </c:val>
          <c:extLst>
            <c:ext xmlns:c16="http://schemas.microsoft.com/office/drawing/2014/chart" uri="{C3380CC4-5D6E-409C-BE32-E72D297353CC}">
              <c16:uniqueId val="{00000000-93CE-4FA1-A083-91F5588628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c:v>
                </c:pt>
                <c:pt idx="1">
                  <c:v>197</c:v>
                </c:pt>
                <c:pt idx="2">
                  <c:v>249</c:v>
                </c:pt>
              </c:numCache>
            </c:numRef>
          </c:val>
          <c:extLst>
            <c:ext xmlns:c16="http://schemas.microsoft.com/office/drawing/2014/chart" uri="{C3380CC4-5D6E-409C-BE32-E72D297353CC}">
              <c16:uniqueId val="{00000001-93CE-4FA1-A083-91F5588628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2237</c:v>
                </c:pt>
                <c:pt idx="1">
                  <c:v>2073</c:v>
                </c:pt>
                <c:pt idx="2">
                  <c:v>1878</c:v>
                </c:pt>
              </c:numCache>
            </c:numRef>
          </c:val>
          <c:extLst>
            <c:ext xmlns:c16="http://schemas.microsoft.com/office/drawing/2014/chart" uri="{C3380CC4-5D6E-409C-BE32-E72D297353CC}">
              <c16:uniqueId val="{00000002-93CE-4FA1-A083-91F5588628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{6E5EBD4B-F845-46B5-AB1A-836EA5D94642}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8C-497B-8C37-BED7AB1CE8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{50A14B87-9BF9-40FB-BE31-6E865B49C90E}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C-497B-8C37-BED7AB1CE8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{675E7B3E-7726-41B7-B8A9-D52B760CDA16}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C-497B-8C37-BED7AB1CE8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{6802E854-EC3E-4B73-96BC-92A268BAF4C2}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C-497B-8C37-BED7AB1CE8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{F8CBF0C8-9A0C-44C6-88AD-F20786121D57}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C-497B-8C37-BED7AB1CE83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{868953A9-B0CA-48ED-B7B2-B2FD6CC4BFE0}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8C-497B-8C37-BED7AB1CE83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{1F343C71-7D5E-49D6-BF34-72B9F94CD463}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8C-497B-8C37-BED7AB1CE83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{FD57EB93-2489-4A5E-BD43-44B8C43C96A4}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8C-497B-8C37-BED7AB1CE83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{A9B3879C-0605-4082-9272-AC61BB5C85ED}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8C-497B-8C37-BED7AB1CE8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69.3</c:v>
                </c:pt>
                <c:pt idx="16">
                  <c:v>70</c:v>
                </c:pt>
                <c:pt idx="24">
                  <c:v>71.5</c:v>
                </c:pt>
                <c:pt idx="32">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8C-497B-8C37-BED7AB1CE8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{78B45A89-B937-458B-98F6-2038B365220C}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8C-497B-8C37-BED7AB1CE8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{F3D21307-8168-43E9-8835-B6D1A074F4F8}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C-497B-8C37-BED7AB1CE8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{1FF649CD-FB41-4BAA-8968-030A10486EE1}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C-497B-8C37-BED7AB1CE8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{0CD048B4-2905-4F6A-BB01-2933F47B8B69}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C-497B-8C37-BED7AB1CE8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{22EFF47A-47AA-4C74-8C5C-1567DCD0C0CD}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C-497B-8C37-BED7AB1CE83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{9125E5F6-7216-4910-8E0E-27913CBE219D}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8C-497B-8C37-BED7AB1CE83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{3FC34A79-23D1-47F8-9A33-A17D80309437}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8C-497B-8C37-BED7AB1CE83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{9C760276-2C8A-456E-8292-897EFBD7D907}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8C-497B-8C37-BED7AB1CE83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{5FD43E17-0650-443A-8C3F-5D5409A0D11D}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8C-497B-8C37-BED7AB1CE8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8C-497B-8C37-BED7AB1CE83B}"/>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{48DE516B-BC03-44DE-9093-BA4429DC1E00}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82-4222-9683-EA3947917E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{7D61FF85-CCEB-4366-98CD-0FDD8506F975}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2-4222-9683-EA3947917E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{41B16F8C-DF50-40F8-BB97-A94A2B3D5D43}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2-4222-9683-EA3947917E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{703D99B7-9A0E-48E4-9BAB-79696715682C}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2-4222-9683-EA3947917E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{F9CF4C32-F092-4E2D-8A48-C0352A4D2D3A}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2-4222-9683-EA3947917E0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{D23031E4-167D-42C7-BB65-12406F23548C}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82-4222-9683-EA3947917E0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{F56E8A5B-DDBC-454E-953C-1A2BBF1338AC}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82-4222-9683-EA3947917E0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{454F8D67-2282-4385-A097-74E9EDD61086}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82-4222-9683-EA3947917E0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{2FA07AC2-A6C6-4F34-83E3-922022980AA1}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82-4222-9683-EA3947917E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11.6</c:v>
                </c:pt>
                <c:pt idx="16">
                  <c:v>11.8</c:v>
                </c:pt>
                <c:pt idx="24">
                  <c:v>11.1</c:v>
                </c:pt>
                <c:pt idx="32">
                  <c:v>10.4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82-4222-9683-EA3947917E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{EFD2342B-988F-43E4-96E6-4186CA8E230D}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82-4222-9683-EA3947917E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{AE83ECD1-5BC6-4BBC-A0C7-8124E6C6E975}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2-4222-9683-EA3947917E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{B71B62C1-F386-4F6F-85C8-4129142D82BD}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2-4222-9683-EA3947917E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{F96EA23F-F025-4EC1-A418-B127DF64A3E9}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2-4222-9683-EA3947917E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{7BB9C05D-7EC5-4198-ADFB-593DDBFF5238}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2-4222-9683-EA3947917E0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{0954FAA5-8011-443C-B299-D2542115FCD7}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82-4222-9683-EA3947917E0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{779B16D7-5004-4A03-B7AE-63B647F61235}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82-4222-9683-EA3947917E0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{EA68452F-7B3B-4879-BFDA-C6FD15BF27EA}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82-4222-9683-EA3947917E0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{11A4BF8D-B820-4CB9-9912-E13A31138B27}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82-4222-9683-EA3947917E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82-4222-9683-EA3947917E0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757503A-5772-48AA-967C-E25FB7AC350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CEEF9EC-D5A1-4A95-8F32-EC87F74A3E3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人口減少や</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を超える高齢化率に加え、基幹産業である農林業の低迷が依然として続き、財政基盤も弱く全国市町村平均や類似団体を大きく下回っている。</a:t>
          </a:r>
          <a:r>
            <a:rPr kumimoji="1" lang="ja-JP" altLang="en-US" sz="1100">
              <a:solidFill>
                <a:schemeClr val="tx1"/>
              </a:solidFill>
              <a:effectLst/>
              <a:latin typeface="+mn-lt"/>
              <a:ea typeface="+mn-ea"/>
              <a:cs typeface="+mn-cs"/>
            </a:rPr>
            <a:t>これまでには、</a:t>
          </a:r>
          <a:r>
            <a:rPr kumimoji="1" lang="ja-JP" altLang="ja-JP" sz="1100">
              <a:solidFill>
                <a:schemeClr val="tx1"/>
              </a:solidFill>
              <a:effectLst/>
              <a:latin typeface="+mn-lt"/>
              <a:ea typeface="+mn-ea"/>
              <a:cs typeface="+mn-cs"/>
            </a:rPr>
            <a:t>歳出面で職階の短縮、一般職</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年度は前年度から</a:t>
          </a:r>
          <a:r>
            <a:rPr kumimoji="1" lang="en-US" altLang="ja-JP" sz="110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減少し</a:t>
          </a:r>
          <a:r>
            <a:rPr kumimoji="1" lang="en-US" altLang="ja-JP" sz="1100">
              <a:solidFill>
                <a:schemeClr val="tx1"/>
              </a:solidFill>
              <a:effectLst/>
              <a:latin typeface="+mn-lt"/>
              <a:ea typeface="+mn-ea"/>
              <a:cs typeface="+mn-cs"/>
            </a:rPr>
            <a:t>81.7%</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普通交付税</a:t>
          </a:r>
          <a:r>
            <a:rPr kumimoji="1" lang="ja-JP" altLang="en-US" sz="1100">
              <a:solidFill>
                <a:schemeClr val="tx1"/>
              </a:solidFill>
              <a:effectLst/>
              <a:latin typeface="+mn-lt"/>
              <a:ea typeface="+mn-ea"/>
              <a:cs typeface="+mn-cs"/>
            </a:rPr>
            <a:t>の大幅な</a:t>
          </a:r>
          <a:r>
            <a:rPr kumimoji="1" lang="ja-JP" altLang="ja-JP" sz="1100">
              <a:solidFill>
                <a:schemeClr val="tx1"/>
              </a:solidFill>
              <a:effectLst/>
              <a:latin typeface="+mn-lt"/>
              <a:ea typeface="+mn-ea"/>
              <a:cs typeface="+mn-cs"/>
            </a:rPr>
            <a:t>増額が経常収支比率の減少の主な要因として影響している。</a:t>
          </a:r>
          <a:r>
            <a:rPr kumimoji="1" lang="ja-JP" altLang="en-US" sz="1100">
              <a:solidFill>
                <a:schemeClr val="tx1"/>
              </a:solidFill>
              <a:effectLst/>
              <a:latin typeface="+mn-lt"/>
              <a:ea typeface="+mn-ea"/>
              <a:cs typeface="+mn-cs"/>
            </a:rPr>
            <a:t>投資的経費</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扶助費</a:t>
          </a:r>
          <a:r>
            <a:rPr kumimoji="1" lang="ja-JP" altLang="ja-JP" sz="1100">
              <a:solidFill>
                <a:schemeClr val="tx1"/>
              </a:solidFill>
              <a:effectLst/>
              <a:latin typeface="+mn-lt"/>
              <a:ea typeface="+mn-ea"/>
              <a:cs typeface="+mn-cs"/>
            </a:rPr>
            <a:t>の増加により歳出総額は前年度より</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したものの、普通交付税が</a:t>
          </a:r>
          <a:r>
            <a:rPr kumimoji="1" lang="ja-JP" altLang="en-US" sz="1100">
              <a:solidFill>
                <a:schemeClr val="tx1"/>
              </a:solidFill>
              <a:effectLst/>
              <a:latin typeface="+mn-lt"/>
              <a:ea typeface="+mn-ea"/>
              <a:cs typeface="+mn-cs"/>
            </a:rPr>
            <a:t>増額されたことに加え、再算定による追加交付があったことにより、普通交付税は</a:t>
          </a:r>
          <a:r>
            <a:rPr kumimoji="1" lang="ja-JP" altLang="ja-JP" sz="1100">
              <a:solidFill>
                <a:schemeClr val="tx1"/>
              </a:solidFill>
              <a:effectLst/>
              <a:latin typeface="+mn-lt"/>
              <a:ea typeface="+mn-ea"/>
              <a:cs typeface="+mn-cs"/>
            </a:rPr>
            <a:t>対前年比で</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千万円（</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、経常収支比率は減少した。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61214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35742"/>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10414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10414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主に人件費が要因となり、全国平均や県平均と比較しても約</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3年度においては旧面河支所解体工事や庁内ネットワーク仮想化業務などの大型事業実施により物件費決算額も増加した。さらには、</a:t>
          </a:r>
          <a:r>
            <a:rPr kumimoji="1" lang="ja-JP" altLang="ja-JP" sz="1100">
              <a:solidFill>
                <a:schemeClr val="tx1"/>
              </a:solidFill>
              <a:effectLst/>
              <a:latin typeface="+mn-lt"/>
              <a:ea typeface="+mn-ea"/>
              <a:cs typeface="+mn-cs"/>
            </a:rPr>
            <a:t>過疎・少子高齢化等に伴う人口減少により、人口一人当たりの決算額数値を引き上げている。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158837</xdr:rowOff>
    </xdr:from>
    <xdr:to>
      <xdr:col>23</xdr:col>
      <xdr:colOff>133350</xdr:colOff>
      <xdr:row>84</xdr:row>
      <xdr:rowOff>77481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89187"/>
          <a:ext cx="838200" cy="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100121</xdr:rowOff>
    </xdr:from>
    <xdr:to>
      <xdr:col>19</xdr:col>
      <xdr:colOff>133350</xdr:colOff>
      <xdr:row>83</xdr:row>
      <xdr:rowOff>158837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3047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75736</xdr:rowOff>
    </xdr:from>
    <xdr:to>
      <xdr:col>15</xdr:col>
      <xdr:colOff>82550</xdr:colOff>
      <xdr:row>83</xdr:row>
      <xdr:rowOff>100121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06086"/>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75736</xdr:rowOff>
    </xdr:from>
    <xdr:to>
      <xdr:col>11</xdr:col>
      <xdr:colOff>31750</xdr:colOff>
      <xdr:row>83</xdr:row>
      <xdr:rowOff>108911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06086"/>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26681</xdr:rowOff>
    </xdr:from>
    <xdr:to>
      <xdr:col>23</xdr:col>
      <xdr:colOff>184150</xdr:colOff>
      <xdr:row>84</xdr:row>
      <xdr:rowOff>128281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170208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0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108037</xdr:rowOff>
    </xdr:from>
    <xdr:to>
      <xdr:col>19</xdr:col>
      <xdr:colOff>184150</xdr:colOff>
      <xdr:row>84</xdr:row>
      <xdr:rowOff>38187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22964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49321</xdr:rowOff>
    </xdr:from>
    <xdr:to>
      <xdr:col>15</xdr:col>
      <xdr:colOff>133350</xdr:colOff>
      <xdr:row>83</xdr:row>
      <xdr:rowOff>150921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135698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24936</xdr:rowOff>
    </xdr:from>
    <xdr:to>
      <xdr:col>11</xdr:col>
      <xdr:colOff>82550</xdr:colOff>
      <xdr:row>83</xdr:row>
      <xdr:rowOff>126536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111313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58111</xdr:rowOff>
    </xdr:from>
    <xdr:to>
      <xdr:col>7</xdr:col>
      <xdr:colOff>31750</xdr:colOff>
      <xdr:row>83</xdr:row>
      <xdr:rowOff>159711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144488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年度より国の給与水準引き下げにより高水準となっていたが、国給与制限解除以降は低水準となった。前年度から数値は</a:t>
          </a:r>
          <a:r>
            <a:rPr kumimoji="1" lang="ja-JP" altLang="en-US" sz="1100">
              <a:solidFill>
                <a:schemeClr val="tx1"/>
              </a:solidFill>
              <a:effectLst/>
              <a:latin typeface="+mn-lt"/>
              <a:ea typeface="+mn-ea"/>
              <a:cs typeface="+mn-cs"/>
            </a:rPr>
            <a:t>変化がない</a:t>
          </a:r>
          <a:r>
            <a:rPr kumimoji="1" lang="ja-JP" altLang="ja-JP" sz="1100">
              <a:solidFill>
                <a:schemeClr val="tx1"/>
              </a:solidFill>
              <a:effectLst/>
              <a:latin typeface="+mn-lt"/>
              <a:ea typeface="+mn-ea"/>
              <a:cs typeface="+mn-cs"/>
            </a:rPr>
            <a:t>ものの、引き続き類似団体平均値より低い値となっている。今後も人事評価制度の運用により、給与水準の適正化に努める。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85089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2832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101177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832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101177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月に町村合併、翌年</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月の一部事務組合解散による職員受入があったことから、職員数については相当数の増とな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一般行政職員の採用凍結の実施、定年退職等により減少を重ねてきたが、依然として全国平均・県平均との比較では突出して職員が多く、人口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人当たり職員数は類似団体の中で</a:t>
          </a:r>
          <a:r>
            <a:rPr kumimoji="1" lang="ja-JP" altLang="en-US" sz="1100">
              <a:solidFill>
                <a:schemeClr val="tx1"/>
              </a:solidFill>
              <a:effectLst/>
              <a:latin typeface="+mn-lt"/>
              <a:ea typeface="+mn-ea"/>
              <a:cs typeface="+mn-cs"/>
            </a:rPr>
            <a:t>も高い数値であり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29.80</a:t>
          </a:r>
          <a:r>
            <a:rPr kumimoji="1" lang="ja-JP" altLang="ja-JP" sz="1100">
              <a:solidFill>
                <a:schemeClr val="tx1"/>
              </a:solidFill>
              <a:effectLst/>
              <a:latin typeface="+mn-lt"/>
              <a:ea typeface="+mn-ea"/>
              <a:cs typeface="+mn-cs"/>
            </a:rPr>
            <a:t>人となっている。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8350</xdr:rowOff>
    </xdr:from>
    <xdr:to>
      <xdr:col>81</xdr:col>
      <xdr:colOff>44450</xdr:colOff>
      <xdr:row>66</xdr:row>
      <xdr:rowOff>70485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324050"/>
          <a:ext cx="8382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8350</xdr:rowOff>
    </xdr:from>
    <xdr:to>
      <xdr:col>77</xdr:col>
      <xdr:colOff>44450</xdr:colOff>
      <xdr:row>66</xdr:row>
      <xdr:rowOff>35496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32405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100774</xdr:rowOff>
    </xdr:from>
    <xdr:to>
      <xdr:col>72</xdr:col>
      <xdr:colOff>203200</xdr:colOff>
      <xdr:row>66</xdr:row>
      <xdr:rowOff>35496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2450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100774</xdr:rowOff>
    </xdr:from>
    <xdr:to>
      <xdr:col>68</xdr:col>
      <xdr:colOff>152400</xdr:colOff>
      <xdr:row>65</xdr:row>
      <xdr:rowOff>139986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87012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129000</xdr:rowOff>
    </xdr:from>
    <xdr:to>
      <xdr:col>77</xdr:col>
      <xdr:colOff>95250</xdr:colOff>
      <xdr:row>66</xdr:row>
      <xdr:rowOff>59150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43927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3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156146</xdr:rowOff>
    </xdr:from>
    <xdr:to>
      <xdr:col>73</xdr:col>
      <xdr:colOff>44450</xdr:colOff>
      <xdr:row>66</xdr:row>
      <xdr:rowOff>86296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71073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38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49974</xdr:rowOff>
    </xdr:from>
    <xdr:to>
      <xdr:col>68</xdr:col>
      <xdr:colOff>203200</xdr:colOff>
      <xdr:row>65</xdr:row>
      <xdr:rowOff>151574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136351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28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89186</xdr:rowOff>
    </xdr:from>
    <xdr:to>
      <xdr:col>64</xdr:col>
      <xdr:colOff>152400</xdr:colOff>
      <xdr:row>66</xdr:row>
      <xdr:rowOff>19336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4113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改善した。平成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年度から過去の大規模事業の償還が開始となったことを要因として</a:t>
          </a:r>
          <a:r>
            <a:rPr kumimoji="1" lang="ja-JP" altLang="en-US" sz="1100">
              <a:solidFill>
                <a:schemeClr val="tx1"/>
              </a:solidFill>
              <a:effectLst/>
              <a:latin typeface="+mn-lt"/>
              <a:ea typeface="+mn-ea"/>
              <a:cs typeface="+mn-cs"/>
            </a:rPr>
            <a:t>令和</a:t>
          </a:r>
          <a:r>
            <a:rPr kumimoji="1" lang="ja-JP" altLang="ja-JP" sz="1100">
              <a:solidFill>
                <a:schemeClr val="tx1"/>
              </a:solidFill>
              <a:effectLst/>
              <a:latin typeface="+mn-lt"/>
              <a:ea typeface="+mn-ea"/>
              <a:cs typeface="+mn-cs"/>
            </a:rPr>
            <a:t>元年度まで連続して悪化を続けていたが、令和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年度に改善に転じた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引き続き地方債の借入限度を設けるなど抑制を継続し比率改善を目指していく。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171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mn-lt"/>
              <a:ea typeface="+mn-ea"/>
              <a:cs typeface="+mn-cs"/>
            </a:rPr>
            <a:t>充当可能基金、充当可能特定歳入、</a:t>
          </a:r>
          <a:r>
            <a:rPr kumimoji="1" lang="ja-JP" altLang="ja-JP" sz="1100">
              <a:solidFill>
                <a:schemeClr val="tx1"/>
              </a:solidFill>
              <a:effectLst/>
              <a:latin typeface="+mn-lt"/>
              <a:ea typeface="+mn-ea"/>
              <a:cs typeface="+mn-cs"/>
            </a:rPr>
            <a:t>基準財政需要額算入見込額</a:t>
          </a:r>
          <a:r>
            <a:rPr kumimoji="1" lang="ja-JP" altLang="en-US" sz="1100">
              <a:solidFill>
                <a:schemeClr val="tx1"/>
              </a:solidFill>
              <a:effectLst/>
              <a:latin typeface="+mn-lt"/>
              <a:ea typeface="+mn-ea"/>
              <a:cs typeface="+mn-cs"/>
            </a:rPr>
            <a:t>はいずれも前年度より減額となっているが、</a:t>
          </a:r>
          <a:r>
            <a:rPr kumimoji="1" lang="ja-JP" altLang="ja-JP" sz="1100">
              <a:solidFill>
                <a:schemeClr val="tx1"/>
              </a:solidFill>
              <a:effectLst/>
              <a:latin typeface="+mn-lt"/>
              <a:ea typeface="+mn-ea"/>
              <a:cs typeface="+mn-cs"/>
            </a:rPr>
            <a:t>充当可能財源</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将来負担額を上回</a:t>
          </a:r>
          <a:r>
            <a:rPr kumimoji="1" lang="ja-JP" altLang="en-US" sz="1100">
              <a:solidFill>
                <a:schemeClr val="tx1"/>
              </a:solidFill>
              <a:effectLst/>
              <a:latin typeface="+mn-lt"/>
              <a:ea typeface="+mn-ea"/>
              <a:cs typeface="+mn-cs"/>
            </a:rPr>
            <a:t>ってお</a:t>
          </a:r>
          <a:r>
            <a:rPr kumimoji="1" lang="ja-JP" altLang="ja-JP" sz="1100">
              <a:solidFill>
                <a:schemeClr val="tx1"/>
              </a:solidFill>
              <a:effectLst/>
              <a:latin typeface="+mn-lt"/>
              <a:ea typeface="+mn-ea"/>
              <a:cs typeface="+mn-cs"/>
            </a:rPr>
            <a:t>り、将来負担比率は令和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年度も表れない結果とな</a:t>
          </a:r>
          <a:r>
            <a:rPr kumimoji="1" lang="ja-JP" altLang="en-US" sz="1100">
              <a:solidFill>
                <a:schemeClr val="tx1"/>
              </a:solidFill>
              <a:effectLst/>
              <a:latin typeface="+mn-lt"/>
              <a:ea typeface="+mn-ea"/>
              <a:cs typeface="+mn-cs"/>
            </a:rPr>
            <a:t>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44822</xdr:rowOff>
    </xdr:from>
    <xdr:ext cx="9099176" cy="571502"/>
    <xdr:sp macro="" textlink="">
      <xdr:nvSpPr>
        <xdr:cNvPr id="448" name="テキスト ボックス 447">
          <a:extLst>
            <a:ext uri="{FF2B5EF4-FFF2-40B4-BE49-F238E27FC236}">
              <a16:creationId xmlns:a16="http://schemas.microsoft.com/office/drawing/2014/main" id="{0BD86F0C-F200-4250-B06B-78816585C07F}"/>
            </a:ext>
          </a:extLst>
        </xdr:cNvPr>
        <xdr:cNvSpPr txBox="1"/>
      </xdr:nvSpPr>
      <xdr:spPr>
        <a:xfrm>
          <a:off x="773206" y="4415116"/>
          <a:ext cx="9099176" cy="57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effectLst/>
              <a:latin typeface="+mn-lt"/>
              <a:ea typeface="+mn-ea"/>
              <a:cs typeface="+mn-cs"/>
            </a:rPr>
            <a:t>32.2</a:t>
          </a:r>
          <a:r>
            <a:rPr kumimoji="1" lang="ja-JP" altLang="ja-JP" sz="1100">
              <a:solidFill>
                <a:schemeClr val="tx1"/>
              </a:solidFill>
              <a:effectLst/>
              <a:latin typeface="+mn-lt"/>
              <a:ea typeface="+mn-ea"/>
              <a:cs typeface="+mn-cs"/>
            </a:rPr>
            <a:t>％　類似団体平均</a:t>
          </a:r>
          <a:r>
            <a:rPr kumimoji="1" lang="en-US" altLang="ja-JP" sz="1100">
              <a:solidFill>
                <a:schemeClr val="tx1"/>
              </a:solidFill>
              <a:effectLst/>
              <a:latin typeface="+mn-lt"/>
              <a:ea typeface="+mn-ea"/>
              <a:cs typeface="+mn-cs"/>
            </a:rPr>
            <a:t>23.3%</a:t>
          </a:r>
          <a:r>
            <a:rPr kumimoji="1" lang="ja-JP" altLang="ja-JP" sz="1100">
              <a:solidFill>
                <a:schemeClr val="tx1"/>
              </a:solidFill>
              <a:effectLst/>
              <a:latin typeface="+mn-lt"/>
              <a:ea typeface="+mn-ea"/>
              <a:cs typeface="+mn-cs"/>
            </a:rPr>
            <a:t>）が、職員の定員管理や給与の適正化等に努めており、町村合併を行った平成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年度と比較して、職員数や職員給与費は着実に減少してきた。しかし、近年退職による欠員の補充をある程度行うようになり、そのことを原因とした人件費の増加傾向</a:t>
          </a:r>
          <a:r>
            <a:rPr kumimoji="1" lang="ja-JP" altLang="en-US" sz="1100">
              <a:solidFill>
                <a:schemeClr val="tx1"/>
              </a:solidFill>
              <a:effectLst/>
              <a:latin typeface="+mn-lt"/>
              <a:ea typeface="+mn-ea"/>
              <a:cs typeface="+mn-cs"/>
            </a:rPr>
            <a:t>もみられるほか</a:t>
          </a:r>
          <a:r>
            <a:rPr kumimoji="1" lang="ja-JP" altLang="ja-JP" sz="1100">
              <a:solidFill>
                <a:schemeClr val="tx1"/>
              </a:solidFill>
              <a:effectLst/>
              <a:latin typeface="+mn-lt"/>
              <a:ea typeface="+mn-ea"/>
              <a:cs typeface="+mn-cs"/>
            </a:rPr>
            <a:t>、会計年度任用職員制度の</a:t>
          </a:r>
          <a:r>
            <a:rPr kumimoji="1" lang="ja-JP" altLang="en-US" sz="1100">
              <a:solidFill>
                <a:schemeClr val="tx1"/>
              </a:solidFill>
              <a:effectLst/>
              <a:latin typeface="+mn-lt"/>
              <a:ea typeface="+mn-ea"/>
              <a:cs typeface="+mn-cs"/>
            </a:rPr>
            <a:t>影響</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、今後も比較的高いままの推移が見込まれる</a:t>
          </a:r>
          <a:r>
            <a:rPr kumimoji="1" lang="ja-JP" altLang="ja-JP" sz="1100">
              <a:solidFill>
                <a:schemeClr val="tx1"/>
              </a:solidFill>
              <a:effectLst/>
              <a:latin typeface="+mn-lt"/>
              <a:ea typeface="+mn-ea"/>
              <a:cs typeface="+mn-cs"/>
            </a:rPr>
            <a:t>。引続き職員の適正な人員配置や定員の適正化を図り、人件費の削減に努める。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56134</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426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7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47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51562</xdr:rowOff>
    </xdr:from>
    <xdr:to>
      <xdr:col>11</xdr:col>
      <xdr:colOff>9525</xdr:colOff>
      <xdr:row>39</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60198</xdr:rowOff>
    </xdr:from>
    <xdr:to>
      <xdr:col>11</xdr:col>
      <xdr:colOff>60325</xdr:colOff>
      <xdr:row>39</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物品（車両や消耗品等）や契約等の一元化に取り組み、コスト削減を図ってきたところである。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地理的要因により行政効率が悪いうえに、公共施設の指定管理者制度の導入やごみ処理等の委託業務によって、今後増加する要因も見込まれ、より経費節減に取り組む必要がある。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1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扶助費については、こ</a:t>
          </a:r>
          <a:r>
            <a:rPr kumimoji="1" lang="ja-JP" altLang="en-US" sz="1100">
              <a:solidFill>
                <a:schemeClr val="tx1"/>
              </a:solidFill>
              <a:effectLst/>
              <a:latin typeface="+mn-lt"/>
              <a:ea typeface="+mn-ea"/>
              <a:cs typeface="+mn-cs"/>
            </a:rPr>
            <a:t>こ近年は</a:t>
          </a:r>
          <a:r>
            <a:rPr kumimoji="1" lang="ja-JP" altLang="ja-JP" sz="1100">
              <a:solidFill>
                <a:schemeClr val="tx1"/>
              </a:solidFill>
              <a:effectLst/>
              <a:latin typeface="+mn-lt"/>
              <a:ea typeface="+mn-ea"/>
              <a:cs typeface="+mn-cs"/>
            </a:rPr>
            <a:t>比較的</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傾向にあ</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％減少し、ここ近年で一番低い数値となった。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扶助費についてはその年度の需要によって左右されることが多い。</a:t>
          </a:r>
          <a:endParaRPr lang="ja-JP" altLang="ja-JP" sz="1400">
            <a:solidFill>
              <a:schemeClr val="tx1"/>
            </a:solidFill>
            <a:effectLst/>
          </a:endParaRPr>
        </a:p>
        <a:p>
          <a:r>
            <a:rPr kumimoji="1" lang="ja-JP" altLang="ja-JP" sz="1100">
              <a:solidFill>
                <a:schemeClr val="tx1"/>
              </a:solidFill>
              <a:effectLst/>
              <a:latin typeface="+mn-lt"/>
              <a:ea typeface="+mn-ea"/>
              <a:cs typeface="+mn-cs"/>
            </a:rPr>
            <a:t>　全国平均と比較しても低い状況であるが、町の高齢化率の高さに起因する医療扶助の増加が寄与しており、今後は増加傾向が続くものと思われ、町単独扶助事業の効果検証を行うなどの改善は引き続き進めていく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その他については、国民健康保険や介護保険や下水道事業など特別会計への繰出金が主なものである。</a:t>
          </a:r>
          <a:r>
            <a:rPr kumimoji="1" lang="ja-JP" altLang="en-US" sz="1100">
              <a:solidFill>
                <a:schemeClr val="tx1"/>
              </a:solidFill>
              <a:effectLst/>
              <a:latin typeface="+mn-lt"/>
              <a:ea typeface="+mn-ea"/>
              <a:cs typeface="+mn-cs"/>
            </a:rPr>
            <a:t>これまでは比較的増加傾向であっ</a:t>
          </a:r>
          <a:r>
            <a:rPr kumimoji="1" lang="ja-JP" altLang="ja-JP" sz="1100">
              <a:solidFill>
                <a:schemeClr val="tx1"/>
              </a:solidFill>
              <a:effectLst/>
              <a:latin typeface="+mn-lt"/>
              <a:ea typeface="+mn-ea"/>
              <a:cs typeface="+mn-cs"/>
            </a:rPr>
            <a:t>たが、令和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補助費等については、徹底した補助見直し等により低い水準を保ってきた。平成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年度は久万こども園施設型給付費の増を主な要因として</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の増、令和元年度についても前年度比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の増</a:t>
          </a:r>
          <a:r>
            <a:rPr kumimoji="1" lang="ja-JP" altLang="en-US" sz="1100">
              <a:solidFill>
                <a:schemeClr val="tx1"/>
              </a:solidFill>
              <a:effectLst/>
              <a:latin typeface="+mn-lt"/>
              <a:ea typeface="+mn-ea"/>
              <a:cs typeface="+mn-cs"/>
            </a:rPr>
            <a:t>であっ</a:t>
          </a:r>
          <a:r>
            <a:rPr kumimoji="1" lang="ja-JP" altLang="ja-JP" sz="1100">
              <a:solidFill>
                <a:schemeClr val="tx1"/>
              </a:solidFill>
              <a:effectLst/>
              <a:latin typeface="+mn-lt"/>
              <a:ea typeface="+mn-ea"/>
              <a:cs typeface="+mn-cs"/>
            </a:rPr>
            <a:t>た</a:t>
          </a:r>
          <a:r>
            <a:rPr kumimoji="1" lang="ja-JP" altLang="en-US" sz="1100">
              <a:solidFill>
                <a:schemeClr val="tx1"/>
              </a:solidFill>
              <a:effectLst/>
              <a:latin typeface="+mn-lt"/>
              <a:ea typeface="+mn-ea"/>
              <a:cs typeface="+mn-cs"/>
            </a:rPr>
            <a:t>が、補助見直しを継続して進めていることにより令和元年度以降は減少しており、</a:t>
          </a:r>
          <a:r>
            <a:rPr kumimoji="1" lang="ja-JP" altLang="ja-JP" sz="1100">
              <a:solidFill>
                <a:schemeClr val="tx1"/>
              </a:solidFill>
              <a:effectLst/>
              <a:latin typeface="+mn-lt"/>
              <a:ea typeface="+mn-ea"/>
              <a:cs typeface="+mn-cs"/>
            </a:rPr>
            <a:t>類似団体平均と比較しても低い水準を保っている。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今後も定期的に費用対効果を検証するなどして、廃止・見直し継続等のメリハリのある判断が必要である。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町村合併時に整備した事業により地方債現在高が増加していたが、近年は公営企業債の元利償還金に対する繰入金を合わせても類似団体の平均水準以下まで改善されてきている。</a:t>
          </a:r>
          <a:endParaRPr lang="ja-JP" altLang="ja-JP">
            <a:solidFill>
              <a:schemeClr val="tx1"/>
            </a:solidFill>
            <a:effectLst/>
          </a:endParaRPr>
        </a:p>
        <a:p>
          <a:r>
            <a:rPr kumimoji="1" lang="ja-JP" altLang="ja-JP" sz="1100">
              <a:solidFill>
                <a:schemeClr val="tx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a:solidFill>
              <a:schemeClr val="tx1"/>
            </a:solidFill>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2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ここ数年、</a:t>
          </a:r>
          <a:r>
            <a:rPr kumimoji="1" lang="ja-JP" altLang="ja-JP" sz="1100">
              <a:solidFill>
                <a:schemeClr val="dk1"/>
              </a:solidFill>
              <a:effectLst/>
              <a:latin typeface="+mn-lt"/>
              <a:ea typeface="+mn-ea"/>
              <a:cs typeface="+mn-cs"/>
            </a:rPr>
            <a:t>公債費以外に係る経常収支比率は類似団体平均と</a:t>
          </a:r>
          <a:r>
            <a:rPr kumimoji="1" lang="ja-JP" altLang="en-US" sz="1100">
              <a:solidFill>
                <a:schemeClr val="dk1"/>
              </a:solidFill>
              <a:effectLst/>
              <a:latin typeface="+mn-lt"/>
              <a:ea typeface="+mn-ea"/>
              <a:cs typeface="+mn-cs"/>
            </a:rPr>
            <a:t>の差が開いていく傾向にあったが、令和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a:t>
          </a:r>
          <a:r>
            <a:rPr kumimoji="1" lang="en-US" altLang="ja-JP" sz="1100">
              <a:solidFill>
                <a:schemeClr val="dk1"/>
              </a:solidFill>
              <a:effectLst/>
              <a:latin typeface="+mn-lt"/>
              <a:ea typeface="+mn-ea"/>
              <a:cs typeface="+mn-cs"/>
            </a:rPr>
            <a:t>年度と比較して全ての項目でポイントが下がったため、</a:t>
          </a:r>
          <a:r>
            <a:rPr kumimoji="1" lang="ja-JP" altLang="ja-JP" sz="1100">
              <a:solidFill>
                <a:schemeClr val="dk1"/>
              </a:solidFill>
              <a:effectLst/>
              <a:latin typeface="+mn-lt"/>
              <a:ea typeface="+mn-ea"/>
              <a:cs typeface="+mn-cs"/>
            </a:rPr>
            <a:t>類似団体との差が</a:t>
          </a:r>
          <a:r>
            <a:rPr kumimoji="1" lang="ja-JP" altLang="en-US" sz="1100">
              <a:solidFill>
                <a:schemeClr val="dk1"/>
              </a:solidFill>
              <a:effectLst/>
              <a:latin typeface="+mn-lt"/>
              <a:ea typeface="+mn-ea"/>
              <a:cs typeface="+mn-cs"/>
            </a:rPr>
            <a:t>縮まった</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88137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223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13936</xdr:rowOff>
    </xdr:from>
    <xdr:to>
      <xdr:col>29</xdr:col>
      <xdr:colOff>127000</xdr:colOff>
      <xdr:row>14</xdr:row>
      <xdr:rowOff>35973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461861"/>
          <a:ext cx="6477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35973</xdr:rowOff>
    </xdr:from>
    <xdr:to>
      <xdr:col>26</xdr:col>
      <xdr:colOff>50800</xdr:colOff>
      <xdr:row>14</xdr:row>
      <xdr:rowOff>162001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483898"/>
          <a:ext cx="698500" cy="1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156028</xdr:rowOff>
    </xdr:from>
    <xdr:to>
      <xdr:col>22</xdr:col>
      <xdr:colOff>114300</xdr:colOff>
      <xdr:row>14</xdr:row>
      <xdr:rowOff>162001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603953"/>
          <a:ext cx="698500" cy="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141187</xdr:rowOff>
    </xdr:from>
    <xdr:to>
      <xdr:col>18</xdr:col>
      <xdr:colOff>177800</xdr:colOff>
      <xdr:row>14</xdr:row>
      <xdr:rowOff>156028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589112"/>
          <a:ext cx="698500" cy="1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134586</xdr:rowOff>
    </xdr:from>
    <xdr:to>
      <xdr:col>29</xdr:col>
      <xdr:colOff>177800</xdr:colOff>
      <xdr:row>14</xdr:row>
      <xdr:rowOff>64736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41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151113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2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156623</xdr:rowOff>
    </xdr:from>
    <xdr:to>
      <xdr:col>26</xdr:col>
      <xdr:colOff>101600</xdr:colOff>
      <xdr:row>14</xdr:row>
      <xdr:rowOff>86773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43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96950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20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111201</xdr:rowOff>
    </xdr:from>
    <xdr:to>
      <xdr:col>22</xdr:col>
      <xdr:colOff>165100</xdr:colOff>
      <xdr:row>15</xdr:row>
      <xdr:rowOff>41351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5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51528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105228</xdr:rowOff>
    </xdr:from>
    <xdr:to>
      <xdr:col>19</xdr:col>
      <xdr:colOff>38100</xdr:colOff>
      <xdr:row>15</xdr:row>
      <xdr:rowOff>35378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5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45555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90387</xdr:rowOff>
    </xdr:from>
    <xdr:to>
      <xdr:col>15</xdr:col>
      <xdr:colOff>101600</xdr:colOff>
      <xdr:row>15</xdr:row>
      <xdr:rowOff>20537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30714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3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259718</xdr:rowOff>
    </xdr:from>
    <xdr:to>
      <xdr:col>29</xdr:col>
      <xdr:colOff>127000</xdr:colOff>
      <xdr:row>34</xdr:row>
      <xdr:rowOff>320167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27168"/>
          <a:ext cx="6477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320167</xdr:rowOff>
    </xdr:from>
    <xdr:to>
      <xdr:col>26</xdr:col>
      <xdr:colOff>50800</xdr:colOff>
      <xdr:row>34</xdr:row>
      <xdr:rowOff>320200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267654</xdr:rowOff>
    </xdr:from>
    <xdr:to>
      <xdr:col>22</xdr:col>
      <xdr:colOff>114300</xdr:colOff>
      <xdr:row>34</xdr:row>
      <xdr:rowOff>320200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35104"/>
          <a:ext cx="698500" cy="5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221183</xdr:rowOff>
    </xdr:from>
    <xdr:to>
      <xdr:col>18</xdr:col>
      <xdr:colOff>177800</xdr:colOff>
      <xdr:row>34</xdr:row>
      <xdr:rowOff>267654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88633"/>
          <a:ext cx="698500" cy="4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208919</xdr:rowOff>
    </xdr:from>
    <xdr:to>
      <xdr:col>29</xdr:col>
      <xdr:colOff>177800</xdr:colOff>
      <xdr:row>34</xdr:row>
      <xdr:rowOff>310519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53996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2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269367</xdr:rowOff>
    </xdr:from>
    <xdr:to>
      <xdr:col>26</xdr:col>
      <xdr:colOff>101600</xdr:colOff>
      <xdr:row>35</xdr:row>
      <xdr:rowOff>28067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38244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0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269400</xdr:rowOff>
    </xdr:from>
    <xdr:to>
      <xdr:col>22</xdr:col>
      <xdr:colOff>165100</xdr:colOff>
      <xdr:row>35</xdr:row>
      <xdr:rowOff>28100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38277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216854</xdr:rowOff>
    </xdr:from>
    <xdr:to>
      <xdr:col>19</xdr:col>
      <xdr:colOff>38100</xdr:colOff>
      <xdr:row>34</xdr:row>
      <xdr:rowOff>318454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8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170383</xdr:rowOff>
    </xdr:from>
    <xdr:to>
      <xdr:col>15</xdr:col>
      <xdr:colOff>101600</xdr:colOff>
      <xdr:row>34</xdr:row>
      <xdr:rowOff>271983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3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282160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119206</xdr:rowOff>
    </xdr:from>
    <xdr:to>
      <xdr:col>24</xdr:col>
      <xdr:colOff>63500</xdr:colOff>
      <xdr:row>32</xdr:row>
      <xdr:rowOff>137883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05606"/>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137883</xdr:rowOff>
    </xdr:from>
    <xdr:to>
      <xdr:col>19</xdr:col>
      <xdr:colOff>177800</xdr:colOff>
      <xdr:row>33</xdr:row>
      <xdr:rowOff>122549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122549</xdr:rowOff>
    </xdr:from>
    <xdr:to>
      <xdr:col>15</xdr:col>
      <xdr:colOff>50800</xdr:colOff>
      <xdr:row>33</xdr:row>
      <xdr:rowOff>127738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8039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127738</xdr:rowOff>
    </xdr:from>
    <xdr:to>
      <xdr:col>10</xdr:col>
      <xdr:colOff>114300</xdr:colOff>
      <xdr:row>33</xdr:row>
      <xdr:rowOff>148313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855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68406</xdr:rowOff>
    </xdr:from>
    <xdr:to>
      <xdr:col>24</xdr:col>
      <xdr:colOff>114300</xdr:colOff>
      <xdr:row>32</xdr:row>
      <xdr:rowOff>170006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91283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0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87083</xdr:rowOff>
    </xdr:from>
    <xdr:to>
      <xdr:col>20</xdr:col>
      <xdr:colOff>38100</xdr:colOff>
      <xdr:row>33</xdr:row>
      <xdr:rowOff>17233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33760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71749</xdr:rowOff>
    </xdr:from>
    <xdr:to>
      <xdr:col>15</xdr:col>
      <xdr:colOff>101600</xdr:colOff>
      <xdr:row>34</xdr:row>
      <xdr:rowOff>1899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18426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76938</xdr:rowOff>
    </xdr:from>
    <xdr:to>
      <xdr:col>10</xdr:col>
      <xdr:colOff>165100</xdr:colOff>
      <xdr:row>34</xdr:row>
      <xdr:rowOff>7088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23615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97513</xdr:rowOff>
    </xdr:from>
    <xdr:to>
      <xdr:col>6</xdr:col>
      <xdr:colOff>38100</xdr:colOff>
      <xdr:row>34</xdr:row>
      <xdr:rowOff>27663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44190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13052</xdr:rowOff>
    </xdr:from>
    <xdr:to>
      <xdr:col>24</xdr:col>
      <xdr:colOff>63500</xdr:colOff>
      <xdr:row>57</xdr:row>
      <xdr:rowOff>76048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85702"/>
          <a:ext cx="8382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68095</xdr:rowOff>
    </xdr:from>
    <xdr:to>
      <xdr:col>19</xdr:col>
      <xdr:colOff>177800</xdr:colOff>
      <xdr:row>57</xdr:row>
      <xdr:rowOff>76048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40745"/>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68095</xdr:rowOff>
    </xdr:from>
    <xdr:to>
      <xdr:col>15</xdr:col>
      <xdr:colOff>50800</xdr:colOff>
      <xdr:row>57</xdr:row>
      <xdr:rowOff>91376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40745"/>
          <a:ext cx="889000" cy="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55301</xdr:rowOff>
    </xdr:from>
    <xdr:to>
      <xdr:col>10</xdr:col>
      <xdr:colOff>114300</xdr:colOff>
      <xdr:row>57</xdr:row>
      <xdr:rowOff>91376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27951"/>
          <a:ext cx="8890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133702</xdr:rowOff>
    </xdr:from>
    <xdr:to>
      <xdr:col>24</xdr:col>
      <xdr:colOff>114300</xdr:colOff>
      <xdr:row>57</xdr:row>
      <xdr:rowOff>63852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156579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25248</xdr:rowOff>
    </xdr:from>
    <xdr:to>
      <xdr:col>20</xdr:col>
      <xdr:colOff>38100</xdr:colOff>
      <xdr:row>57</xdr:row>
      <xdr:rowOff>126848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143375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17295</xdr:rowOff>
    </xdr:from>
    <xdr:to>
      <xdr:col>15</xdr:col>
      <xdr:colOff>101600</xdr:colOff>
      <xdr:row>57</xdr:row>
      <xdr:rowOff>118895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135422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40576</xdr:rowOff>
    </xdr:from>
    <xdr:to>
      <xdr:col>10</xdr:col>
      <xdr:colOff>165100</xdr:colOff>
      <xdr:row>57</xdr:row>
      <xdr:rowOff>142176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158703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8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4501</xdr:rowOff>
    </xdr:from>
    <xdr:to>
      <xdr:col>6</xdr:col>
      <xdr:colOff>38100</xdr:colOff>
      <xdr:row>57</xdr:row>
      <xdr:rowOff>106101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122628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5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146352</xdr:rowOff>
    </xdr:from>
    <xdr:to>
      <xdr:col>24</xdr:col>
      <xdr:colOff>63500</xdr:colOff>
      <xdr:row>77</xdr:row>
      <xdr:rowOff>151450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48002"/>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146352</xdr:rowOff>
    </xdr:from>
    <xdr:to>
      <xdr:col>19</xdr:col>
      <xdr:colOff>177800</xdr:colOff>
      <xdr:row>77</xdr:row>
      <xdr:rowOff>160593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48002"/>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114416</xdr:rowOff>
    </xdr:from>
    <xdr:to>
      <xdr:col>15</xdr:col>
      <xdr:colOff>50800</xdr:colOff>
      <xdr:row>77</xdr:row>
      <xdr:rowOff>160593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160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114416</xdr:rowOff>
    </xdr:from>
    <xdr:to>
      <xdr:col>10</xdr:col>
      <xdr:colOff>114300</xdr:colOff>
      <xdr:row>77</xdr:row>
      <xdr:rowOff>148295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100650</xdr:rowOff>
    </xdr:from>
    <xdr:to>
      <xdr:col>24</xdr:col>
      <xdr:colOff>114300</xdr:colOff>
      <xdr:row>78</xdr:row>
      <xdr:rowOff>30800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79077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95552</xdr:rowOff>
    </xdr:from>
    <xdr:to>
      <xdr:col>20</xdr:col>
      <xdr:colOff>38100</xdr:colOff>
      <xdr:row>78</xdr:row>
      <xdr:rowOff>25702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109793</xdr:rowOff>
    </xdr:from>
    <xdr:to>
      <xdr:col>15</xdr:col>
      <xdr:colOff>101600</xdr:colOff>
      <xdr:row>78</xdr:row>
      <xdr:rowOff>39943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31070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63616</xdr:rowOff>
    </xdr:from>
    <xdr:to>
      <xdr:col>10</xdr:col>
      <xdr:colOff>165100</xdr:colOff>
      <xdr:row>77</xdr:row>
      <xdr:rowOff>165216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156343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97495</xdr:rowOff>
    </xdr:from>
    <xdr:to>
      <xdr:col>6</xdr:col>
      <xdr:colOff>38100</xdr:colOff>
      <xdr:row>78</xdr:row>
      <xdr:rowOff>27645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18772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127519</xdr:rowOff>
    </xdr:from>
    <xdr:to>
      <xdr:col>24</xdr:col>
      <xdr:colOff>63500</xdr:colOff>
      <xdr:row>99</xdr:row>
      <xdr:rowOff>18825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6719"/>
          <a:ext cx="838200" cy="40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18825</xdr:rowOff>
    </xdr:from>
    <xdr:to>
      <xdr:col>19</xdr:col>
      <xdr:colOff>177800</xdr:colOff>
      <xdr:row>99</xdr:row>
      <xdr:rowOff>29722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9237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29722</xdr:rowOff>
    </xdr:from>
    <xdr:to>
      <xdr:col>15</xdr:col>
      <xdr:colOff>50800</xdr:colOff>
      <xdr:row>99</xdr:row>
      <xdr:rowOff>55314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03272"/>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61671</xdr:rowOff>
    </xdr:from>
    <xdr:to>
      <xdr:col>10</xdr:col>
      <xdr:colOff>114300</xdr:colOff>
      <xdr:row>99</xdr:row>
      <xdr:rowOff>55314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63771"/>
          <a:ext cx="889000" cy="1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76719</xdr:rowOff>
    </xdr:from>
    <xdr:to>
      <xdr:col>24</xdr:col>
      <xdr:colOff>114300</xdr:colOff>
      <xdr:row>97</xdr:row>
      <xdr:rowOff>6869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55146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139475</xdr:rowOff>
    </xdr:from>
    <xdr:to>
      <xdr:col>20</xdr:col>
      <xdr:colOff>38100</xdr:colOff>
      <xdr:row>99</xdr:row>
      <xdr:rowOff>69625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60752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150372</xdr:rowOff>
    </xdr:from>
    <xdr:to>
      <xdr:col>15</xdr:col>
      <xdr:colOff>101600</xdr:colOff>
      <xdr:row>99</xdr:row>
      <xdr:rowOff>80522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71649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4514</xdr:rowOff>
    </xdr:from>
    <xdr:to>
      <xdr:col>10</xdr:col>
      <xdr:colOff>165100</xdr:colOff>
      <xdr:row>99</xdr:row>
      <xdr:rowOff>106114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97241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10871</xdr:rowOff>
    </xdr:from>
    <xdr:to>
      <xdr:col>6</xdr:col>
      <xdr:colOff>38100</xdr:colOff>
      <xdr:row>98</xdr:row>
      <xdr:rowOff>112471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78930</xdr:rowOff>
    </xdr:from>
    <xdr:to>
      <xdr:col>55</xdr:col>
      <xdr:colOff>0</xdr:colOff>
      <xdr:row>35</xdr:row>
      <xdr:rowOff>82596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736780"/>
          <a:ext cx="838200" cy="3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78930</xdr:rowOff>
    </xdr:from>
    <xdr:to>
      <xdr:col>50</xdr:col>
      <xdr:colOff>114300</xdr:colOff>
      <xdr:row>37</xdr:row>
      <xdr:rowOff>47643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36780"/>
          <a:ext cx="889000" cy="6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47643</xdr:rowOff>
    </xdr:from>
    <xdr:to>
      <xdr:col>45</xdr:col>
      <xdr:colOff>177800</xdr:colOff>
      <xdr:row>37</xdr:row>
      <xdr:rowOff>111026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1293"/>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111026</xdr:rowOff>
    </xdr:from>
    <xdr:to>
      <xdr:col>41</xdr:col>
      <xdr:colOff>50800</xdr:colOff>
      <xdr:row>38</xdr:row>
      <xdr:rowOff>32162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54676"/>
          <a:ext cx="889000" cy="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31796</xdr:rowOff>
    </xdr:from>
    <xdr:to>
      <xdr:col>55</xdr:col>
      <xdr:colOff>50800</xdr:colOff>
      <xdr:row>35</xdr:row>
      <xdr:rowOff>133396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54673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28130</xdr:rowOff>
    </xdr:from>
    <xdr:to>
      <xdr:col>50</xdr:col>
      <xdr:colOff>165100</xdr:colOff>
      <xdr:row>33</xdr:row>
      <xdr:rowOff>129730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146257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46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168293</xdr:rowOff>
    </xdr:from>
    <xdr:to>
      <xdr:col>46</xdr:col>
      <xdr:colOff>38100</xdr:colOff>
      <xdr:row>37</xdr:row>
      <xdr:rowOff>98443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114970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60226</xdr:rowOff>
    </xdr:from>
    <xdr:to>
      <xdr:col>41</xdr:col>
      <xdr:colOff>101600</xdr:colOff>
      <xdr:row>37</xdr:row>
      <xdr:rowOff>161826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6903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152813</xdr:rowOff>
    </xdr:from>
    <xdr:to>
      <xdr:col>36</xdr:col>
      <xdr:colOff>165100</xdr:colOff>
      <xdr:row>38</xdr:row>
      <xdr:rowOff>82962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99490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7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148373</xdr:rowOff>
    </xdr:from>
    <xdr:to>
      <xdr:col>55</xdr:col>
      <xdr:colOff>0</xdr:colOff>
      <xdr:row>57</xdr:row>
      <xdr:rowOff>155925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49573"/>
          <a:ext cx="838200" cy="1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1812</xdr:rowOff>
    </xdr:from>
    <xdr:to>
      <xdr:col>50</xdr:col>
      <xdr:colOff>114300</xdr:colOff>
      <xdr:row>57</xdr:row>
      <xdr:rowOff>155925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74462"/>
          <a:ext cx="889000" cy="1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1812</xdr:rowOff>
    </xdr:from>
    <xdr:to>
      <xdr:col>45</xdr:col>
      <xdr:colOff>177800</xdr:colOff>
      <xdr:row>58</xdr:row>
      <xdr:rowOff>66407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74462"/>
          <a:ext cx="889000" cy="2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154820</xdr:rowOff>
    </xdr:from>
    <xdr:to>
      <xdr:col>41</xdr:col>
      <xdr:colOff>50800</xdr:colOff>
      <xdr:row>58</xdr:row>
      <xdr:rowOff>66407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27470"/>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97573</xdr:rowOff>
    </xdr:from>
    <xdr:to>
      <xdr:col>55</xdr:col>
      <xdr:colOff>50800</xdr:colOff>
      <xdr:row>57</xdr:row>
      <xdr:rowOff>27723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120450</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105125</xdr:rowOff>
    </xdr:from>
    <xdr:to>
      <xdr:col>50</xdr:col>
      <xdr:colOff>165100</xdr:colOff>
      <xdr:row>58</xdr:row>
      <xdr:rowOff>35275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26402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7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122462</xdr:rowOff>
    </xdr:from>
    <xdr:to>
      <xdr:col>46</xdr:col>
      <xdr:colOff>38100</xdr:colOff>
      <xdr:row>57</xdr:row>
      <xdr:rowOff>52612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69139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9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15607</xdr:rowOff>
    </xdr:from>
    <xdr:to>
      <xdr:col>41</xdr:col>
      <xdr:colOff>101600</xdr:colOff>
      <xdr:row>58</xdr:row>
      <xdr:rowOff>117207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104020</xdr:rowOff>
    </xdr:from>
    <xdr:to>
      <xdr:col>36</xdr:col>
      <xdr:colOff>165100</xdr:colOff>
      <xdr:row>58</xdr:row>
      <xdr:rowOff>34170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25297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94912</xdr:rowOff>
    </xdr:from>
    <xdr:to>
      <xdr:col>55</xdr:col>
      <xdr:colOff>0</xdr:colOff>
      <xdr:row>76</xdr:row>
      <xdr:rowOff>107268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25112"/>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82184</xdr:rowOff>
    </xdr:from>
    <xdr:to>
      <xdr:col>50</xdr:col>
      <xdr:colOff>114300</xdr:colOff>
      <xdr:row>76</xdr:row>
      <xdr:rowOff>107268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40934"/>
          <a:ext cx="889000" cy="1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82184</xdr:rowOff>
    </xdr:from>
    <xdr:to>
      <xdr:col>45</xdr:col>
      <xdr:colOff>177800</xdr:colOff>
      <xdr:row>77</xdr:row>
      <xdr:rowOff>12644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40934"/>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144461</xdr:rowOff>
    </xdr:from>
    <xdr:to>
      <xdr:col>41</xdr:col>
      <xdr:colOff>50800</xdr:colOff>
      <xdr:row>77</xdr:row>
      <xdr:rowOff>12644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74661"/>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44112</xdr:rowOff>
    </xdr:from>
    <xdr:to>
      <xdr:col>55</xdr:col>
      <xdr:colOff>50800</xdr:colOff>
      <xdr:row>76</xdr:row>
      <xdr:rowOff>145712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66988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56468</xdr:rowOff>
    </xdr:from>
    <xdr:to>
      <xdr:col>50</xdr:col>
      <xdr:colOff>165100</xdr:colOff>
      <xdr:row>76</xdr:row>
      <xdr:rowOff>158068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31384</xdr:rowOff>
    </xdr:from>
    <xdr:to>
      <xdr:col>46</xdr:col>
      <xdr:colOff>38100</xdr:colOff>
      <xdr:row>75</xdr:row>
      <xdr:rowOff>132984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149511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133294</xdr:rowOff>
    </xdr:from>
    <xdr:to>
      <xdr:col>41</xdr:col>
      <xdr:colOff>101600</xdr:colOff>
      <xdr:row>77</xdr:row>
      <xdr:rowOff>63444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54571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93661</xdr:rowOff>
    </xdr:from>
    <xdr:to>
      <xdr:col>36</xdr:col>
      <xdr:colOff>165100</xdr:colOff>
      <xdr:row>77</xdr:row>
      <xdr:rowOff>23811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136829</xdr:rowOff>
    </xdr:from>
    <xdr:to>
      <xdr:col>55</xdr:col>
      <xdr:colOff>0</xdr:colOff>
      <xdr:row>97</xdr:row>
      <xdr:rowOff>166903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96029"/>
          <a:ext cx="838200" cy="20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141264</xdr:rowOff>
    </xdr:from>
    <xdr:to>
      <xdr:col>50</xdr:col>
      <xdr:colOff>114300</xdr:colOff>
      <xdr:row>97</xdr:row>
      <xdr:rowOff>166903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71914"/>
          <a:ext cx="8890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141264</xdr:rowOff>
    </xdr:from>
    <xdr:to>
      <xdr:col>45</xdr:col>
      <xdr:colOff>177800</xdr:colOff>
      <xdr:row>98</xdr:row>
      <xdr:rowOff>51495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1914"/>
          <a:ext cx="889000" cy="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145548</xdr:rowOff>
    </xdr:from>
    <xdr:to>
      <xdr:col>41</xdr:col>
      <xdr:colOff>50800</xdr:colOff>
      <xdr:row>98</xdr:row>
      <xdr:rowOff>51495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76198"/>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86029</xdr:rowOff>
    </xdr:from>
    <xdr:to>
      <xdr:col>55</xdr:col>
      <xdr:colOff>50800</xdr:colOff>
      <xdr:row>97</xdr:row>
      <xdr:rowOff>16179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108906</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116103</xdr:rowOff>
    </xdr:from>
    <xdr:to>
      <xdr:col>50</xdr:col>
      <xdr:colOff>165100</xdr:colOff>
      <xdr:row>98</xdr:row>
      <xdr:rowOff>46253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37380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90464</xdr:rowOff>
    </xdr:from>
    <xdr:to>
      <xdr:col>46</xdr:col>
      <xdr:colOff>38100</xdr:colOff>
      <xdr:row>98</xdr:row>
      <xdr:rowOff>20614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xdr:rowOff>
    </xdr:from>
    <xdr:to>
      <xdr:col>41</xdr:col>
      <xdr:colOff>101600</xdr:colOff>
      <xdr:row>98</xdr:row>
      <xdr:rowOff>102295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94748</xdr:rowOff>
    </xdr:from>
    <xdr:to>
      <xdr:col>36</xdr:col>
      <xdr:colOff>165100</xdr:colOff>
      <xdr:row>98</xdr:row>
      <xdr:rowOff>24898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146412</xdr:rowOff>
    </xdr:from>
    <xdr:to>
      <xdr:col>85</xdr:col>
      <xdr:colOff>127000</xdr:colOff>
      <xdr:row>37</xdr:row>
      <xdr:rowOff>55923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147162"/>
          <a:ext cx="838200" cy="2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140441</xdr:rowOff>
    </xdr:from>
    <xdr:to>
      <xdr:col>81</xdr:col>
      <xdr:colOff>50800</xdr:colOff>
      <xdr:row>35</xdr:row>
      <xdr:rowOff>146412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41191"/>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140441</xdr:rowOff>
    </xdr:from>
    <xdr:to>
      <xdr:col>76</xdr:col>
      <xdr:colOff>114300</xdr:colOff>
      <xdr:row>36</xdr:row>
      <xdr:rowOff>38549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41191"/>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38549</xdr:rowOff>
    </xdr:from>
    <xdr:to>
      <xdr:col>71</xdr:col>
      <xdr:colOff>177800</xdr:colOff>
      <xdr:row>37</xdr:row>
      <xdr:rowOff>145369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10749"/>
          <a:ext cx="889000" cy="2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36256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5123</xdr:rowOff>
    </xdr:from>
    <xdr:to>
      <xdr:col>85</xdr:col>
      <xdr:colOff>177800</xdr:colOff>
      <xdr:row>37</xdr:row>
      <xdr:rowOff>106723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28000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95612</xdr:rowOff>
    </xdr:from>
    <xdr:to>
      <xdr:col>81</xdr:col>
      <xdr:colOff>101600</xdr:colOff>
      <xdr:row>36</xdr:row>
      <xdr:rowOff>25762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0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42289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89641</xdr:rowOff>
    </xdr:from>
    <xdr:to>
      <xdr:col>76</xdr:col>
      <xdr:colOff>165100</xdr:colOff>
      <xdr:row>36</xdr:row>
      <xdr:rowOff>19791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36318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159199</xdr:rowOff>
    </xdr:from>
    <xdr:to>
      <xdr:col>72</xdr:col>
      <xdr:colOff>38100</xdr:colOff>
      <xdr:row>36</xdr:row>
      <xdr:rowOff>89349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1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105876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9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94569</xdr:rowOff>
    </xdr:from>
    <xdr:to>
      <xdr:col>67</xdr:col>
      <xdr:colOff>101600</xdr:colOff>
      <xdr:row>38</xdr:row>
      <xdr:rowOff>24719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41246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159812</xdr:rowOff>
    </xdr:from>
    <xdr:to>
      <xdr:col>85</xdr:col>
      <xdr:colOff>127000</xdr:colOff>
      <xdr:row>76</xdr:row>
      <xdr:rowOff>11080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18562"/>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146545</xdr:rowOff>
    </xdr:from>
    <xdr:to>
      <xdr:col>81</xdr:col>
      <xdr:colOff>50800</xdr:colOff>
      <xdr:row>76</xdr:row>
      <xdr:rowOff>11080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05295"/>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115112</xdr:rowOff>
    </xdr:from>
    <xdr:to>
      <xdr:col>76</xdr:col>
      <xdr:colOff>114300</xdr:colOff>
      <xdr:row>75</xdr:row>
      <xdr:rowOff>146545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97386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71623</xdr:rowOff>
    </xdr:from>
    <xdr:to>
      <xdr:col>71</xdr:col>
      <xdr:colOff>177800</xdr:colOff>
      <xdr:row>75</xdr:row>
      <xdr:rowOff>115112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930373"/>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109012</xdr:rowOff>
    </xdr:from>
    <xdr:to>
      <xdr:col>85</xdr:col>
      <xdr:colOff>177800</xdr:colOff>
      <xdr:row>76</xdr:row>
      <xdr:rowOff>39162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87439</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4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131731</xdr:rowOff>
    </xdr:from>
    <xdr:to>
      <xdr:col>81</xdr:col>
      <xdr:colOff>101600</xdr:colOff>
      <xdr:row>76</xdr:row>
      <xdr:rowOff>61881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53007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95745</xdr:rowOff>
    </xdr:from>
    <xdr:to>
      <xdr:col>76</xdr:col>
      <xdr:colOff>165100</xdr:colOff>
      <xdr:row>76</xdr:row>
      <xdr:rowOff>25895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17022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4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64312</xdr:rowOff>
    </xdr:from>
    <xdr:to>
      <xdr:col>72</xdr:col>
      <xdr:colOff>38100</xdr:colOff>
      <xdr:row>75</xdr:row>
      <xdr:rowOff>165912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10989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20823</xdr:rowOff>
    </xdr:from>
    <xdr:to>
      <xdr:col>67</xdr:col>
      <xdr:colOff>101600</xdr:colOff>
      <xdr:row>75</xdr:row>
      <xdr:rowOff>122423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138950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57365</xdr:rowOff>
    </xdr:from>
    <xdr:to>
      <xdr:col>85</xdr:col>
      <xdr:colOff>127000</xdr:colOff>
      <xdr:row>99</xdr:row>
      <xdr:rowOff>95782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30915"/>
          <a:ext cx="8382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91960</xdr:rowOff>
    </xdr:from>
    <xdr:to>
      <xdr:col>81</xdr:col>
      <xdr:colOff>50800</xdr:colOff>
      <xdr:row>99</xdr:row>
      <xdr:rowOff>95782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65510"/>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91960</xdr:rowOff>
    </xdr:from>
    <xdr:to>
      <xdr:col>76</xdr:col>
      <xdr:colOff>114300</xdr:colOff>
      <xdr:row>99</xdr:row>
      <xdr:rowOff>92822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6551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159592</xdr:rowOff>
    </xdr:from>
    <xdr:to>
      <xdr:col>71</xdr:col>
      <xdr:colOff>177800</xdr:colOff>
      <xdr:row>99</xdr:row>
      <xdr:rowOff>92822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61692"/>
          <a:ext cx="889000" cy="1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6565</xdr:rowOff>
    </xdr:from>
    <xdr:to>
      <xdr:col>85</xdr:col>
      <xdr:colOff>177800</xdr:colOff>
      <xdr:row>99</xdr:row>
      <xdr:rowOff>108165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92942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44982</xdr:rowOff>
    </xdr:from>
    <xdr:to>
      <xdr:col>81</xdr:col>
      <xdr:colOff>101600</xdr:colOff>
      <xdr:row>99</xdr:row>
      <xdr:rowOff>146582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137709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1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41160</xdr:rowOff>
    </xdr:from>
    <xdr:to>
      <xdr:col>76</xdr:col>
      <xdr:colOff>165100</xdr:colOff>
      <xdr:row>99</xdr:row>
      <xdr:rowOff>142760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133887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10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42022</xdr:rowOff>
    </xdr:from>
    <xdr:to>
      <xdr:col>72</xdr:col>
      <xdr:colOff>38100</xdr:colOff>
      <xdr:row>99</xdr:row>
      <xdr:rowOff>143622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134749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1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108792</xdr:rowOff>
    </xdr:from>
    <xdr:to>
      <xdr:col>67</xdr:col>
      <xdr:colOff>101600</xdr:colOff>
      <xdr:row>99</xdr:row>
      <xdr:rowOff>38942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55469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37808</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4358"/>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xdr:rowOff>
    </xdr:from>
    <xdr:to>
      <xdr:col>102</xdr:col>
      <xdr:colOff>114300</xdr:colOff>
      <xdr:row>39</xdr:row>
      <xdr:rowOff>42926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90982"/>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158458</xdr:rowOff>
    </xdr:from>
    <xdr:to>
      <xdr:col>116</xdr:col>
      <xdr:colOff>114300</xdr:colOff>
      <xdr:row>39</xdr:row>
      <xdr:rowOff>88608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84853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7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125082</xdr:rowOff>
    </xdr:from>
    <xdr:to>
      <xdr:col>98</xdr:col>
      <xdr:colOff>38100</xdr:colOff>
      <xdr:row>39</xdr:row>
      <xdr:rowOff>55232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46359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52554</xdr:rowOff>
    </xdr:from>
    <xdr:to>
      <xdr:col>116</xdr:col>
      <xdr:colOff>63500</xdr:colOff>
      <xdr:row>59</xdr:row>
      <xdr:rowOff>53208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810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52554</xdr:rowOff>
    </xdr:from>
    <xdr:to>
      <xdr:col>111</xdr:col>
      <xdr:colOff>177800</xdr:colOff>
      <xdr:row>59</xdr:row>
      <xdr:rowOff>73814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6810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73814</xdr:rowOff>
    </xdr:from>
    <xdr:to>
      <xdr:col>107</xdr:col>
      <xdr:colOff>50800</xdr:colOff>
      <xdr:row>59</xdr:row>
      <xdr:rowOff>79709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89364"/>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79709</xdr:rowOff>
    </xdr:from>
    <xdr:to>
      <xdr:col>102</xdr:col>
      <xdr:colOff>114300</xdr:colOff>
      <xdr:row>59</xdr:row>
      <xdr:rowOff>81211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9525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2408</xdr:rowOff>
    </xdr:from>
    <xdr:to>
      <xdr:col>116</xdr:col>
      <xdr:colOff>114300</xdr:colOff>
      <xdr:row>59</xdr:row>
      <xdr:rowOff>104008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1754</xdr:rowOff>
    </xdr:from>
    <xdr:to>
      <xdr:col>112</xdr:col>
      <xdr:colOff>38100</xdr:colOff>
      <xdr:row>59</xdr:row>
      <xdr:rowOff>103354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94481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23014</xdr:rowOff>
    </xdr:from>
    <xdr:to>
      <xdr:col>107</xdr:col>
      <xdr:colOff>101600</xdr:colOff>
      <xdr:row>59</xdr:row>
      <xdr:rowOff>124614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115741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28909</xdr:rowOff>
    </xdr:from>
    <xdr:to>
      <xdr:col>102</xdr:col>
      <xdr:colOff>165100</xdr:colOff>
      <xdr:row>59</xdr:row>
      <xdr:rowOff>130509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121636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30411</xdr:rowOff>
    </xdr:from>
    <xdr:to>
      <xdr:col>98</xdr:col>
      <xdr:colOff>38100</xdr:colOff>
      <xdr:row>59</xdr:row>
      <xdr:rowOff>132011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123138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63043</xdr:rowOff>
    </xdr:from>
    <xdr:to>
      <xdr:col>116</xdr:col>
      <xdr:colOff>63500</xdr:colOff>
      <xdr:row>71</xdr:row>
      <xdr:rowOff>93790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3599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63043</xdr:rowOff>
    </xdr:from>
    <xdr:to>
      <xdr:col>111</xdr:col>
      <xdr:colOff>177800</xdr:colOff>
      <xdr:row>72</xdr:row>
      <xdr:rowOff>18796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35993"/>
          <a:ext cx="8890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18796</xdr:rowOff>
    </xdr:from>
    <xdr:to>
      <xdr:col>107</xdr:col>
      <xdr:colOff>50800</xdr:colOff>
      <xdr:row>72</xdr:row>
      <xdr:rowOff>43752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63196"/>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43752</xdr:rowOff>
    </xdr:from>
    <xdr:to>
      <xdr:col>102</xdr:col>
      <xdr:colOff>114300</xdr:colOff>
      <xdr:row>72</xdr:row>
      <xdr:rowOff>64186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88152"/>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42990</xdr:rowOff>
    </xdr:from>
    <xdr:to>
      <xdr:col>116</xdr:col>
      <xdr:colOff>114300</xdr:colOff>
      <xdr:row>71</xdr:row>
      <xdr:rowOff>144590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152354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12243</xdr:rowOff>
    </xdr:from>
    <xdr:to>
      <xdr:col>112</xdr:col>
      <xdr:colOff>38100</xdr:colOff>
      <xdr:row>71</xdr:row>
      <xdr:rowOff>113843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1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130370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196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139446</xdr:rowOff>
    </xdr:from>
    <xdr:to>
      <xdr:col>107</xdr:col>
      <xdr:colOff>101600</xdr:colOff>
      <xdr:row>72</xdr:row>
      <xdr:rowOff>69596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86123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0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164402</xdr:rowOff>
    </xdr:from>
    <xdr:to>
      <xdr:col>102</xdr:col>
      <xdr:colOff>165100</xdr:colOff>
      <xdr:row>72</xdr:row>
      <xdr:rowOff>94552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111079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13386</xdr:rowOff>
    </xdr:from>
    <xdr:to>
      <xdr:col>98</xdr:col>
      <xdr:colOff>38100</xdr:colOff>
      <xdr:row>72</xdr:row>
      <xdr:rowOff>114986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131513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類似団体の住民一人当たりのコストと比較して人件費、補助費等、</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災害復旧事業費、繰出金が大きく上回っている。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400">
            <a:effectLst/>
          </a:endParaRPr>
        </a:p>
        <a:p>
          <a:pPr>
            <a:lnSpc>
              <a:spcPts val="1600"/>
            </a:lnSpc>
          </a:pPr>
          <a:r>
            <a:rPr kumimoji="1" lang="ja-JP" altLang="ja-JP" sz="1100">
              <a:solidFill>
                <a:schemeClr val="dk1"/>
              </a:solidFill>
              <a:effectLst/>
              <a:latin typeface="+mn-lt"/>
              <a:ea typeface="+mn-ea"/>
              <a:cs typeface="+mn-cs"/>
            </a:rPr>
            <a:t>　補助費は、特別定額給付金</a:t>
          </a:r>
          <a:r>
            <a:rPr kumimoji="1" lang="ja-JP" altLang="en-US" sz="1100">
              <a:solidFill>
                <a:schemeClr val="dk1"/>
              </a:solidFill>
              <a:effectLst/>
              <a:latin typeface="+mn-lt"/>
              <a:ea typeface="+mn-ea"/>
              <a:cs typeface="+mn-cs"/>
            </a:rPr>
            <a:t>事業の皆減により決算額が大幅に減少している。しかしながら、引き続き</a:t>
          </a:r>
          <a:r>
            <a:rPr kumimoji="1" lang="ja-JP" altLang="ja-JP" sz="1100">
              <a:solidFill>
                <a:schemeClr val="dk1"/>
              </a:solidFill>
              <a:effectLst/>
              <a:latin typeface="+mn-lt"/>
              <a:ea typeface="+mn-ea"/>
              <a:cs typeface="+mn-cs"/>
            </a:rPr>
            <a:t>新型コロナウイルス感染症対策事業実施のため</a:t>
          </a:r>
          <a:r>
            <a:rPr kumimoji="1" lang="ja-JP" altLang="en-US" sz="1100">
              <a:solidFill>
                <a:schemeClr val="dk1"/>
              </a:solidFill>
              <a:effectLst/>
              <a:latin typeface="+mn-lt"/>
              <a:ea typeface="+mn-ea"/>
              <a:cs typeface="+mn-cs"/>
            </a:rPr>
            <a:t>、例年と比較すると歳出は多く、依然類似団体との比較でも高くなっている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普通建設事業費（うち更新整備）</a:t>
          </a:r>
          <a:r>
            <a:rPr kumimoji="1" lang="ja-JP" altLang="en-US" sz="1100">
              <a:solidFill>
                <a:schemeClr val="dk1"/>
              </a:solidFill>
              <a:effectLst/>
              <a:latin typeface="+mn-lt"/>
              <a:ea typeface="+mn-ea"/>
              <a:cs typeface="+mn-cs"/>
            </a:rPr>
            <a:t>については、防災情報伝達システム整備事業・菅生地区公共残土処理場整備事業などの大型事業が複数実施されたことにより、</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は類似団体内平均値を上回った。</a:t>
          </a:r>
          <a:r>
            <a:rPr kumimoji="1" lang="ja-JP" altLang="ja-JP" sz="1100">
              <a:solidFill>
                <a:schemeClr val="dk1"/>
              </a:solidFill>
              <a:effectLst/>
              <a:latin typeface="+mn-lt"/>
              <a:ea typeface="+mn-ea"/>
              <a:cs typeface="+mn-cs"/>
            </a:rPr>
            <a:t>災害復旧事業費については、自然災害（台風等）の多発により被害が多くなりコストが上昇している。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101654</xdr:rowOff>
    </xdr:from>
    <xdr:to>
      <xdr:col>24</xdr:col>
      <xdr:colOff>63500</xdr:colOff>
      <xdr:row>36</xdr:row>
      <xdr:rowOff>145415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73854"/>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135291</xdr:rowOff>
    </xdr:from>
    <xdr:to>
      <xdr:col>19</xdr:col>
      <xdr:colOff>177800</xdr:colOff>
      <xdr:row>36</xdr:row>
      <xdr:rowOff>145415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749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135291</xdr:rowOff>
    </xdr:from>
    <xdr:to>
      <xdr:col>15</xdr:col>
      <xdr:colOff>50800</xdr:colOff>
      <xdr:row>36</xdr:row>
      <xdr:rowOff>135781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749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135781</xdr:rowOff>
    </xdr:from>
    <xdr:to>
      <xdr:col>10</xdr:col>
      <xdr:colOff>114300</xdr:colOff>
      <xdr:row>36</xdr:row>
      <xdr:rowOff>160111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07981"/>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50854</xdr:rowOff>
    </xdr:from>
    <xdr:to>
      <xdr:col>24</xdr:col>
      <xdr:colOff>114300</xdr:colOff>
      <xdr:row>36</xdr:row>
      <xdr:rowOff>152454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84491</xdr:rowOff>
    </xdr:from>
    <xdr:to>
      <xdr:col>15</xdr:col>
      <xdr:colOff>101600</xdr:colOff>
      <xdr:row>37</xdr:row>
      <xdr:rowOff>14641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84981</xdr:rowOff>
    </xdr:from>
    <xdr:to>
      <xdr:col>10</xdr:col>
      <xdr:colOff>165100</xdr:colOff>
      <xdr:row>37</xdr:row>
      <xdr:rowOff>15131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109311</xdr:rowOff>
    </xdr:from>
    <xdr:to>
      <xdr:col>6</xdr:col>
      <xdr:colOff>38100</xdr:colOff>
      <xdr:row>37</xdr:row>
      <xdr:rowOff>39461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30588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154237</xdr:rowOff>
    </xdr:from>
    <xdr:to>
      <xdr:col>24</xdr:col>
      <xdr:colOff>63500</xdr:colOff>
      <xdr:row>58</xdr:row>
      <xdr:rowOff>11457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6887"/>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154237</xdr:rowOff>
    </xdr:from>
    <xdr:to>
      <xdr:col>19</xdr:col>
      <xdr:colOff>177800</xdr:colOff>
      <xdr:row>58</xdr:row>
      <xdr:rowOff>60871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6887"/>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60871</xdr:rowOff>
    </xdr:from>
    <xdr:to>
      <xdr:col>15</xdr:col>
      <xdr:colOff>50800</xdr:colOff>
      <xdr:row>58</xdr:row>
      <xdr:rowOff>104425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4971"/>
          <a:ext cx="889000" cy="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47260</xdr:rowOff>
    </xdr:from>
    <xdr:to>
      <xdr:col>10</xdr:col>
      <xdr:colOff>114300</xdr:colOff>
      <xdr:row>58</xdr:row>
      <xdr:rowOff>104425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136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132107</xdr:rowOff>
    </xdr:from>
    <xdr:to>
      <xdr:col>24</xdr:col>
      <xdr:colOff>114300</xdr:colOff>
      <xdr:row>58</xdr:row>
      <xdr:rowOff>62257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103437</xdr:rowOff>
    </xdr:from>
    <xdr:to>
      <xdr:col>20</xdr:col>
      <xdr:colOff>38100</xdr:colOff>
      <xdr:row>58</xdr:row>
      <xdr:rowOff>33587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24714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10071</xdr:rowOff>
    </xdr:from>
    <xdr:to>
      <xdr:col>15</xdr:col>
      <xdr:colOff>101600</xdr:colOff>
      <xdr:row>58</xdr:row>
      <xdr:rowOff>111671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128198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53625</xdr:rowOff>
    </xdr:from>
    <xdr:to>
      <xdr:col>10</xdr:col>
      <xdr:colOff>165100</xdr:colOff>
      <xdr:row>58</xdr:row>
      <xdr:rowOff>155225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167910</xdr:rowOff>
    </xdr:from>
    <xdr:to>
      <xdr:col>6</xdr:col>
      <xdr:colOff>38100</xdr:colOff>
      <xdr:row>58</xdr:row>
      <xdr:rowOff>98060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114587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60951</xdr:rowOff>
    </xdr:from>
    <xdr:to>
      <xdr:col>24</xdr:col>
      <xdr:colOff>63500</xdr:colOff>
      <xdr:row>76</xdr:row>
      <xdr:rowOff>35947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9701"/>
          <a:ext cx="838200" cy="1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35947</xdr:rowOff>
    </xdr:from>
    <xdr:to>
      <xdr:col>19</xdr:col>
      <xdr:colOff>177800</xdr:colOff>
      <xdr:row>76</xdr:row>
      <xdr:rowOff>102750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6147"/>
          <a:ext cx="8890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102750</xdr:rowOff>
    </xdr:from>
    <xdr:to>
      <xdr:col>15</xdr:col>
      <xdr:colOff>50800</xdr:colOff>
      <xdr:row>76</xdr:row>
      <xdr:rowOff>157885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2950"/>
          <a:ext cx="889000" cy="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134519</xdr:rowOff>
    </xdr:from>
    <xdr:to>
      <xdr:col>10</xdr:col>
      <xdr:colOff>114300</xdr:colOff>
      <xdr:row>76</xdr:row>
      <xdr:rowOff>157885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64719"/>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10151</xdr:rowOff>
    </xdr:from>
    <xdr:to>
      <xdr:col>24</xdr:col>
      <xdr:colOff>114300</xdr:colOff>
      <xdr:row>75</xdr:row>
      <xdr:rowOff>111751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33028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156597</xdr:rowOff>
    </xdr:from>
    <xdr:to>
      <xdr:col>20</xdr:col>
      <xdr:colOff>38100</xdr:colOff>
      <xdr:row>76</xdr:row>
      <xdr:rowOff>86747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51950</xdr:rowOff>
    </xdr:from>
    <xdr:to>
      <xdr:col>15</xdr:col>
      <xdr:colOff>101600</xdr:colOff>
      <xdr:row>76</xdr:row>
      <xdr:rowOff>153550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107085</xdr:rowOff>
    </xdr:from>
    <xdr:to>
      <xdr:col>10</xdr:col>
      <xdr:colOff>165100</xdr:colOff>
      <xdr:row>77</xdr:row>
      <xdr:rowOff>37235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53762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83719</xdr:rowOff>
    </xdr:from>
    <xdr:to>
      <xdr:col>6</xdr:col>
      <xdr:colOff>38100</xdr:colOff>
      <xdr:row>77</xdr:row>
      <xdr:rowOff>13869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30395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46344</xdr:rowOff>
    </xdr:from>
    <xdr:to>
      <xdr:col>24</xdr:col>
      <xdr:colOff>63500</xdr:colOff>
      <xdr:row>95</xdr:row>
      <xdr:rowOff>21042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62644"/>
          <a:ext cx="838200" cy="14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21042</xdr:rowOff>
    </xdr:from>
    <xdr:to>
      <xdr:col>19</xdr:col>
      <xdr:colOff>177800</xdr:colOff>
      <xdr:row>95</xdr:row>
      <xdr:rowOff>97679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08792"/>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62108</xdr:rowOff>
    </xdr:from>
    <xdr:to>
      <xdr:col>15</xdr:col>
      <xdr:colOff>50800</xdr:colOff>
      <xdr:row>95</xdr:row>
      <xdr:rowOff>97679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349858"/>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62108</xdr:rowOff>
    </xdr:from>
    <xdr:to>
      <xdr:col>10</xdr:col>
      <xdr:colOff>114300</xdr:colOff>
      <xdr:row>95</xdr:row>
      <xdr:rowOff>142613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166994</xdr:rowOff>
    </xdr:from>
    <xdr:to>
      <xdr:col>24</xdr:col>
      <xdr:colOff>114300</xdr:colOff>
      <xdr:row>94</xdr:row>
      <xdr:rowOff>97144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18421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141692</xdr:rowOff>
    </xdr:from>
    <xdr:to>
      <xdr:col>20</xdr:col>
      <xdr:colOff>38100</xdr:colOff>
      <xdr:row>95</xdr:row>
      <xdr:rowOff>71842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46879</xdr:rowOff>
    </xdr:from>
    <xdr:to>
      <xdr:col>15</xdr:col>
      <xdr:colOff>101600</xdr:colOff>
      <xdr:row>95</xdr:row>
      <xdr:rowOff>148479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165006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11308</xdr:rowOff>
    </xdr:from>
    <xdr:to>
      <xdr:col>10</xdr:col>
      <xdr:colOff>165100</xdr:colOff>
      <xdr:row>95</xdr:row>
      <xdr:rowOff>112908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129435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91813</xdr:rowOff>
    </xdr:from>
    <xdr:to>
      <xdr:col>6</xdr:col>
      <xdr:colOff>38100</xdr:colOff>
      <xdr:row>96</xdr:row>
      <xdr:rowOff>21963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38490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40149</xdr:rowOff>
    </xdr:from>
    <xdr:to>
      <xdr:col>55</xdr:col>
      <xdr:colOff>0</xdr:colOff>
      <xdr:row>56</xdr:row>
      <xdr:rowOff>48668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41349"/>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40149</xdr:rowOff>
    </xdr:from>
    <xdr:to>
      <xdr:col>50</xdr:col>
      <xdr:colOff>114300</xdr:colOff>
      <xdr:row>56</xdr:row>
      <xdr:rowOff>115537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41349"/>
          <a:ext cx="8890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92429</xdr:rowOff>
    </xdr:from>
    <xdr:to>
      <xdr:col>45</xdr:col>
      <xdr:colOff>177800</xdr:colOff>
      <xdr:row>56</xdr:row>
      <xdr:rowOff>115537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93629"/>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37988</xdr:rowOff>
    </xdr:from>
    <xdr:to>
      <xdr:col>41</xdr:col>
      <xdr:colOff>50800</xdr:colOff>
      <xdr:row>56</xdr:row>
      <xdr:rowOff>92429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39188"/>
          <a:ext cx="8890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169318</xdr:rowOff>
    </xdr:from>
    <xdr:to>
      <xdr:col>55</xdr:col>
      <xdr:colOff>50800</xdr:colOff>
      <xdr:row>56</xdr:row>
      <xdr:rowOff>99468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20745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160799</xdr:rowOff>
    </xdr:from>
    <xdr:to>
      <xdr:col>50</xdr:col>
      <xdr:colOff>165100</xdr:colOff>
      <xdr:row>56</xdr:row>
      <xdr:rowOff>90949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107476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6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64737</xdr:rowOff>
    </xdr:from>
    <xdr:to>
      <xdr:col>46</xdr:col>
      <xdr:colOff>38100</xdr:colOff>
      <xdr:row>56</xdr:row>
      <xdr:rowOff>166337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11414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4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41629</xdr:rowOff>
    </xdr:from>
    <xdr:to>
      <xdr:col>41</xdr:col>
      <xdr:colOff>101600</xdr:colOff>
      <xdr:row>56</xdr:row>
      <xdr:rowOff>143229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159756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158638</xdr:rowOff>
    </xdr:from>
    <xdr:to>
      <xdr:col>36</xdr:col>
      <xdr:colOff>165100</xdr:colOff>
      <xdr:row>56</xdr:row>
      <xdr:rowOff>88788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105315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6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145354</xdr:rowOff>
    </xdr:from>
    <xdr:to>
      <xdr:col>55</xdr:col>
      <xdr:colOff>0</xdr:colOff>
      <xdr:row>76</xdr:row>
      <xdr:rowOff>169318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75554"/>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145354</xdr:rowOff>
    </xdr:from>
    <xdr:to>
      <xdr:col>50</xdr:col>
      <xdr:colOff>114300</xdr:colOff>
      <xdr:row>77</xdr:row>
      <xdr:rowOff>76180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75554"/>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76180</xdr:rowOff>
    </xdr:from>
    <xdr:to>
      <xdr:col>45</xdr:col>
      <xdr:colOff>177800</xdr:colOff>
      <xdr:row>78</xdr:row>
      <xdr:rowOff>2905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7830"/>
          <a:ext cx="889000" cy="9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2905</xdr:rowOff>
    </xdr:from>
    <xdr:to>
      <xdr:col>41</xdr:col>
      <xdr:colOff>50800</xdr:colOff>
      <xdr:row>78</xdr:row>
      <xdr:rowOff>70380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600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118518</xdr:rowOff>
    </xdr:from>
    <xdr:to>
      <xdr:col>55</xdr:col>
      <xdr:colOff>50800</xdr:colOff>
      <xdr:row>77</xdr:row>
      <xdr:rowOff>48668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141395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94554</xdr:rowOff>
    </xdr:from>
    <xdr:to>
      <xdr:col>50</xdr:col>
      <xdr:colOff>165100</xdr:colOff>
      <xdr:row>77</xdr:row>
      <xdr:rowOff>24704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41231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25380</xdr:rowOff>
    </xdr:from>
    <xdr:to>
      <xdr:col>46</xdr:col>
      <xdr:colOff>38100</xdr:colOff>
      <xdr:row>77</xdr:row>
      <xdr:rowOff>126980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123555</xdr:rowOff>
    </xdr:from>
    <xdr:to>
      <xdr:col>41</xdr:col>
      <xdr:colOff>101600</xdr:colOff>
      <xdr:row>78</xdr:row>
      <xdr:rowOff>53705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19580</xdr:rowOff>
    </xdr:from>
    <xdr:to>
      <xdr:col>36</xdr:col>
      <xdr:colOff>165100</xdr:colOff>
      <xdr:row>78</xdr:row>
      <xdr:rowOff>121180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112307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158465</xdr:rowOff>
    </xdr:from>
    <xdr:to>
      <xdr:col>55</xdr:col>
      <xdr:colOff>0</xdr:colOff>
      <xdr:row>96</xdr:row>
      <xdr:rowOff>59872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46215"/>
          <a:ext cx="8382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59872</xdr:rowOff>
    </xdr:from>
    <xdr:to>
      <xdr:col>50</xdr:col>
      <xdr:colOff>114300</xdr:colOff>
      <xdr:row>96</xdr:row>
      <xdr:rowOff>151431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9072"/>
          <a:ext cx="889000" cy="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151431</xdr:rowOff>
    </xdr:from>
    <xdr:to>
      <xdr:col>45</xdr:col>
      <xdr:colOff>177800</xdr:colOff>
      <xdr:row>97</xdr:row>
      <xdr:rowOff>36170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10631"/>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88154</xdr:rowOff>
    </xdr:from>
    <xdr:to>
      <xdr:col>41</xdr:col>
      <xdr:colOff>50800</xdr:colOff>
      <xdr:row>97</xdr:row>
      <xdr:rowOff>36170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7354"/>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107665</xdr:rowOff>
    </xdr:from>
    <xdr:to>
      <xdr:col>55</xdr:col>
      <xdr:colOff>50800</xdr:colOff>
      <xdr:row>96</xdr:row>
      <xdr:rowOff>37815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86092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9072</xdr:rowOff>
    </xdr:from>
    <xdr:to>
      <xdr:col>50</xdr:col>
      <xdr:colOff>165100</xdr:colOff>
      <xdr:row>96</xdr:row>
      <xdr:rowOff>110672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100631</xdr:rowOff>
    </xdr:from>
    <xdr:to>
      <xdr:col>46</xdr:col>
      <xdr:colOff>38100</xdr:colOff>
      <xdr:row>97</xdr:row>
      <xdr:rowOff>30781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156820</xdr:rowOff>
    </xdr:from>
    <xdr:to>
      <xdr:col>41</xdr:col>
      <xdr:colOff>101600</xdr:colOff>
      <xdr:row>97</xdr:row>
      <xdr:rowOff>86970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78097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37354</xdr:rowOff>
    </xdr:from>
    <xdr:to>
      <xdr:col>36</xdr:col>
      <xdr:colOff>165100</xdr:colOff>
      <xdr:row>96</xdr:row>
      <xdr:rowOff>138954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130081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18869</xdr:rowOff>
    </xdr:from>
    <xdr:to>
      <xdr:col>85</xdr:col>
      <xdr:colOff>127000</xdr:colOff>
      <xdr:row>35</xdr:row>
      <xdr:rowOff>84226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505269"/>
          <a:ext cx="838200" cy="57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84226</xdr:rowOff>
    </xdr:from>
    <xdr:to>
      <xdr:col>81</xdr:col>
      <xdr:colOff>50800</xdr:colOff>
      <xdr:row>35</xdr:row>
      <xdr:rowOff>92859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84976"/>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92859</xdr:rowOff>
    </xdr:from>
    <xdr:to>
      <xdr:col>76</xdr:col>
      <xdr:colOff>114300</xdr:colOff>
      <xdr:row>36</xdr:row>
      <xdr:rowOff>30756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93609"/>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30756</xdr:rowOff>
    </xdr:from>
    <xdr:to>
      <xdr:col>71</xdr:col>
      <xdr:colOff>177800</xdr:colOff>
      <xdr:row>36</xdr:row>
      <xdr:rowOff>67125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2956"/>
          <a:ext cx="889000" cy="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139519</xdr:rowOff>
    </xdr:from>
    <xdr:to>
      <xdr:col>85</xdr:col>
      <xdr:colOff>177800</xdr:colOff>
      <xdr:row>32</xdr:row>
      <xdr:rowOff>69669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162396</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3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33426</xdr:rowOff>
    </xdr:from>
    <xdr:to>
      <xdr:col>81</xdr:col>
      <xdr:colOff>101600</xdr:colOff>
      <xdr:row>35</xdr:row>
      <xdr:rowOff>135026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151553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42059</xdr:rowOff>
    </xdr:from>
    <xdr:to>
      <xdr:col>76</xdr:col>
      <xdr:colOff>165100</xdr:colOff>
      <xdr:row>35</xdr:row>
      <xdr:rowOff>143659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160186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151406</xdr:rowOff>
    </xdr:from>
    <xdr:to>
      <xdr:col>72</xdr:col>
      <xdr:colOff>38100</xdr:colOff>
      <xdr:row>36</xdr:row>
      <xdr:rowOff>81556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98083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16325</xdr:rowOff>
    </xdr:from>
    <xdr:to>
      <xdr:col>67</xdr:col>
      <xdr:colOff>101600</xdr:colOff>
      <xdr:row>36</xdr:row>
      <xdr:rowOff>117925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134452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148039</xdr:rowOff>
    </xdr:from>
    <xdr:to>
      <xdr:col>85</xdr:col>
      <xdr:colOff>127000</xdr:colOff>
      <xdr:row>56</xdr:row>
      <xdr:rowOff>57303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77789"/>
          <a:ext cx="838200" cy="8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120132</xdr:rowOff>
    </xdr:from>
    <xdr:to>
      <xdr:col>81</xdr:col>
      <xdr:colOff>50800</xdr:colOff>
      <xdr:row>56</xdr:row>
      <xdr:rowOff>57303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78432"/>
          <a:ext cx="889000" cy="2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120132</xdr:rowOff>
    </xdr:from>
    <xdr:to>
      <xdr:col>76</xdr:col>
      <xdr:colOff>114300</xdr:colOff>
      <xdr:row>56</xdr:row>
      <xdr:rowOff>86674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78432"/>
          <a:ext cx="889000" cy="3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146000</xdr:rowOff>
    </xdr:from>
    <xdr:to>
      <xdr:col>71</xdr:col>
      <xdr:colOff>177800</xdr:colOff>
      <xdr:row>56</xdr:row>
      <xdr:rowOff>86674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04300"/>
          <a:ext cx="889000" cy="28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97239</xdr:rowOff>
    </xdr:from>
    <xdr:to>
      <xdr:col>85</xdr:col>
      <xdr:colOff>177800</xdr:colOff>
      <xdr:row>56</xdr:row>
      <xdr:rowOff>27389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120116</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6503</xdr:rowOff>
    </xdr:from>
    <xdr:to>
      <xdr:col>81</xdr:col>
      <xdr:colOff>101600</xdr:colOff>
      <xdr:row>56</xdr:row>
      <xdr:rowOff>108103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99230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69332</xdr:rowOff>
    </xdr:from>
    <xdr:to>
      <xdr:col>76</xdr:col>
      <xdr:colOff>165100</xdr:colOff>
      <xdr:row>54</xdr:row>
      <xdr:rowOff>170932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16009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35874</xdr:rowOff>
    </xdr:from>
    <xdr:to>
      <xdr:col>72</xdr:col>
      <xdr:colOff>38100</xdr:colOff>
      <xdr:row>56</xdr:row>
      <xdr:rowOff>137474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128601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95200</xdr:rowOff>
    </xdr:from>
    <xdr:to>
      <xdr:col>67</xdr:col>
      <xdr:colOff>101600</xdr:colOff>
      <xdr:row>55</xdr:row>
      <xdr:rowOff>25350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41877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146411</xdr:rowOff>
    </xdr:from>
    <xdr:to>
      <xdr:col>85</xdr:col>
      <xdr:colOff>127000</xdr:colOff>
      <xdr:row>77</xdr:row>
      <xdr:rowOff>55922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05161"/>
          <a:ext cx="838200" cy="2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140441</xdr:rowOff>
    </xdr:from>
    <xdr:to>
      <xdr:col>81</xdr:col>
      <xdr:colOff>50800</xdr:colOff>
      <xdr:row>75</xdr:row>
      <xdr:rowOff>146411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99919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140441</xdr:rowOff>
    </xdr:from>
    <xdr:to>
      <xdr:col>76</xdr:col>
      <xdr:colOff>114300</xdr:colOff>
      <xdr:row>76</xdr:row>
      <xdr:rowOff>38550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999191"/>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38550</xdr:rowOff>
    </xdr:from>
    <xdr:to>
      <xdr:col>71</xdr:col>
      <xdr:colOff>177800</xdr:colOff>
      <xdr:row>77</xdr:row>
      <xdr:rowOff>145369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68750"/>
          <a:ext cx="889000" cy="2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5122</xdr:rowOff>
    </xdr:from>
    <xdr:to>
      <xdr:col>85</xdr:col>
      <xdr:colOff>177800</xdr:colOff>
      <xdr:row>77</xdr:row>
      <xdr:rowOff>106722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27999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95612</xdr:rowOff>
    </xdr:from>
    <xdr:to>
      <xdr:col>81</xdr:col>
      <xdr:colOff>101600</xdr:colOff>
      <xdr:row>76</xdr:row>
      <xdr:rowOff>25763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9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42289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89641</xdr:rowOff>
    </xdr:from>
    <xdr:to>
      <xdr:col>76</xdr:col>
      <xdr:colOff>165100</xdr:colOff>
      <xdr:row>76</xdr:row>
      <xdr:rowOff>19791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36318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159200</xdr:rowOff>
    </xdr:from>
    <xdr:to>
      <xdr:col>72</xdr:col>
      <xdr:colOff>38100</xdr:colOff>
      <xdr:row>76</xdr:row>
      <xdr:rowOff>89350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0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105876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7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94569</xdr:rowOff>
    </xdr:from>
    <xdr:to>
      <xdr:col>67</xdr:col>
      <xdr:colOff>101600</xdr:colOff>
      <xdr:row>78</xdr:row>
      <xdr:rowOff>24719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41246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159812</xdr:rowOff>
    </xdr:from>
    <xdr:to>
      <xdr:col>85</xdr:col>
      <xdr:colOff>127000</xdr:colOff>
      <xdr:row>96</xdr:row>
      <xdr:rowOff>11080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47562"/>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146545</xdr:rowOff>
    </xdr:from>
    <xdr:to>
      <xdr:col>81</xdr:col>
      <xdr:colOff>50800</xdr:colOff>
      <xdr:row>96</xdr:row>
      <xdr:rowOff>11080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34295"/>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115112</xdr:rowOff>
    </xdr:from>
    <xdr:to>
      <xdr:col>76</xdr:col>
      <xdr:colOff>114300</xdr:colOff>
      <xdr:row>95</xdr:row>
      <xdr:rowOff>146545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0286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71624</xdr:rowOff>
    </xdr:from>
    <xdr:to>
      <xdr:col>71</xdr:col>
      <xdr:colOff>177800</xdr:colOff>
      <xdr:row>95</xdr:row>
      <xdr:rowOff>115112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59374"/>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109012</xdr:rowOff>
    </xdr:from>
    <xdr:to>
      <xdr:col>85</xdr:col>
      <xdr:colOff>177800</xdr:colOff>
      <xdr:row>96</xdr:row>
      <xdr:rowOff>39162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87439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131730</xdr:rowOff>
    </xdr:from>
    <xdr:to>
      <xdr:col>81</xdr:col>
      <xdr:colOff>101600</xdr:colOff>
      <xdr:row>96</xdr:row>
      <xdr:rowOff>61880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53007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1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95745</xdr:rowOff>
    </xdr:from>
    <xdr:to>
      <xdr:col>76</xdr:col>
      <xdr:colOff>165100</xdr:colOff>
      <xdr:row>96</xdr:row>
      <xdr:rowOff>25895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7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64312</xdr:rowOff>
    </xdr:from>
    <xdr:to>
      <xdr:col>72</xdr:col>
      <xdr:colOff>38100</xdr:colOff>
      <xdr:row>95</xdr:row>
      <xdr:rowOff>165912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10989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20824</xdr:rowOff>
    </xdr:from>
    <xdr:to>
      <xdr:col>67</xdr:col>
      <xdr:colOff>101600</xdr:colOff>
      <xdr:row>95</xdr:row>
      <xdr:rowOff>122424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138951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民生費及び衛生費において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r>
            <a:rPr kumimoji="1" lang="ja-JP" altLang="en-US" sz="1100">
              <a:solidFill>
                <a:schemeClr val="dk1"/>
              </a:solidFill>
              <a:effectLst/>
              <a:latin typeface="+mn-lt"/>
              <a:ea typeface="+mn-ea"/>
              <a:cs typeface="+mn-cs"/>
            </a:rPr>
            <a:t>また、衛生費に関しては環境衛生センタストックヤード整備事業の実施により増額した。</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消防費において、防災情報伝達システム整備</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実施により</a:t>
          </a:r>
          <a:r>
            <a:rPr kumimoji="1" lang="ja-JP" altLang="en-US" sz="1100">
              <a:solidFill>
                <a:schemeClr val="dk1"/>
              </a:solidFill>
              <a:effectLst/>
              <a:latin typeface="+mn-lt"/>
              <a:ea typeface="+mn-ea"/>
              <a:cs typeface="+mn-cs"/>
            </a:rPr>
            <a:t>大幅に決算額が増額となったため</a:t>
          </a:r>
          <a:r>
            <a:rPr kumimoji="1" lang="ja-JP" altLang="ja-JP" sz="1100">
              <a:solidFill>
                <a:schemeClr val="dk1"/>
              </a:solidFill>
              <a:effectLst/>
              <a:latin typeface="+mn-lt"/>
              <a:ea typeface="+mn-ea"/>
              <a:cs typeface="+mn-cs"/>
            </a:rPr>
            <a:t>、類似団体との差が開いている。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教育費において、</a:t>
          </a:r>
          <a:r>
            <a:rPr kumimoji="1" lang="ja-JP" altLang="en-US" sz="1100">
              <a:solidFill>
                <a:schemeClr val="dk1"/>
              </a:solidFill>
              <a:effectLst/>
              <a:latin typeface="+mn-lt"/>
              <a:ea typeface="+mn-ea"/>
              <a:cs typeface="+mn-cs"/>
            </a:rPr>
            <a:t>小中学校情報通信ネットワーク環境整備工事等の影響により決算額は増加した。さらに今後も</a:t>
          </a:r>
          <a:r>
            <a:rPr kumimoji="1" lang="ja-JP" altLang="ja-JP" sz="1100">
              <a:solidFill>
                <a:schemeClr val="dk1"/>
              </a:solidFill>
              <a:effectLst/>
              <a:latin typeface="+mn-lt"/>
              <a:ea typeface="+mn-ea"/>
              <a:cs typeface="+mn-cs"/>
            </a:rPr>
            <a:t>各施設等の更新や大型修繕等が予定されているため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一人当たりの教育費に係るコストは高額となると考えられる。</a:t>
          </a:r>
          <a:endParaRPr lang="ja-JP" altLang="ja-JP" sz="1400">
            <a:effectLst/>
          </a:endParaRPr>
        </a:p>
        <a:p>
          <a:pPr>
            <a:lnSpc>
              <a:spcPts val="1600"/>
            </a:lnSpc>
          </a:pPr>
          <a:r>
            <a:rPr kumimoji="1" lang="ja-JP" altLang="ja-JP" sz="1100">
              <a:solidFill>
                <a:schemeClr val="dk1"/>
              </a:solidFill>
              <a:effectLst/>
              <a:latin typeface="+mn-lt"/>
              <a:ea typeface="+mn-ea"/>
              <a:cs typeface="+mn-cs"/>
            </a:rPr>
            <a:t>　商工費において、</a:t>
          </a:r>
          <a:r>
            <a:rPr kumimoji="1" lang="ja-JP" altLang="en-US" sz="1100">
              <a:solidFill>
                <a:schemeClr val="dk1"/>
              </a:solidFill>
              <a:effectLst/>
              <a:latin typeface="+mn-lt"/>
              <a:ea typeface="+mn-ea"/>
              <a:cs typeface="+mn-cs"/>
            </a:rPr>
            <a:t>昨年度に続く</a:t>
          </a:r>
          <a:r>
            <a:rPr kumimoji="1" lang="ja-JP" altLang="ja-JP" sz="1100">
              <a:solidFill>
                <a:schemeClr val="dk1"/>
              </a:solidFill>
              <a:effectLst/>
              <a:latin typeface="+mn-lt"/>
              <a:ea typeface="+mn-ea"/>
              <a:cs typeface="+mn-cs"/>
            </a:rPr>
            <a:t>事業継続給付金やプレミアム付食事券発行事業など多数の新型コロナウイルス感染症対策事業実施により</a:t>
          </a:r>
          <a:r>
            <a:rPr kumimoji="1" lang="ja-JP" altLang="en-US" sz="1100">
              <a:solidFill>
                <a:schemeClr val="dk1"/>
              </a:solidFill>
              <a:effectLst/>
              <a:latin typeface="+mn-lt"/>
              <a:ea typeface="+mn-ea"/>
              <a:cs typeface="+mn-cs"/>
            </a:rPr>
            <a:t>、ここ近年の</a:t>
          </a:r>
          <a:r>
            <a:rPr kumimoji="1" lang="ja-JP" altLang="ja-JP" sz="1100">
              <a:solidFill>
                <a:schemeClr val="dk1"/>
              </a:solidFill>
              <a:effectLst/>
              <a:latin typeface="+mn-lt"/>
              <a:ea typeface="+mn-ea"/>
              <a:cs typeface="+mn-cs"/>
            </a:rPr>
            <a:t>コスト</a:t>
          </a:r>
          <a:r>
            <a:rPr kumimoji="1" lang="ja-JP" altLang="en-US" sz="1100">
              <a:solidFill>
                <a:schemeClr val="dk1"/>
              </a:solidFill>
              <a:effectLst/>
              <a:latin typeface="+mn-lt"/>
              <a:ea typeface="+mn-ea"/>
              <a:cs typeface="+mn-cs"/>
            </a:rPr>
            <a:t>は高く推移</a:t>
          </a:r>
          <a:r>
            <a:rPr kumimoji="1" lang="ja-JP" altLang="ja-JP" sz="1100">
              <a:solidFill>
                <a:schemeClr val="dk1"/>
              </a:solidFill>
              <a:effectLst/>
              <a:latin typeface="+mn-lt"/>
              <a:ea typeface="+mn-ea"/>
              <a:cs typeface="+mn-cs"/>
            </a:rPr>
            <a:t>している。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災害復旧費において、</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台風等自然災害の発生</a:t>
          </a:r>
          <a:r>
            <a:rPr kumimoji="1" lang="ja-JP" altLang="en-US" sz="1100">
              <a:solidFill>
                <a:schemeClr val="dk1"/>
              </a:solidFill>
              <a:effectLst/>
              <a:latin typeface="+mn-lt"/>
              <a:ea typeface="+mn-ea"/>
              <a:cs typeface="+mn-cs"/>
            </a:rPr>
            <a:t>は比較的少なかったことからここ近年では低い決算額であるが、類似団体との比較では引き続き大きく上回る結果となっている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今後も年度によって政策的な要因で目的ごとの決算額は異なるが、基本的な方針として事務事業の見直し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施設の統廃合など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歳出の合理化等行財政改革を推進し健全な行財政運営に努める。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町村合併時より普通交付税の合併特例措置の縮減・終了を見据えた財政運営に取り組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、標準財政規模に占める財政調整基金残高の割合は</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年度以降増加してきた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財源不足分の補填等に活用され</a:t>
          </a:r>
          <a:r>
            <a:rPr kumimoji="1" lang="ja-JP" altLang="en-US" sz="1100">
              <a:solidFill>
                <a:schemeClr val="dk1"/>
              </a:solidFill>
              <a:effectLst/>
              <a:latin typeface="+mn-lt"/>
              <a:ea typeface="+mn-ea"/>
              <a:cs typeface="+mn-cs"/>
            </a:rPr>
            <a:t>ていることなどから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a:t>
          </a:r>
          <a:r>
            <a:rPr kumimoji="1" lang="ja-JP" altLang="en-US" sz="1100">
              <a:solidFill>
                <a:schemeClr val="dk1"/>
              </a:solidFill>
              <a:effectLst/>
              <a:latin typeface="+mn-lt"/>
              <a:ea typeface="+mn-ea"/>
              <a:cs typeface="+mn-cs"/>
            </a:rPr>
            <a:t>、今後においても</a:t>
          </a:r>
          <a:r>
            <a:rPr kumimoji="1" lang="en-US" altLang="ja-JP" sz="1100">
              <a:solidFill>
                <a:schemeClr val="dk1"/>
              </a:solidFill>
              <a:effectLst/>
              <a:latin typeface="+mn-lt"/>
              <a:ea typeface="+mn-ea"/>
              <a:cs typeface="+mn-cs"/>
            </a:rPr>
            <a:t>減少は続くと見込まれる。</a:t>
          </a:r>
          <a:endParaRPr lang="ja-JP" altLang="ja-JP" sz="1400">
            <a:effectLst/>
          </a:endParaRPr>
        </a:p>
        <a:p>
          <a:r>
            <a:rPr kumimoji="1" lang="ja-JP" altLang="ja-JP" sz="1100">
              <a:solidFill>
                <a:schemeClr val="dk1"/>
              </a:solidFill>
              <a:effectLst/>
              <a:latin typeface="+mn-lt"/>
              <a:ea typeface="+mn-ea"/>
              <a:cs typeface="+mn-cs"/>
            </a:rPr>
            <a:t>　また、実質単年度収支について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年度以降は基金を取り崩しての運営となっており、依然マイナスで推移している。　　　　　　</a:t>
          </a:r>
          <a:endParaRPr lang="ja-JP" altLang="ja-JP" sz="1400">
            <a:effectLst/>
          </a:endParaRPr>
        </a:p>
        <a:p>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会計とも黒字決算となっているが、一般会計からの繰入金（全特別会計で総額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1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実質公債費比率は、前年度比</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ポイント減の</a:t>
          </a:r>
          <a:r>
            <a:rPr kumimoji="1" lang="en-US" altLang="ja-JP" sz="1100">
              <a:solidFill>
                <a:schemeClr val="tx1"/>
              </a:solidFill>
              <a:effectLst/>
              <a:latin typeface="+mn-lt"/>
              <a:ea typeface="+mn-ea"/>
              <a:cs typeface="+mn-cs"/>
            </a:rPr>
            <a:t>10.4</a:t>
          </a:r>
          <a:r>
            <a:rPr kumimoji="1" lang="ja-JP" altLang="ja-JP" sz="1100">
              <a:solidFill>
                <a:schemeClr val="tx1"/>
              </a:solidFill>
              <a:effectLst/>
              <a:latin typeface="+mn-lt"/>
              <a:ea typeface="+mn-ea"/>
              <a:cs typeface="+mn-cs"/>
            </a:rPr>
            <a:t>ポイントとなった。減少となった要因は、</a:t>
          </a:r>
          <a:r>
            <a:rPr kumimoji="1" lang="en-US" altLang="ja-JP" sz="1100">
              <a:solidFill>
                <a:schemeClr val="tx1"/>
              </a:solidFill>
              <a:effectLst/>
              <a:latin typeface="+mn-lt"/>
              <a:ea typeface="+mn-ea"/>
              <a:cs typeface="+mn-cs"/>
            </a:rPr>
            <a:t>R3</a:t>
          </a:r>
          <a:r>
            <a:rPr kumimoji="1" lang="ja-JP" altLang="ja-JP" sz="1100">
              <a:solidFill>
                <a:schemeClr val="tx1"/>
              </a:solidFill>
              <a:effectLst/>
              <a:latin typeface="+mn-lt"/>
              <a:ea typeface="+mn-ea"/>
              <a:cs typeface="+mn-cs"/>
            </a:rPr>
            <a:t>年度の単年度で普通交付税が</a:t>
          </a:r>
          <a:r>
            <a:rPr kumimoji="1" lang="ja-JP" altLang="en-US" sz="1100">
              <a:solidFill>
                <a:schemeClr val="tx1"/>
              </a:solidFill>
              <a:effectLst/>
              <a:latin typeface="+mn-lt"/>
              <a:ea typeface="+mn-ea"/>
              <a:cs typeface="+mn-cs"/>
            </a:rPr>
            <a:t>再算定による追加交付などにより、</a:t>
          </a:r>
          <a:r>
            <a:rPr kumimoji="1" lang="en-US" altLang="ja-JP" sz="1100">
              <a:solidFill>
                <a:schemeClr val="tx1"/>
              </a:solidFill>
              <a:effectLst/>
              <a:latin typeface="+mn-lt"/>
              <a:ea typeface="+mn-ea"/>
              <a:cs typeface="+mn-cs"/>
            </a:rPr>
            <a:t>210,277</a:t>
          </a:r>
          <a:r>
            <a:rPr kumimoji="1" lang="ja-JP" altLang="ja-JP" sz="1100">
              <a:solidFill>
                <a:schemeClr val="tx1"/>
              </a:solidFill>
              <a:effectLst/>
              <a:latin typeface="+mn-lt"/>
              <a:ea typeface="+mn-ea"/>
              <a:cs typeface="+mn-cs"/>
            </a:rPr>
            <a:t>千円の増とな</a:t>
          </a:r>
          <a:r>
            <a:rPr kumimoji="1" lang="ja-JP" altLang="en-US" sz="1100">
              <a:solidFill>
                <a:schemeClr val="tx1"/>
              </a:solidFill>
              <a:effectLst/>
              <a:latin typeface="+mn-lt"/>
              <a:ea typeface="+mn-ea"/>
              <a:cs typeface="+mn-cs"/>
            </a:rPr>
            <a:t>ったことによる影響がとても大きく</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単年度で</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H29</a:t>
          </a:r>
          <a:r>
            <a:rPr kumimoji="1" lang="ja-JP" altLang="ja-JP" sz="1100">
              <a:solidFill>
                <a:schemeClr val="tx1"/>
              </a:solidFill>
              <a:effectLst/>
              <a:latin typeface="+mn-lt"/>
              <a:ea typeface="+mn-ea"/>
              <a:cs typeface="+mn-cs"/>
            </a:rPr>
            <a:t>年度の</a:t>
          </a:r>
          <a:r>
            <a:rPr kumimoji="1" lang="en-US" altLang="ja-JP" sz="1100">
              <a:solidFill>
                <a:schemeClr val="tx1"/>
              </a:solidFill>
              <a:effectLst/>
              <a:latin typeface="+mn-lt"/>
              <a:ea typeface="+mn-ea"/>
              <a:cs typeface="+mn-cs"/>
            </a:rPr>
            <a:t>12.1</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減少しており、</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ヵ年平均は減となった。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年度において比率は減少し、現状は普通建設事業に係る地方債発行の抑制効果が数値に反映されている状況であると言える。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しかし、今後は大型事業の償還が開始となり、地方債元利償還金が一時的に増額となる。引き続き借入限度額を設けるなど抑制を継続し健全化に努める。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本町においては、実質公債費比率の算定に用いる満期一括償還地方債の償還の財源として積み立てた額の該当はない。</a:t>
          </a:r>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一般会計等に係る地方債の現在高においては、大型事業実施による借り入れ増が主な要因となり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年連続しての増加となった。</a:t>
          </a:r>
          <a:endParaRPr lang="ja-JP" altLang="ja-JP" sz="1400">
            <a:effectLst/>
          </a:endParaRPr>
        </a:p>
        <a:p>
          <a:r>
            <a:rPr kumimoji="1" lang="ja-JP" altLang="ja-JP" sz="1100">
              <a:solidFill>
                <a:schemeClr val="dk1"/>
              </a:solidFill>
              <a:effectLst/>
              <a:latin typeface="+mn-lt"/>
              <a:ea typeface="+mn-ea"/>
              <a:cs typeface="+mn-cs"/>
            </a:rPr>
            <a:t>　また、節減に努め、財源不足に陥らないよう財源を捻出し、充当可能基金を増額してきたが、こちらについては減少を続けている。</a:t>
          </a:r>
          <a:endParaRPr lang="ja-JP" altLang="ja-JP" sz="1400">
            <a:effectLst/>
          </a:endParaRPr>
        </a:p>
        <a:p>
          <a:r>
            <a:rPr kumimoji="1" lang="ja-JP" altLang="ja-JP" sz="1100">
              <a:solidFill>
                <a:schemeClr val="dk1"/>
              </a:solidFill>
              <a:effectLst/>
              <a:latin typeface="+mn-lt"/>
              <a:ea typeface="+mn-ea"/>
              <a:cs typeface="+mn-cs"/>
            </a:rPr>
            <a:t>　今後においても大型事業の実施に伴い地方債現在高及び基金繰入が増加する見込みであるが、引き続き将来負担比率の健全化を図っていく。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ja-JP" altLang="en-US" sz="1100">
              <a:solidFill>
                <a:schemeClr val="dk1"/>
              </a:solidFill>
              <a:effectLst/>
              <a:latin typeface="+mn-lt"/>
              <a:ea typeface="+mn-ea"/>
              <a:cs typeface="+mn-cs"/>
            </a:rPr>
            <a:t>環境衛生センターストックヤード整備事業、旧面河支所解体事業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農業公園敷地購入事業</a:t>
          </a:r>
          <a:r>
            <a:rPr kumimoji="1" lang="ja-JP" altLang="ja-JP" sz="1100">
              <a:solidFill>
                <a:schemeClr val="dk1"/>
              </a:solidFill>
              <a:effectLst/>
              <a:latin typeface="+mn-lt"/>
              <a:ea typeface="+mn-ea"/>
              <a:cs typeface="+mn-cs"/>
            </a:rPr>
            <a:t>等の事業充当のため取り崩しを行っており、総額で減少してきている。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a:t>
          </a:r>
          <a:r>
            <a:rPr kumimoji="1" lang="ja-JP" altLang="en-US" sz="1100">
              <a:solidFill>
                <a:schemeClr val="dk1"/>
              </a:solidFill>
              <a:effectLst/>
              <a:latin typeface="+mn-lt"/>
              <a:ea typeface="+mn-ea"/>
              <a:cs typeface="+mn-cs"/>
            </a:rPr>
            <a:t>予想さ</a:t>
          </a:r>
          <a:r>
            <a:rPr kumimoji="1" lang="ja-JP" altLang="ja-JP" sz="1100">
              <a:solidFill>
                <a:schemeClr val="dk1"/>
              </a:solidFill>
              <a:effectLst/>
              <a:latin typeface="+mn-lt"/>
              <a:ea typeface="+mn-ea"/>
              <a:cs typeface="+mn-cs"/>
            </a:rPr>
            <a:t>れ、基金による財源調整が必要となるため減少傾向が続く</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町の事業執行に必要な特定目的基金が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en-US" altLang="ja-JP" sz="1100">
              <a:solidFill>
                <a:schemeClr val="dk1"/>
              </a:solidFill>
              <a:effectLst/>
              <a:latin typeface="+mn-lt"/>
              <a:ea typeface="+mn-ea"/>
              <a:cs typeface="+mn-cs"/>
            </a:rPr>
            <a:t>　R</a:t>
          </a:r>
          <a:r>
            <a:rPr kumimoji="1" lang="ja-JP" altLang="ja-JP" sz="1100">
              <a:solidFill>
                <a:schemeClr val="dk1"/>
              </a:solidFill>
              <a:effectLst/>
              <a:latin typeface="+mn-lt"/>
              <a:ea typeface="+mn-ea"/>
              <a:cs typeface="+mn-cs"/>
            </a:rPr>
            <a:t>元に対前年度△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百万円となった要因は、防災減災基金（旧柳谷支所解体工事監理・防災情報伝達システム整備工事等）△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百万円、まちづくり地域振興基金（元気な地域づくり支援事業等）△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百万円、環境保全基金（ごみ焼却施設解体撤去工事・粗大ごみ解体用ミニショベル購入）△</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　の取り崩しである。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百万円となった要因は、防災減災基金（防災情報伝達システム整備工事・町民館耐震補強・改修等工事等）△</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百万円、環境保全基金（し尿運搬中継施設対策工事・環境衛生センターストックヤード実施設計委託）△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百万円、公共施設等総合管理基金（久万高原天体観測館星天城屋根瓦改修工事）△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百万円、国民宿舎基金（施設修繕工事）△</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百万円の取り崩しである。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R3に対前年度△195百万円となった要因は、防災減災基金（旧面河支所解体事業・消防団移動系無線工事監理）△114百万円、まちづくり地域振興基金</a:t>
          </a:r>
          <a:r>
            <a:rPr kumimoji="1" lang="ja-JP" altLang="ja-JP" sz="1100">
              <a:solidFill>
                <a:schemeClr val="dk1"/>
              </a:solidFill>
              <a:effectLst/>
              <a:latin typeface="+mn-lt"/>
              <a:ea typeface="+mn-ea"/>
              <a:cs typeface="+mn-cs"/>
            </a:rPr>
            <a:t>（情報通信基盤整備事業等）△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農林業担い手育成確保対策事業地域振興基金（農業公園</a:t>
          </a:r>
          <a:r>
            <a:rPr kumimoji="1" lang="ja-JP" altLang="en-US" sz="1100">
              <a:solidFill>
                <a:schemeClr val="dk1"/>
              </a:solidFill>
              <a:effectLst/>
              <a:latin typeface="+mn-lt"/>
              <a:ea typeface="+mn-ea"/>
              <a:cs typeface="+mn-cs"/>
            </a:rPr>
            <a:t>敷地購入費</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肉用牛産地強化支援事業基金（肉用牛購入）△</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環境保全基金（環境衛生センターストックヤード</a:t>
          </a:r>
          <a:r>
            <a:rPr kumimoji="1" lang="ja-JP" altLang="en-US" sz="1100">
              <a:solidFill>
                <a:schemeClr val="dk1"/>
              </a:solidFill>
              <a:effectLst/>
              <a:latin typeface="+mn-lt"/>
              <a:ea typeface="+mn-ea"/>
              <a:cs typeface="+mn-cs"/>
            </a:rPr>
            <a:t>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百万円、公共施設等総合管理基金（</a:t>
          </a:r>
          <a:r>
            <a:rPr kumimoji="1" lang="ja-JP" altLang="en-US" sz="1100">
              <a:solidFill>
                <a:schemeClr val="dk1"/>
              </a:solidFill>
              <a:effectLst/>
              <a:latin typeface="+mn-lt"/>
              <a:ea typeface="+mn-ea"/>
              <a:cs typeface="+mn-cs"/>
            </a:rPr>
            <a:t>産業文化会館空調設備及びトイレ</a:t>
          </a:r>
          <a:r>
            <a:rPr kumimoji="1" lang="ja-JP" altLang="ja-JP" sz="1100">
              <a:solidFill>
                <a:schemeClr val="dk1"/>
              </a:solidFill>
              <a:effectLst/>
              <a:latin typeface="+mn-lt"/>
              <a:ea typeface="+mn-ea"/>
              <a:cs typeface="+mn-cs"/>
            </a:rPr>
            <a:t>改修工事</a:t>
          </a:r>
          <a:r>
            <a:rPr kumimoji="1" lang="ja-JP" altLang="en-US" sz="1100">
              <a:solidFill>
                <a:schemeClr val="dk1"/>
              </a:solidFill>
              <a:effectLst/>
              <a:latin typeface="+mn-lt"/>
              <a:ea typeface="+mn-ea"/>
              <a:cs typeface="+mn-cs"/>
            </a:rPr>
            <a:t>・町内学校施設非構造物材耐震等点検業務等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、交流拠点施設道の駅「天空の郷さんさん」</a:t>
          </a:r>
          <a:r>
            <a:rPr kumimoji="1" lang="ja-JP" altLang="ja-JP" sz="1100">
              <a:solidFill>
                <a:schemeClr val="dk1"/>
              </a:solidFill>
              <a:effectLst/>
              <a:latin typeface="+mn-lt"/>
              <a:ea typeface="+mn-ea"/>
              <a:cs typeface="+mn-cs"/>
            </a:rPr>
            <a:t>基金（施設修繕工事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百万円の取り崩しである。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その他の基金は、事業内で収入があった場合及び運用利息を積み立て、事業執行時に取り崩しをしている。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年度末に特定目的基金の再編を行い、</a:t>
          </a:r>
          <a:r>
            <a:rPr kumimoji="1" lang="en-US" altLang="ja-JP" sz="1100">
              <a:solidFill>
                <a:schemeClr val="dk1"/>
              </a:solidFill>
              <a:effectLst/>
              <a:latin typeface="+mn-lt"/>
              <a:ea typeface="+mn-ea"/>
              <a:cs typeface="+mn-cs"/>
            </a:rPr>
            <a:t>22⇒17</a:t>
          </a:r>
          <a:r>
            <a:rPr kumimoji="1" lang="ja-JP" altLang="ja-JP" sz="1100">
              <a:solidFill>
                <a:schemeClr val="dk1"/>
              </a:solidFill>
              <a:effectLst/>
              <a:latin typeface="+mn-lt"/>
              <a:ea typeface="+mn-ea"/>
              <a:cs typeface="+mn-cs"/>
            </a:rPr>
            <a:t>に整理した。</a:t>
          </a:r>
          <a:endParaRPr lang="ja-JP" altLang="ja-JP" sz="1400">
            <a:effectLst/>
          </a:endParaRPr>
        </a:p>
        <a:p>
          <a:pPr>
            <a:lnSpc>
              <a:spcPts val="1300"/>
            </a:lnSpc>
          </a:pPr>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pPr>
            <a:lnSpc>
              <a:spcPts val="1300"/>
            </a:lnSpc>
          </a:pPr>
          <a:r>
            <a:rPr kumimoji="1" lang="ja-JP" altLang="ja-JP" sz="1100">
              <a:solidFill>
                <a:schemeClr val="dk1"/>
              </a:solidFill>
              <a:effectLst/>
              <a:latin typeface="+mn-lt"/>
              <a:ea typeface="+mn-ea"/>
              <a:cs typeface="+mn-cs"/>
            </a:rPr>
            <a:t>　また、目的が終了した基金は適宜廃止していく。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増加となった要因は、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より徴収している菅生残土処理場使用料を財政調整基金へ積み立てていることによるものであり、今後しばらくの間経常的に収入が見込めるものとなっている。また一方では、一般会計の財源不足を補填するために繰り入れを実施し、</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年度は当初予算編成時の財源不足分の補填、災害復旧事業財源、補正や専決予算の財源としての取り崩しも行っている。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今後の積み立ては、歳計剰余金と運用利子に加え残土処理場使用料より積み立てを行う見込みだが、運用を定期預金に頼らず債権運用の額を増やすなどして少しでも積み立て財源の確保を行っていく。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普通交付税の再算定において追加交付となった臨時財政対策債償還基金費分の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R3の減債基金は増加となった。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現在繰上償還を予定しておらず、当面計画的な積み立て、取り崩しはともになく、現状維持の方針である。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策定し令和３年度に改定した公共施設等総合管理計画において、老朽化した施設の集約化・複合化や除却により施設総量を縮減し、将来の更新費用を削減することを目的としている。しかし、有形固定資産減価償却率は類似団体平均より高い水準にあり、今後は計画の進捗管理や見直しを実施すること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383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25146</xdr:rowOff>
    </xdr:from>
    <xdr:to>
      <xdr:col>23</xdr:col>
      <xdr:colOff>136525</xdr:colOff>
      <xdr:row>33</xdr:row>
      <xdr:rowOff>126746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3573</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66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16510</xdr:rowOff>
    </xdr:from>
    <xdr:to>
      <xdr:col>19</xdr:col>
      <xdr:colOff>187325</xdr:colOff>
      <xdr:row>33</xdr:row>
      <xdr:rowOff>118110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67310</xdr:rowOff>
    </xdr:from>
    <xdr:to>
      <xdr:col>23</xdr:col>
      <xdr:colOff>85725</xdr:colOff>
      <xdr:row>33</xdr:row>
      <xdr:rowOff>75946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725160"/>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67310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6927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140462</xdr:rowOff>
    </xdr:from>
    <xdr:to>
      <xdr:col>11</xdr:col>
      <xdr:colOff>187325</xdr:colOff>
      <xdr:row>33</xdr:row>
      <xdr:rowOff>70612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19812</xdr:rowOff>
    </xdr:from>
    <xdr:to>
      <xdr:col>15</xdr:col>
      <xdr:colOff>136525</xdr:colOff>
      <xdr:row>33</xdr:row>
      <xdr:rowOff>34925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67766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105918</xdr:rowOff>
    </xdr:from>
    <xdr:to>
      <xdr:col>7</xdr:col>
      <xdr:colOff>187325</xdr:colOff>
      <xdr:row>33</xdr:row>
      <xdr:rowOff>36068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156718</xdr:rowOff>
    </xdr:from>
    <xdr:to>
      <xdr:col>11</xdr:col>
      <xdr:colOff>136525</xdr:colOff>
      <xdr:row>33</xdr:row>
      <xdr:rowOff>19812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4311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109237</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61739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27195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債務償還費率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135691</xdr:rowOff>
    </xdr:from>
    <xdr:to>
      <xdr:col>76</xdr:col>
      <xdr:colOff>73025</xdr:colOff>
      <xdr:row>29</xdr:row>
      <xdr:rowOff>65841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9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158568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78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28548</xdr:rowOff>
    </xdr:from>
    <xdr:to>
      <xdr:col>72</xdr:col>
      <xdr:colOff>123825</xdr:colOff>
      <xdr:row>29</xdr:row>
      <xdr:rowOff>130148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0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29</xdr:row>
      <xdr:rowOff>79348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987091"/>
          <a:ext cx="7112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89462</xdr:rowOff>
    </xdr:from>
    <xdr:to>
      <xdr:col>68</xdr:col>
      <xdr:colOff>123825</xdr:colOff>
      <xdr:row>30</xdr:row>
      <xdr:rowOff>19612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0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79348</xdr:rowOff>
    </xdr:from>
    <xdr:to>
      <xdr:col>72</xdr:col>
      <xdr:colOff>73025</xdr:colOff>
      <xdr:row>29</xdr:row>
      <xdr:rowOff>140262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051398"/>
          <a:ext cx="762000" cy="6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23459</xdr:rowOff>
    </xdr:from>
    <xdr:to>
      <xdr:col>64</xdr:col>
      <xdr:colOff>123825</xdr:colOff>
      <xdr:row>29</xdr:row>
      <xdr:rowOff>125059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74259</xdr:rowOff>
    </xdr:from>
    <xdr:to>
      <xdr:col>68</xdr:col>
      <xdr:colOff>73025</xdr:colOff>
      <xdr:row>29</xdr:row>
      <xdr:rowOff>140262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046309"/>
          <a:ext cx="7620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169463</xdr:rowOff>
    </xdr:from>
    <xdr:to>
      <xdr:col>60</xdr:col>
      <xdr:colOff>123825</xdr:colOff>
      <xdr:row>29</xdr:row>
      <xdr:rowOff>99613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48813</xdr:rowOff>
    </xdr:from>
    <xdr:to>
      <xdr:col>64</xdr:col>
      <xdr:colOff>73025</xdr:colOff>
      <xdr:row>29</xdr:row>
      <xdr:rowOff>74259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020863"/>
          <a:ext cx="762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146675</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7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36139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83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141586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116140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7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72753</xdr:rowOff>
    </xdr:from>
    <xdr:to>
      <xdr:col>20</xdr:col>
      <xdr:colOff>38100</xdr:colOff>
      <xdr:row>40</xdr:row>
      <xdr:rowOff>2903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123553</xdr:rowOff>
    </xdr:from>
    <xdr:to>
      <xdr:col>24</xdr:col>
      <xdr:colOff>63500</xdr:colOff>
      <xdr:row>39</xdr:row>
      <xdr:rowOff>149678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101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123553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856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99060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6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74567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34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165480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141908</xdr:rowOff>
    </xdr:from>
    <xdr:to>
      <xdr:col>55</xdr:col>
      <xdr:colOff>50800</xdr:colOff>
      <xdr:row>41</xdr:row>
      <xdr:rowOff>72058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164785</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5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147667</xdr:rowOff>
    </xdr:from>
    <xdr:to>
      <xdr:col>50</xdr:col>
      <xdr:colOff>165100</xdr:colOff>
      <xdr:row>41</xdr:row>
      <xdr:rowOff>77817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21258</xdr:rowOff>
    </xdr:from>
    <xdr:to>
      <xdr:col>55</xdr:col>
      <xdr:colOff>0</xdr:colOff>
      <xdr:row>41</xdr:row>
      <xdr:rowOff>27017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50708"/>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151690</xdr:rowOff>
    </xdr:from>
    <xdr:to>
      <xdr:col>46</xdr:col>
      <xdr:colOff>38100</xdr:colOff>
      <xdr:row>41</xdr:row>
      <xdr:rowOff>81840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27017</xdr:rowOff>
    </xdr:from>
    <xdr:to>
      <xdr:col>50</xdr:col>
      <xdr:colOff>114300</xdr:colOff>
      <xdr:row>41</xdr:row>
      <xdr:rowOff>31040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5646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158201</xdr:rowOff>
    </xdr:from>
    <xdr:to>
      <xdr:col>41</xdr:col>
      <xdr:colOff>101600</xdr:colOff>
      <xdr:row>41</xdr:row>
      <xdr:rowOff>88351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31040</xdr:rowOff>
    </xdr:from>
    <xdr:to>
      <xdr:col>45</xdr:col>
      <xdr:colOff>177800</xdr:colOff>
      <xdr:row>41</xdr:row>
      <xdr:rowOff>37551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60490"/>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162170</xdr:rowOff>
    </xdr:from>
    <xdr:to>
      <xdr:col>36</xdr:col>
      <xdr:colOff>165100</xdr:colOff>
      <xdr:row>41</xdr:row>
      <xdr:rowOff>92320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37551</xdr:rowOff>
    </xdr:from>
    <xdr:to>
      <xdr:col>41</xdr:col>
      <xdr:colOff>50800</xdr:colOff>
      <xdr:row>41</xdr:row>
      <xdr:rowOff>41520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67001"/>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94344</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7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98367</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104878</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108847</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150223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7605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7376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107769</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7148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84909</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54554</xdr:rowOff>
    </xdr:from>
    <xdr:to>
      <xdr:col>55</xdr:col>
      <xdr:colOff>50800</xdr:colOff>
      <xdr:row>61</xdr:row>
      <xdr:rowOff>156154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77431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36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68697</xdr:rowOff>
    </xdr:from>
    <xdr:to>
      <xdr:col>50</xdr:col>
      <xdr:colOff>165100</xdr:colOff>
      <xdr:row>61</xdr:row>
      <xdr:rowOff>170297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105354</xdr:rowOff>
    </xdr:from>
    <xdr:to>
      <xdr:col>55</xdr:col>
      <xdr:colOff>0</xdr:colOff>
      <xdr:row>61</xdr:row>
      <xdr:rowOff>119497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563804"/>
          <a:ext cx="8382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76129</xdr:rowOff>
    </xdr:from>
    <xdr:to>
      <xdr:col>46</xdr:col>
      <xdr:colOff>38100</xdr:colOff>
      <xdr:row>62</xdr:row>
      <xdr:rowOff>6279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119497</xdr:rowOff>
    </xdr:from>
    <xdr:to>
      <xdr:col>50</xdr:col>
      <xdr:colOff>114300</xdr:colOff>
      <xdr:row>61</xdr:row>
      <xdr:rowOff>126929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577947"/>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88392</xdr:rowOff>
    </xdr:from>
    <xdr:to>
      <xdr:col>41</xdr:col>
      <xdr:colOff>101600</xdr:colOff>
      <xdr:row>62</xdr:row>
      <xdr:rowOff>18542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5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126929</xdr:rowOff>
    </xdr:from>
    <xdr:to>
      <xdr:col>45</xdr:col>
      <xdr:colOff>177800</xdr:colOff>
      <xdr:row>61</xdr:row>
      <xdr:rowOff>139192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585379"/>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97049</xdr:rowOff>
    </xdr:from>
    <xdr:to>
      <xdr:col>36</xdr:col>
      <xdr:colOff>165100</xdr:colOff>
      <xdr:row>62</xdr:row>
      <xdr:rowOff>27199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139192</xdr:rowOff>
    </xdr:from>
    <xdr:to>
      <xdr:col>41</xdr:col>
      <xdr:colOff>50800</xdr:colOff>
      <xdr:row>61</xdr:row>
      <xdr:rowOff>147849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597642"/>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15374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3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168856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6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9669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63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43726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33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13336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3998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107314</xdr:rowOff>
    </xdr:from>
    <xdr:to>
      <xdr:col>15</xdr:col>
      <xdr:colOff>101600</xdr:colOff>
      <xdr:row>84</xdr:row>
      <xdr:rowOff>37464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83</xdr:row>
      <xdr:rowOff>169545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38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158114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352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121920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35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28591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108001</xdr:rowOff>
    </xdr:from>
    <xdr:to>
      <xdr:col>55</xdr:col>
      <xdr:colOff>50800</xdr:colOff>
      <xdr:row>85</xdr:row>
      <xdr:rowOff>38151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130878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36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118287</xdr:rowOff>
    </xdr:from>
    <xdr:to>
      <xdr:col>50</xdr:col>
      <xdr:colOff>165100</xdr:colOff>
      <xdr:row>85</xdr:row>
      <xdr:rowOff>48437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169087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60601"/>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123698</xdr:rowOff>
    </xdr:from>
    <xdr:to>
      <xdr:col>46</xdr:col>
      <xdr:colOff>38100</xdr:colOff>
      <xdr:row>85</xdr:row>
      <xdr:rowOff>53848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169087</xdr:rowOff>
    </xdr:from>
    <xdr:to>
      <xdr:col>50</xdr:col>
      <xdr:colOff>114300</xdr:colOff>
      <xdr:row>85</xdr:row>
      <xdr:rowOff>3048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7088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136576</xdr:rowOff>
    </xdr:from>
    <xdr:to>
      <xdr:col>41</xdr:col>
      <xdr:colOff>101600</xdr:colOff>
      <xdr:row>85</xdr:row>
      <xdr:rowOff>66726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xdr:rowOff>
    </xdr:from>
    <xdr:to>
      <xdr:col>45</xdr:col>
      <xdr:colOff>177800</xdr:colOff>
      <xdr:row>85</xdr:row>
      <xdr:rowOff>15926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57629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15926</xdr:rowOff>
    </xdr:from>
    <xdr:to>
      <xdr:col>41</xdr:col>
      <xdr:colOff>50800</xdr:colOff>
      <xdr:row>85</xdr:row>
      <xdr:rowOff>22098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8917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64964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2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70375</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83253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151312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78071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94162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72029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40</xdr:row>
      <xdr:rowOff>12519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672029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80917</xdr:rowOff>
    </xdr:from>
    <xdr:to>
      <xdr:col>67</xdr:col>
      <xdr:colOff>101600</xdr:colOff>
      <xdr:row>40</xdr:row>
      <xdr:rowOff>11067</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131717</xdr:rowOff>
    </xdr:from>
    <xdr:to>
      <xdr:col>71</xdr:col>
      <xdr:colOff>177800</xdr:colOff>
      <xdr:row>40</xdr:row>
      <xdr:rowOff>12519</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8182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2194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125526</xdr:rowOff>
    </xdr:from>
    <xdr:to>
      <xdr:col>112</xdr:col>
      <xdr:colOff>38100</xdr:colOff>
      <xdr:row>40</xdr:row>
      <xdr:rowOff>55676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40</xdr:row>
      <xdr:rowOff>4876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851904"/>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131013</xdr:rowOff>
    </xdr:from>
    <xdr:to>
      <xdr:col>107</xdr:col>
      <xdr:colOff>101600</xdr:colOff>
      <xdr:row>40</xdr:row>
      <xdr:rowOff>61163</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xdr:rowOff>
    </xdr:from>
    <xdr:to>
      <xdr:col>111</xdr:col>
      <xdr:colOff>177800</xdr:colOff>
      <xdr:row>40</xdr:row>
      <xdr:rowOff>10363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8628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140157</xdr:rowOff>
    </xdr:from>
    <xdr:to>
      <xdr:col>102</xdr:col>
      <xdr:colOff>165100</xdr:colOff>
      <xdr:row>40</xdr:row>
      <xdr:rowOff>70307</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xdr:rowOff>
    </xdr:from>
    <xdr:to>
      <xdr:col>107</xdr:col>
      <xdr:colOff>50800</xdr:colOff>
      <xdr:row>40</xdr:row>
      <xdr:rowOff>19507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8683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19507</xdr:rowOff>
    </xdr:from>
    <xdr:to>
      <xdr:col>102</xdr:col>
      <xdr:colOff>114300</xdr:colOff>
      <xdr:row>40</xdr:row>
      <xdr:rowOff>25908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46803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52290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61434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93235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161925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591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534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513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55245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42088</xdr:rowOff>
    </xdr:from>
    <xdr:to>
      <xdr:col>116</xdr:col>
      <xdr:colOff>114300</xdr:colOff>
      <xdr:row>62</xdr:row>
      <xdr:rowOff>143688</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64965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2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53366</xdr:rowOff>
    </xdr:from>
    <xdr:to>
      <xdr:col>112</xdr:col>
      <xdr:colOff>38100</xdr:colOff>
      <xdr:row>62</xdr:row>
      <xdr:rowOff>154966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92888</xdr:rowOff>
    </xdr:from>
    <xdr:to>
      <xdr:col>116</xdr:col>
      <xdr:colOff>63500</xdr:colOff>
      <xdr:row>62</xdr:row>
      <xdr:rowOff>104166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722788"/>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59309</xdr:rowOff>
    </xdr:from>
    <xdr:to>
      <xdr:col>107</xdr:col>
      <xdr:colOff>101600</xdr:colOff>
      <xdr:row>62</xdr:row>
      <xdr:rowOff>160909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104166</xdr:rowOff>
    </xdr:from>
    <xdr:to>
      <xdr:col>111</xdr:col>
      <xdr:colOff>177800</xdr:colOff>
      <xdr:row>62</xdr:row>
      <xdr:rowOff>110109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73406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74549</xdr:rowOff>
    </xdr:from>
    <xdr:to>
      <xdr:col>102</xdr:col>
      <xdr:colOff>165100</xdr:colOff>
      <xdr:row>63</xdr:row>
      <xdr:rowOff>4699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110109</xdr:rowOff>
    </xdr:from>
    <xdr:to>
      <xdr:col>107</xdr:col>
      <xdr:colOff>50800</xdr:colOff>
      <xdr:row>62</xdr:row>
      <xdr:rowOff>125349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74000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81331</xdr:rowOff>
    </xdr:from>
    <xdr:to>
      <xdr:col>98</xdr:col>
      <xdr:colOff>38100</xdr:colOff>
      <xdr:row>63</xdr:row>
      <xdr:rowOff>11481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125349</xdr:rowOff>
    </xdr:from>
    <xdr:to>
      <xdr:col>102</xdr:col>
      <xdr:colOff>114300</xdr:colOff>
      <xdr:row>62</xdr:row>
      <xdr:rowOff>132131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7552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5986</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21226</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28008</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17418</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5481300" y="181698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20682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4592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45176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3703300" y="181943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45176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14300" y="1818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83111</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1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100-0000D2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100-0000D402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100-0000D6020000}"/>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109982</xdr:rowOff>
    </xdr:from>
    <xdr:to>
      <xdr:col>116</xdr:col>
      <xdr:colOff>114300</xdr:colOff>
      <xdr:row>100</xdr:row>
      <xdr:rowOff>40132</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211070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63009</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100-0000E2020000}"/>
            </a:ext>
          </a:extLst>
        </xdr:cNvPr>
        <xdr:cNvSpPr txBox="1"/>
      </xdr:nvSpPr>
      <xdr:spPr>
        <a:xfrm>
          <a:off x="22199600" y="170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163322</xdr:rowOff>
    </xdr:from>
    <xdr:to>
      <xdr:col>112</xdr:col>
      <xdr:colOff>38100</xdr:colOff>
      <xdr:row>100</xdr:row>
      <xdr:rowOff>93472</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1272500" y="171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160782</xdr:rowOff>
    </xdr:from>
    <xdr:to>
      <xdr:col>116</xdr:col>
      <xdr:colOff>63500</xdr:colOff>
      <xdr:row>100</xdr:row>
      <xdr:rowOff>42672</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1323300" y="17134332"/>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19304</xdr:rowOff>
    </xdr:from>
    <xdr:to>
      <xdr:col>107</xdr:col>
      <xdr:colOff>101600</xdr:colOff>
      <xdr:row>100</xdr:row>
      <xdr:rowOff>120904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0383500" y="17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42672</xdr:rowOff>
    </xdr:from>
    <xdr:to>
      <xdr:col>111</xdr:col>
      <xdr:colOff>177800</xdr:colOff>
      <xdr:row>100</xdr:row>
      <xdr:rowOff>70104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0434300" y="17187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138176</xdr:rowOff>
    </xdr:from>
    <xdr:to>
      <xdr:col>102</xdr:col>
      <xdr:colOff>165100</xdr:colOff>
      <xdr:row>101</xdr:row>
      <xdr:rowOff>68326</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94945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70104</xdr:rowOff>
    </xdr:from>
    <xdr:to>
      <xdr:col>107</xdr:col>
      <xdr:colOff>50800</xdr:colOff>
      <xdr:row>101</xdr:row>
      <xdr:rowOff>17526</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9545300" y="17215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168656</xdr:rowOff>
    </xdr:from>
    <xdr:to>
      <xdr:col>98</xdr:col>
      <xdr:colOff>38100</xdr:colOff>
      <xdr:row>101</xdr:row>
      <xdr:rowOff>98806</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8605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17526</xdr:rowOff>
    </xdr:from>
    <xdr:to>
      <xdr:col>102</xdr:col>
      <xdr:colOff>114300</xdr:colOff>
      <xdr:row>101</xdr:row>
      <xdr:rowOff>48006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8656300" y="173339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a:extLst>
            <a:ext uri="{FF2B5EF4-FFF2-40B4-BE49-F238E27FC236}">
              <a16:creationId xmlns:a16="http://schemas.microsoft.com/office/drawing/2014/main" id="{00000000-0008-0000-0100-0000EB02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a:extLst>
            <a:ext uri="{FF2B5EF4-FFF2-40B4-BE49-F238E27FC236}">
              <a16:creationId xmlns:a16="http://schemas.microsoft.com/office/drawing/2014/main" id="{00000000-0008-0000-0100-0000EC020000}"/>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a:extLst>
            <a:ext uri="{FF2B5EF4-FFF2-40B4-BE49-F238E27FC236}">
              <a16:creationId xmlns:a16="http://schemas.microsoft.com/office/drawing/2014/main" id="{00000000-0008-0000-0100-0000ED020000}"/>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a:extLst>
            <a:ext uri="{FF2B5EF4-FFF2-40B4-BE49-F238E27FC236}">
              <a16:creationId xmlns:a16="http://schemas.microsoft.com/office/drawing/2014/main" id="{00000000-0008-0000-0100-0000EE02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109999</xdr:rowOff>
    </xdr:from>
    <xdr:ext cx="469744" cy="259045"/>
    <xdr:sp macro="" textlink="">
      <xdr:nvSpPr>
        <xdr:cNvPr id="751" name="n_1mainValue【公民館】&#10;一人当たり面積">
          <a:extLst>
            <a:ext uri="{FF2B5EF4-FFF2-40B4-BE49-F238E27FC236}">
              <a16:creationId xmlns:a16="http://schemas.microsoft.com/office/drawing/2014/main" id="{00000000-0008-0000-0100-0000EF020000}"/>
            </a:ext>
          </a:extLst>
        </xdr:cNvPr>
        <xdr:cNvSpPr txBox="1"/>
      </xdr:nvSpPr>
      <xdr:spPr>
        <a:xfrm>
          <a:off x="21075727"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137431</xdr:rowOff>
    </xdr:from>
    <xdr:ext cx="469744" cy="259045"/>
    <xdr:sp macro="" textlink="">
      <xdr:nvSpPr>
        <xdr:cNvPr id="752" name="n_2mainValue【公民館】&#10;一人当たり面積">
          <a:extLst>
            <a:ext uri="{FF2B5EF4-FFF2-40B4-BE49-F238E27FC236}">
              <a16:creationId xmlns:a16="http://schemas.microsoft.com/office/drawing/2014/main" id="{00000000-0008-0000-0100-0000F0020000}"/>
            </a:ext>
          </a:extLst>
        </xdr:cNvPr>
        <xdr:cNvSpPr txBox="1"/>
      </xdr:nvSpPr>
      <xdr:spPr>
        <a:xfrm>
          <a:off x="20199427" y="169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84853</xdr:rowOff>
    </xdr:from>
    <xdr:ext cx="469744" cy="259045"/>
    <xdr:sp macro="" textlink="">
      <xdr:nvSpPr>
        <xdr:cNvPr id="753" name="n_3mainValue【公民館】&#10;一人当たり面積">
          <a:extLst>
            <a:ext uri="{FF2B5EF4-FFF2-40B4-BE49-F238E27FC236}">
              <a16:creationId xmlns:a16="http://schemas.microsoft.com/office/drawing/2014/main" id="{00000000-0008-0000-0100-0000F1020000}"/>
            </a:ext>
          </a:extLst>
        </xdr:cNvPr>
        <xdr:cNvSpPr txBox="1"/>
      </xdr:nvSpPr>
      <xdr:spPr>
        <a:xfrm>
          <a:off x="19310427" y="170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115333</xdr:rowOff>
    </xdr:from>
    <xdr:ext cx="469744" cy="259045"/>
    <xdr:sp macro="" textlink="">
      <xdr:nvSpPr>
        <xdr:cNvPr id="754" name="n_4mainValue【公民館】&#10;一人当たり面積">
          <a:extLst>
            <a:ext uri="{FF2B5EF4-FFF2-40B4-BE49-F238E27FC236}">
              <a16:creationId xmlns:a16="http://schemas.microsoft.com/office/drawing/2014/main" id="{00000000-0008-0000-0100-0000F2020000}"/>
            </a:ext>
          </a:extLst>
        </xdr:cNvPr>
        <xdr:cNvSpPr txBox="1"/>
      </xdr:nvSpPr>
      <xdr:spPr>
        <a:xfrm>
          <a:off x="184214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類似団体と比較してほとんどの施設において、有形固定資産減価償却率が高くなっている。特に工作物の道路・橋梁・トンネルはかなり減価償却が進んでいる。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本町は林業の町であり、木造の公共施設が多く、特に学校等は木造化に進んで取り組んできた。木造の耐用年数が短いということも減価償却率が高い要因のひとつである。</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35197</xdr:rowOff>
    </xdr:from>
    <xdr:to>
      <xdr:col>24</xdr:col>
      <xdr:colOff>114300</xdr:colOff>
      <xdr:row>42</xdr:row>
      <xdr:rowOff>136797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121574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85997</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7286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157662</xdr:rowOff>
    </xdr:from>
    <xdr:to>
      <xdr:col>15</xdr:col>
      <xdr:colOff>101600</xdr:colOff>
      <xdr:row>42</xdr:row>
      <xdr:rowOff>87812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2379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89081</xdr:rowOff>
    </xdr:from>
    <xdr:to>
      <xdr:col>10</xdr:col>
      <xdr:colOff>165100</xdr:colOff>
      <xdr:row>42</xdr:row>
      <xdr:rowOff>19231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139881</xdr:rowOff>
    </xdr:from>
    <xdr:to>
      <xdr:col>15</xdr:col>
      <xdr:colOff>50800</xdr:colOff>
      <xdr:row>42</xdr:row>
      <xdr:rowOff>37012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1693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20501</xdr:rowOff>
    </xdr:from>
    <xdr:to>
      <xdr:col>6</xdr:col>
      <xdr:colOff>38100</xdr:colOff>
      <xdr:row>41</xdr:row>
      <xdr:rowOff>122101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71301</xdr:rowOff>
    </xdr:from>
    <xdr:to>
      <xdr:col>10</xdr:col>
      <xdr:colOff>114300</xdr:colOff>
      <xdr:row>41</xdr:row>
      <xdr:rowOff>139881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10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20845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20828</xdr:rowOff>
    </xdr:from>
    <xdr:to>
      <xdr:col>50</xdr:col>
      <xdr:colOff>165100</xdr:colOff>
      <xdr:row>38</xdr:row>
      <xdr:rowOff>122428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48768</xdr:rowOff>
    </xdr:from>
    <xdr:to>
      <xdr:col>55</xdr:col>
      <xdr:colOff>0</xdr:colOff>
      <xdr:row>38</xdr:row>
      <xdr:rowOff>71628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5638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29972</xdr:rowOff>
    </xdr:from>
    <xdr:to>
      <xdr:col>46</xdr:col>
      <xdr:colOff>38100</xdr:colOff>
      <xdr:row>38</xdr:row>
      <xdr:rowOff>131572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71628</xdr:rowOff>
    </xdr:from>
    <xdr:to>
      <xdr:col>50</xdr:col>
      <xdr:colOff>114300</xdr:colOff>
      <xdr:row>38</xdr:row>
      <xdr:rowOff>80772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58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80772</xdr:rowOff>
    </xdr:from>
    <xdr:to>
      <xdr:col>45</xdr:col>
      <xdr:colOff>177800</xdr:colOff>
      <xdr:row>38</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595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61976</xdr:rowOff>
    </xdr:from>
    <xdr:to>
      <xdr:col>36</xdr:col>
      <xdr:colOff>165100</xdr:colOff>
      <xdr:row>38</xdr:row>
      <xdr:rowOff>163576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112776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614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113555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122699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154703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55517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6788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48985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24493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62</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149941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4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50864</xdr:rowOff>
    </xdr:from>
    <xdr:to>
      <xdr:col>55</xdr:col>
      <xdr:colOff>0</xdr:colOff>
      <xdr:row>61</xdr:row>
      <xdr:rowOff>62865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0931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18352</xdr:rowOff>
    </xdr:from>
    <xdr:to>
      <xdr:col>46</xdr:col>
      <xdr:colOff>38100</xdr:colOff>
      <xdr:row>61</xdr:row>
      <xdr:rowOff>119952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62865</xdr:rowOff>
    </xdr:from>
    <xdr:to>
      <xdr:col>50</xdr:col>
      <xdr:colOff>114300</xdr:colOff>
      <xdr:row>61</xdr:row>
      <xdr:rowOff>69152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2131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28639</xdr:rowOff>
    </xdr:from>
    <xdr:to>
      <xdr:col>41</xdr:col>
      <xdr:colOff>101600</xdr:colOff>
      <xdr:row>61</xdr:row>
      <xdr:rowOff>130239</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69152</xdr:rowOff>
    </xdr:from>
    <xdr:to>
      <xdr:col>45</xdr:col>
      <xdr:colOff>177800</xdr:colOff>
      <xdr:row>61</xdr:row>
      <xdr:rowOff>79439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5276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79439</xdr:rowOff>
    </xdr:from>
    <xdr:to>
      <xdr:col>41</xdr:col>
      <xdr:colOff>50800</xdr:colOff>
      <xdr:row>61</xdr:row>
      <xdr:rowOff>96583</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5378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104792</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111079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121366</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85</xdr:row>
      <xdr:rowOff>3811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3797300" y="14495145"/>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3811</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45637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161925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52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125730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49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36221</xdr:rowOff>
    </xdr:from>
    <xdr:to>
      <xdr:col>55</xdr:col>
      <xdr:colOff>50800</xdr:colOff>
      <xdr:row>85</xdr:row>
      <xdr:rowOff>137821</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122598</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52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87021</xdr:rowOff>
    </xdr:from>
    <xdr:to>
      <xdr:col>55</xdr:col>
      <xdr:colOff>0</xdr:colOff>
      <xdr:row>85</xdr:row>
      <xdr:rowOff>91136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66027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91136</xdr:rowOff>
    </xdr:from>
    <xdr:to>
      <xdr:col>50</xdr:col>
      <xdr:colOff>114300</xdr:colOff>
      <xdr:row>85</xdr:row>
      <xdr:rowOff>93421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66438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46279</xdr:rowOff>
    </xdr:from>
    <xdr:to>
      <xdr:col>41</xdr:col>
      <xdr:colOff>101600</xdr:colOff>
      <xdr:row>85</xdr:row>
      <xdr:rowOff>147879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93421</xdr:rowOff>
    </xdr:from>
    <xdr:to>
      <xdr:col>45</xdr:col>
      <xdr:colOff>177800</xdr:colOff>
      <xdr:row>85</xdr:row>
      <xdr:rowOff>97079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6666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68224</xdr:rowOff>
    </xdr:from>
    <xdr:to>
      <xdr:col>36</xdr:col>
      <xdr:colOff>165100</xdr:colOff>
      <xdr:row>85</xdr:row>
      <xdr:rowOff>169824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97079</xdr:rowOff>
    </xdr:from>
    <xdr:to>
      <xdr:col>41</xdr:col>
      <xdr:colOff>50800</xdr:colOff>
      <xdr:row>85</xdr:row>
      <xdr:rowOff>119024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6703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139006</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160951</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106680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3797300" y="1789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68580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786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30480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782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163830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778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135907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2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200-0000C6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200-0000C8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200-0000CA010000}"/>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64770</xdr:rowOff>
    </xdr:from>
    <xdr:to>
      <xdr:col>55</xdr:col>
      <xdr:colOff>50800</xdr:colOff>
      <xdr:row>106</xdr:row>
      <xdr:rowOff>166370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04267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43197</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200-0000D6010000}"/>
            </a:ext>
          </a:extLst>
        </xdr:cNvPr>
        <xdr:cNvSpPr txBox="1"/>
      </xdr:nvSpPr>
      <xdr:spPr>
        <a:xfrm>
          <a:off x="105156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77470</xdr:rowOff>
    </xdr:from>
    <xdr:to>
      <xdr:col>50</xdr:col>
      <xdr:colOff>165100</xdr:colOff>
      <xdr:row>107</xdr:row>
      <xdr:rowOff>7620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9588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115570</xdr:rowOff>
    </xdr:from>
    <xdr:to>
      <xdr:col>55</xdr:col>
      <xdr:colOff>0</xdr:colOff>
      <xdr:row>106</xdr:row>
      <xdr:rowOff>128270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9639300" y="182892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83820</xdr:rowOff>
    </xdr:from>
    <xdr:to>
      <xdr:col>46</xdr:col>
      <xdr:colOff>38100</xdr:colOff>
      <xdr:row>107</xdr:row>
      <xdr:rowOff>13970</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8699500" y="18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128270</xdr:rowOff>
    </xdr:from>
    <xdr:to>
      <xdr:col>50</xdr:col>
      <xdr:colOff>114300</xdr:colOff>
      <xdr:row>106</xdr:row>
      <xdr:rowOff>134620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8750300" y="1830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95250</xdr:rowOff>
    </xdr:from>
    <xdr:to>
      <xdr:col>41</xdr:col>
      <xdr:colOff>101600</xdr:colOff>
      <xdr:row>107</xdr:row>
      <xdr:rowOff>25400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7810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134620</xdr:rowOff>
    </xdr:from>
    <xdr:to>
      <xdr:col>45</xdr:col>
      <xdr:colOff>177800</xdr:colOff>
      <xdr:row>106</xdr:row>
      <xdr:rowOff>146050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7861300" y="18308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104139</xdr:rowOff>
    </xdr:from>
    <xdr:to>
      <xdr:col>36</xdr:col>
      <xdr:colOff>165100</xdr:colOff>
      <xdr:row>107</xdr:row>
      <xdr:rowOff>34289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6921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146050</xdr:rowOff>
    </xdr:from>
    <xdr:to>
      <xdr:col>41</xdr:col>
      <xdr:colOff>50800</xdr:colOff>
      <xdr:row>106</xdr:row>
      <xdr:rowOff>154939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6972300" y="183197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79" name="n_1aveValue【市民会館】&#10;一人当たり面積">
          <a:extLst>
            <a:ext uri="{FF2B5EF4-FFF2-40B4-BE49-F238E27FC236}">
              <a16:creationId xmlns:a16="http://schemas.microsoft.com/office/drawing/2014/main" id="{00000000-0008-0000-0200-0000DF010000}"/>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80" name="n_2aveValue【市民会館】&#10;一人当たり面積">
          <a:extLst>
            <a:ext uri="{FF2B5EF4-FFF2-40B4-BE49-F238E27FC236}">
              <a16:creationId xmlns:a16="http://schemas.microsoft.com/office/drawing/2014/main" id="{00000000-0008-0000-0200-0000E0010000}"/>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81" name="n_3aveValue【市民会館】&#10;一人当たり面積">
          <a:extLst>
            <a:ext uri="{FF2B5EF4-FFF2-40B4-BE49-F238E27FC236}">
              <a16:creationId xmlns:a16="http://schemas.microsoft.com/office/drawing/2014/main" id="{00000000-0008-0000-0200-0000E1010000}"/>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a:extLst>
            <a:ext uri="{FF2B5EF4-FFF2-40B4-BE49-F238E27FC236}">
              <a16:creationId xmlns:a16="http://schemas.microsoft.com/office/drawing/2014/main" id="{00000000-0008-0000-0200-0000E2010000}"/>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170197</xdr:rowOff>
    </xdr:from>
    <xdr:ext cx="469744" cy="259045"/>
    <xdr:sp macro="" textlink="">
      <xdr:nvSpPr>
        <xdr:cNvPr id="483" name="n_1mainValue【市民会館】&#10;一人当たり面積">
          <a:extLst>
            <a:ext uri="{FF2B5EF4-FFF2-40B4-BE49-F238E27FC236}">
              <a16:creationId xmlns:a16="http://schemas.microsoft.com/office/drawing/2014/main" id="{00000000-0008-0000-0200-0000E3010000}"/>
            </a:ext>
          </a:extLst>
        </xdr:cNvPr>
        <xdr:cNvSpPr txBox="1"/>
      </xdr:nvSpPr>
      <xdr:spPr>
        <a:xfrm>
          <a:off x="9391727" y="183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5097</xdr:rowOff>
    </xdr:from>
    <xdr:ext cx="469744" cy="259045"/>
    <xdr:sp macro="" textlink="">
      <xdr:nvSpPr>
        <xdr:cNvPr id="484" name="n_2mainValue【市民会館】&#10;一人当たり面積">
          <a:extLst>
            <a:ext uri="{FF2B5EF4-FFF2-40B4-BE49-F238E27FC236}">
              <a16:creationId xmlns:a16="http://schemas.microsoft.com/office/drawing/2014/main" id="{00000000-0008-0000-0200-0000E4010000}"/>
            </a:ext>
          </a:extLst>
        </xdr:cNvPr>
        <xdr:cNvSpPr txBox="1"/>
      </xdr:nvSpPr>
      <xdr:spPr>
        <a:xfrm>
          <a:off x="8515427"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16527</xdr:rowOff>
    </xdr:from>
    <xdr:ext cx="469744" cy="259045"/>
    <xdr:sp macro="" textlink="">
      <xdr:nvSpPr>
        <xdr:cNvPr id="485" name="n_3mainValue【市民会館】&#10;一人当たり面積">
          <a:extLst>
            <a:ext uri="{FF2B5EF4-FFF2-40B4-BE49-F238E27FC236}">
              <a16:creationId xmlns:a16="http://schemas.microsoft.com/office/drawing/2014/main" id="{00000000-0008-0000-0200-0000E5010000}"/>
            </a:ext>
          </a:extLst>
        </xdr:cNvPr>
        <xdr:cNvSpPr txBox="1"/>
      </xdr:nvSpPr>
      <xdr:spPr>
        <a:xfrm>
          <a:off x="7626427"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25416</xdr:rowOff>
    </xdr:from>
    <xdr:ext cx="469744" cy="259045"/>
    <xdr:sp macro="" textlink="">
      <xdr:nvSpPr>
        <xdr:cNvPr id="486" name="n_4mainValue【市民会館】&#10;一人当たり面積">
          <a:extLst>
            <a:ext uri="{FF2B5EF4-FFF2-40B4-BE49-F238E27FC236}">
              <a16:creationId xmlns:a16="http://schemas.microsoft.com/office/drawing/2014/main" id="{00000000-0008-0000-0200-0000E6010000}"/>
            </a:ext>
          </a:extLst>
        </xdr:cNvPr>
        <xdr:cNvSpPr txBox="1"/>
      </xdr:nvSpPr>
      <xdr:spPr>
        <a:xfrm>
          <a:off x="6737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89263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5481300" y="6478633"/>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162741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592300" y="660436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162741</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63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128451</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2814300" y="663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75210</xdr:rowOff>
    </xdr:from>
    <xdr:to>
      <xdr:col>116</xdr:col>
      <xdr:colOff>114300</xdr:colOff>
      <xdr:row>41</xdr:row>
      <xdr:rowOff>5360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9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53637</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91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126321</xdr:rowOff>
    </xdr:from>
    <xdr:to>
      <xdr:col>112</xdr:col>
      <xdr:colOff>38100</xdr:colOff>
      <xdr:row>41</xdr:row>
      <xdr:rowOff>56471</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9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126010</xdr:rowOff>
    </xdr:from>
    <xdr:to>
      <xdr:col>116</xdr:col>
      <xdr:colOff>63500</xdr:colOff>
      <xdr:row>41</xdr:row>
      <xdr:rowOff>5671</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984010"/>
          <a:ext cx="8382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38933</xdr:rowOff>
    </xdr:from>
    <xdr:to>
      <xdr:col>107</xdr:col>
      <xdr:colOff>101600</xdr:colOff>
      <xdr:row>40</xdr:row>
      <xdr:rowOff>140533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8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89733</xdr:rowOff>
    </xdr:from>
    <xdr:to>
      <xdr:col>111</xdr:col>
      <xdr:colOff>177800</xdr:colOff>
      <xdr:row>41</xdr:row>
      <xdr:rowOff>5671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0434300" y="6947733"/>
          <a:ext cx="889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48154</xdr:rowOff>
    </xdr:from>
    <xdr:to>
      <xdr:col>102</xdr:col>
      <xdr:colOff>165100</xdr:colOff>
      <xdr:row>40</xdr:row>
      <xdr:rowOff>149754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9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89733</xdr:rowOff>
    </xdr:from>
    <xdr:to>
      <xdr:col>107</xdr:col>
      <xdr:colOff>50800</xdr:colOff>
      <xdr:row>40</xdr:row>
      <xdr:rowOff>98954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6947733"/>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69158</xdr:rowOff>
    </xdr:from>
    <xdr:to>
      <xdr:col>98</xdr:col>
      <xdr:colOff>38100</xdr:colOff>
      <xdr:row>40</xdr:row>
      <xdr:rowOff>170758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98954</xdr:rowOff>
    </xdr:from>
    <xdr:to>
      <xdr:col>102</xdr:col>
      <xdr:colOff>114300</xdr:colOff>
      <xdr:row>40</xdr:row>
      <xdr:rowOff>119958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6956954"/>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47598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70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131660</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9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140881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9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161885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701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135255</xdr:rowOff>
    </xdr:from>
    <xdr:to>
      <xdr:col>85</xdr:col>
      <xdr:colOff>127000</xdr:colOff>
      <xdr:row>61</xdr:row>
      <xdr:rowOff>1905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42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135255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3860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99060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34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60960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162306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7876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166878</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7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63</xdr:row>
      <xdr:rowOff>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079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4572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168729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36773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132806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641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96882</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79</xdr:row>
      <xdr:rowOff>60961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571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2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200-00002103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200-00002303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200-000025030000}"/>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73842</xdr:rowOff>
    </xdr:from>
    <xdr:to>
      <xdr:col>116</xdr:col>
      <xdr:colOff>114300</xdr:colOff>
      <xdr:row>84</xdr:row>
      <xdr:rowOff>3992</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2110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96719</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200-000031030000}"/>
            </a:ext>
          </a:extLst>
        </xdr:cNvPr>
        <xdr:cNvSpPr txBox="1"/>
      </xdr:nvSpPr>
      <xdr:spPr>
        <a:xfrm>
          <a:off x="22199600" y="1415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93436</xdr:rowOff>
    </xdr:from>
    <xdr:to>
      <xdr:col>112</xdr:col>
      <xdr:colOff>38100</xdr:colOff>
      <xdr:row>84</xdr:row>
      <xdr:rowOff>23586</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127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124642</xdr:rowOff>
    </xdr:from>
    <xdr:to>
      <xdr:col>116</xdr:col>
      <xdr:colOff>63500</xdr:colOff>
      <xdr:row>83</xdr:row>
      <xdr:rowOff>144236</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1323300" y="1435499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103232</xdr:rowOff>
    </xdr:from>
    <xdr:to>
      <xdr:col>107</xdr:col>
      <xdr:colOff>101600</xdr:colOff>
      <xdr:row>84</xdr:row>
      <xdr:rowOff>33382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0383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83</xdr:row>
      <xdr:rowOff>154032</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0434300" y="1437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154032</xdr:rowOff>
    </xdr:from>
    <xdr:to>
      <xdr:col>107</xdr:col>
      <xdr:colOff>50800</xdr:colOff>
      <xdr:row>84</xdr:row>
      <xdr:rowOff>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9545300" y="1438438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114119</xdr:rowOff>
    </xdr:from>
    <xdr:to>
      <xdr:col>98</xdr:col>
      <xdr:colOff>38100</xdr:colOff>
      <xdr:row>84</xdr:row>
      <xdr:rowOff>44269</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8605500" y="143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164919</xdr:rowOff>
    </xdr:from>
    <xdr:to>
      <xdr:col>102</xdr:col>
      <xdr:colOff>114300</xdr:colOff>
      <xdr:row>84</xdr:row>
      <xdr:rowOff>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656300" y="14395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26" name="n_1aveValue【消防施設】&#10;一人当たり面積">
          <a:extLst>
            <a:ext uri="{FF2B5EF4-FFF2-40B4-BE49-F238E27FC236}">
              <a16:creationId xmlns:a16="http://schemas.microsoft.com/office/drawing/2014/main" id="{00000000-0008-0000-0200-00003A03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27" name="n_2aveValue【消防施設】&#10;一人当たり面積">
          <a:extLst>
            <a:ext uri="{FF2B5EF4-FFF2-40B4-BE49-F238E27FC236}">
              <a16:creationId xmlns:a16="http://schemas.microsoft.com/office/drawing/2014/main" id="{00000000-0008-0000-0200-00003B03000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828" name="n_3aveValue【消防施設】&#10;一人当たり面積">
          <a:extLst>
            <a:ext uri="{FF2B5EF4-FFF2-40B4-BE49-F238E27FC236}">
              <a16:creationId xmlns:a16="http://schemas.microsoft.com/office/drawing/2014/main" id="{00000000-0008-0000-0200-00003C030000}"/>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829" name="n_4aveValue【消防施設】&#10;一人当たり面積">
          <a:extLst>
            <a:ext uri="{FF2B5EF4-FFF2-40B4-BE49-F238E27FC236}">
              <a16:creationId xmlns:a16="http://schemas.microsoft.com/office/drawing/2014/main" id="{00000000-0008-0000-0200-00003D03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40113</xdr:rowOff>
    </xdr:from>
    <xdr:ext cx="469744" cy="259045"/>
    <xdr:sp macro="" textlink="">
      <xdr:nvSpPr>
        <xdr:cNvPr id="830" name="n_1mainValue【消防施設】&#10;一人当たり面積">
          <a:extLst>
            <a:ext uri="{FF2B5EF4-FFF2-40B4-BE49-F238E27FC236}">
              <a16:creationId xmlns:a16="http://schemas.microsoft.com/office/drawing/2014/main" id="{00000000-0008-0000-0200-00003E030000}"/>
            </a:ext>
          </a:extLst>
        </xdr:cNvPr>
        <xdr:cNvSpPr txBox="1"/>
      </xdr:nvSpPr>
      <xdr:spPr>
        <a:xfrm>
          <a:off x="21075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49909</xdr:rowOff>
    </xdr:from>
    <xdr:ext cx="469744" cy="259045"/>
    <xdr:sp macro="" textlink="">
      <xdr:nvSpPr>
        <xdr:cNvPr id="831" name="n_2mainValue【消防施設】&#10;一人当たり面積">
          <a:extLst>
            <a:ext uri="{FF2B5EF4-FFF2-40B4-BE49-F238E27FC236}">
              <a16:creationId xmlns:a16="http://schemas.microsoft.com/office/drawing/2014/main" id="{00000000-0008-0000-0200-00003F030000}"/>
            </a:ext>
          </a:extLst>
        </xdr:cNvPr>
        <xdr:cNvSpPr txBox="1"/>
      </xdr:nvSpPr>
      <xdr:spPr>
        <a:xfrm>
          <a:off x="20199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2" name="n_3mainValue【消防施設】&#10;一人当たり面積">
          <a:extLst>
            <a:ext uri="{FF2B5EF4-FFF2-40B4-BE49-F238E27FC236}">
              <a16:creationId xmlns:a16="http://schemas.microsoft.com/office/drawing/2014/main" id="{00000000-0008-0000-0200-000040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60796</xdr:rowOff>
    </xdr:from>
    <xdr:ext cx="469744" cy="259045"/>
    <xdr:sp macro="" textlink="">
      <xdr:nvSpPr>
        <xdr:cNvPr id="833" name="n_4mainValue【消防施設】&#10;一人当たり面積">
          <a:extLst>
            <a:ext uri="{FF2B5EF4-FFF2-40B4-BE49-F238E27FC236}">
              <a16:creationId xmlns:a16="http://schemas.microsoft.com/office/drawing/2014/main" id="{00000000-0008-0000-0200-000041030000}"/>
            </a:ext>
          </a:extLst>
        </xdr:cNvPr>
        <xdr:cNvSpPr txBox="1"/>
      </xdr:nvSpPr>
      <xdr:spPr>
        <a:xfrm>
          <a:off x="18421427" y="141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2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00000000-0008-0000-0200-00005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200-00005E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200-000060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200-00006C030000}"/>
            </a:ext>
          </a:extLst>
        </xdr:cNvPr>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90895</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5481300" y="1824826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74568</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4592300" y="182237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138249</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flipV="1">
          <a:off x="13703300" y="182237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138249</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2814300" y="182841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200-000079030000}"/>
            </a:ext>
          </a:extLst>
        </xdr:cNvPr>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200-00007A030000}"/>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200-00007B030000}"/>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200-00007C030000}"/>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97180</xdr:rowOff>
    </xdr:from>
    <xdr:to>
      <xdr:col>116</xdr:col>
      <xdr:colOff>114300</xdr:colOff>
      <xdr:row>106</xdr:row>
      <xdr:rowOff>27330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0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120057</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9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112268</xdr:rowOff>
    </xdr:from>
    <xdr:to>
      <xdr:col>112</xdr:col>
      <xdr:colOff>38100</xdr:colOff>
      <xdr:row>106</xdr:row>
      <xdr:rowOff>42418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147980</xdr:rowOff>
    </xdr:from>
    <xdr:to>
      <xdr:col>116</xdr:col>
      <xdr:colOff>63500</xdr:colOff>
      <xdr:row>105</xdr:row>
      <xdr:rowOff>163068</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150230"/>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120498</xdr:rowOff>
    </xdr:from>
    <xdr:to>
      <xdr:col>107</xdr:col>
      <xdr:colOff>101600</xdr:colOff>
      <xdr:row>106</xdr:row>
      <xdr:rowOff>50648</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1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171298</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16531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149758</xdr:rowOff>
    </xdr:from>
    <xdr:to>
      <xdr:col>102</xdr:col>
      <xdr:colOff>165100</xdr:colOff>
      <xdr:row>105</xdr:row>
      <xdr:rowOff>79908</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9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29108</xdr:rowOff>
    </xdr:from>
    <xdr:to>
      <xdr:col>107</xdr:col>
      <xdr:colOff>50800</xdr:colOff>
      <xdr:row>105</xdr:row>
      <xdr:rowOff>171298</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9545300" y="18031358"/>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163018</xdr:rowOff>
    </xdr:from>
    <xdr:to>
      <xdr:col>98</xdr:col>
      <xdr:colOff>38100</xdr:colOff>
      <xdr:row>105</xdr:row>
      <xdr:rowOff>93168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29108</xdr:rowOff>
    </xdr:from>
    <xdr:to>
      <xdr:col>102</xdr:col>
      <xdr:colOff>114300</xdr:colOff>
      <xdr:row>105</xdr:row>
      <xdr:rowOff>42368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8031358"/>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58945</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67175</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8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96435</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7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109695</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7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平成９年３月に建築された図書館は町内に一つであり木造の建物であるため、耐用年数が短く減価償却率が</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福祉施設の一つである入野福祉館も木造であり、耐用年数を超えていることから非常に高くなっている。同じく福祉施設である養護老人ホームは、鉄筋コンクリート造ではあるが、昭和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消防施設は、消防庁舎の建て替えを平成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年度に行ったため減価償却率が大幅に低下し、令和３年度においても</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％と低い数値になっている。</a:t>
          </a:r>
          <a:endParaRPr lang="ja-JP" altLang="ja-JP" sz="1400">
            <a:effectLst/>
          </a:endParaRPr>
        </a:p>
        <a:p>
          <a:r>
            <a:rPr kumimoji="1" lang="ja-JP" altLang="ja-JP" sz="1100">
              <a:solidFill>
                <a:schemeClr val="dk1"/>
              </a:solidFill>
              <a:effectLst/>
              <a:latin typeface="+mn-lt"/>
              <a:ea typeface="+mn-ea"/>
              <a:cs typeface="+mn-cs"/>
            </a:rPr>
            <a:t>一般廃棄物処理施設は、令和３年度の環境衛生センターの整備等により減価償却率が低下しており、今後のし尿処理中継施設の整備等によりさらに低下することが見込まれる。</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年度に柳谷支所、令和元年度に面河支所が既存施設へと移転した。引き続き公共施設等総合管理計画に基づき、保有施設の総量縮減、統廃合・複合化を推進し、更新整備に要する経費を抑制する必要がある。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11474271</v>
      </c>
      <c r="BO4" s="374"/>
      <c r="BP4" s="374"/>
      <c r="BQ4" s="374"/>
      <c r="BR4" s="374"/>
      <c r="BS4" s="374"/>
      <c r="BT4" s="374"/>
      <c r="BU4" s="375"/>
      <c r="BV4" s="373">
        <v>11191029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13.8</v>
      </c>
      <c r="CU4" s="380"/>
      <c r="CV4" s="380"/>
      <c r="CW4" s="380"/>
      <c r="CX4" s="380"/>
      <c r="CY4" s="380"/>
      <c r="CZ4" s="380"/>
      <c r="DA4" s="381"/>
      <c r="DB4" s="379">
        <v>11.8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10470488</v>
      </c>
      <c r="BO5" s="411"/>
      <c r="BP5" s="411"/>
      <c r="BQ5" s="411"/>
      <c r="BR5" s="411"/>
      <c r="BS5" s="411"/>
      <c r="BT5" s="411"/>
      <c r="BU5" s="412"/>
      <c r="BV5" s="410">
        <v>10155364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81.7</v>
      </c>
      <c r="CU5" s="408"/>
      <c r="CV5" s="408"/>
      <c r="CW5" s="408"/>
      <c r="CX5" s="408"/>
      <c r="CY5" s="408"/>
      <c r="CZ5" s="408"/>
      <c r="DA5" s="409"/>
      <c r="DB5" s="407">
        <v>86.4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1003783</v>
      </c>
      <c r="BO6" s="411"/>
      <c r="BP6" s="411"/>
      <c r="BQ6" s="411"/>
      <c r="BR6" s="411"/>
      <c r="BS6" s="411"/>
      <c r="BT6" s="411"/>
      <c r="BU6" s="412"/>
      <c r="BV6" s="410">
        <v>1035665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84.4</v>
      </c>
      <c r="CU6" s="448"/>
      <c r="CV6" s="448"/>
      <c r="CW6" s="448"/>
      <c r="CX6" s="448"/>
      <c r="CY6" s="448"/>
      <c r="CZ6" s="448"/>
      <c r="DA6" s="449"/>
      <c r="DB6" s="447">
        <v>88.7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176783</v>
      </c>
      <c r="BO7" s="411"/>
      <c r="BP7" s="411"/>
      <c r="BQ7" s="411"/>
      <c r="BR7" s="411"/>
      <c r="BS7" s="411"/>
      <c r="BT7" s="411"/>
      <c r="BU7" s="412"/>
      <c r="BV7" s="410">
        <v>356560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6000604</v>
      </c>
      <c r="CU7" s="411"/>
      <c r="CV7" s="411"/>
      <c r="CW7" s="411"/>
      <c r="CX7" s="411"/>
      <c r="CY7" s="411"/>
      <c r="CZ7" s="411"/>
      <c r="DA7" s="412"/>
      <c r="DB7" s="410">
        <v>5774801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827000</v>
      </c>
      <c r="BO8" s="411"/>
      <c r="BP8" s="411"/>
      <c r="BQ8" s="411"/>
      <c r="BR8" s="411"/>
      <c r="BS8" s="411"/>
      <c r="BT8" s="411"/>
      <c r="BU8" s="412"/>
      <c r="BV8" s="410">
        <v>679105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0.19</v>
      </c>
      <c r="CU8" s="451"/>
      <c r="CV8" s="451"/>
      <c r="CW8" s="451"/>
      <c r="CX8" s="451"/>
      <c r="CY8" s="451"/>
      <c r="CZ8" s="451"/>
      <c r="DA8" s="452"/>
      <c r="DB8" s="450">
        <v>0.19</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7404</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147895</v>
      </c>
      <c r="BO9" s="411"/>
      <c r="BP9" s="411"/>
      <c r="BQ9" s="411"/>
      <c r="BR9" s="411"/>
      <c r="BS9" s="411"/>
      <c r="BT9" s="411"/>
      <c r="BU9" s="412"/>
      <c r="BV9" s="410">
        <v>-227387</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10.6</v>
      </c>
      <c r="CU9" s="408"/>
      <c r="CV9" s="408"/>
      <c r="CW9" s="408"/>
      <c r="CX9" s="408"/>
      <c r="CY9" s="408"/>
      <c r="CZ9" s="408"/>
      <c r="DA9" s="409"/>
      <c r="DB9" s="407">
        <v>10.4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8447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22044</v>
      </c>
      <c r="BO10" s="411"/>
      <c r="BP10" s="411"/>
      <c r="BQ10" s="411"/>
      <c r="BR10" s="411"/>
      <c r="BS10" s="411"/>
      <c r="BT10" s="411"/>
      <c r="BU10" s="412"/>
      <c r="BV10" s="410">
        <v>12017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7650</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94</v>
      </c>
      <c r="AV12" s="443"/>
      <c r="AW12" s="443"/>
      <c r="AX12" s="443"/>
      <c r="AY12" s="444" t="s">
        <v>135</v>
      </c>
      <c r="AZ12" s="445"/>
      <c r="BA12" s="445"/>
      <c r="BB12" s="445"/>
      <c r="BC12" s="445"/>
      <c r="BD12" s="445"/>
      <c r="BE12" s="445"/>
      <c r="BF12" s="445"/>
      <c r="BG12" s="445"/>
      <c r="BH12" s="445"/>
      <c r="BI12" s="445"/>
      <c r="BJ12" s="445"/>
      <c r="BK12" s="445"/>
      <c r="BL12" s="445"/>
      <c r="BM12" s="446"/>
      <c r="BN12" s="410">
        <v>300000</v>
      </c>
      <c r="BO12" s="411"/>
      <c r="BP12" s="411"/>
      <c r="BQ12" s="411"/>
      <c r="BR12" s="411"/>
      <c r="BS12" s="411"/>
      <c r="BT12" s="411"/>
      <c r="BU12" s="412"/>
      <c r="BV12" s="410">
        <v>318754</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7619</v>
      </c>
      <c r="S13" s="495"/>
      <c r="T13" s="495"/>
      <c r="U13" s="495"/>
      <c r="V13" s="496"/>
      <c r="W13" s="426" t="s">
        <v>138</v>
      </c>
      <c r="X13" s="427"/>
      <c r="Y13" s="427"/>
      <c r="Z13" s="427"/>
      <c r="AA13" s="427"/>
      <c r="AB13" s="417"/>
      <c r="AC13" s="461">
        <v>936</v>
      </c>
      <c r="AD13" s="462"/>
      <c r="AE13" s="462"/>
      <c r="AF13" s="462"/>
      <c r="AG13" s="504"/>
      <c r="AH13" s="461">
        <v>1179</v>
      </c>
      <c r="AI13" s="462"/>
      <c r="AJ13" s="462"/>
      <c r="AK13" s="462"/>
      <c r="AL13" s="463"/>
      <c r="AM13" s="439" t="s">
        <v>139</v>
      </c>
      <c r="AN13" s="440"/>
      <c r="AO13" s="440"/>
      <c r="AP13" s="440"/>
      <c r="AQ13" s="440"/>
      <c r="AR13" s="440"/>
      <c r="AS13" s="440"/>
      <c r="AT13" s="441"/>
      <c r="AU13" s="442" t="s">
        <v>119</v>
      </c>
      <c r="AV13" s="443"/>
      <c r="AW13" s="443"/>
      <c r="AX13" s="443"/>
      <c r="AY13" s="444" t="s">
        <v>140</v>
      </c>
      <c r="AZ13" s="445"/>
      <c r="BA13" s="445"/>
      <c r="BB13" s="445"/>
      <c r="BC13" s="445"/>
      <c r="BD13" s="445"/>
      <c r="BE13" s="445"/>
      <c r="BF13" s="445"/>
      <c r="BG13" s="445"/>
      <c r="BH13" s="445"/>
      <c r="BI13" s="445"/>
      <c r="BJ13" s="445"/>
      <c r="BK13" s="445"/>
      <c r="BL13" s="445"/>
      <c r="BM13" s="446"/>
      <c r="BN13" s="410">
        <v>-130061</v>
      </c>
      <c r="BO13" s="411"/>
      <c r="BP13" s="411"/>
      <c r="BQ13" s="411"/>
      <c r="BR13" s="411"/>
      <c r="BS13" s="411"/>
      <c r="BT13" s="411"/>
      <c r="BU13" s="412"/>
      <c r="BV13" s="410">
        <v>-534124</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10.4</v>
      </c>
      <c r="CU13" s="408"/>
      <c r="CV13" s="408"/>
      <c r="CW13" s="408"/>
      <c r="CX13" s="408"/>
      <c r="CY13" s="408"/>
      <c r="CZ13" s="408"/>
      <c r="DA13" s="409"/>
      <c r="DB13" s="407">
        <v>11.1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7924</v>
      </c>
      <c r="S14" s="495"/>
      <c r="T14" s="495"/>
      <c r="U14" s="495"/>
      <c r="V14" s="496"/>
      <c r="W14" s="400"/>
      <c r="X14" s="401"/>
      <c r="Y14" s="401"/>
      <c r="Z14" s="401"/>
      <c r="AA14" s="401"/>
      <c r="AB14" s="390"/>
      <c r="AC14" s="497">
        <v>27.1</v>
      </c>
      <c r="AD14" s="498"/>
      <c r="AE14" s="498"/>
      <c r="AF14" s="498"/>
      <c r="AG14" s="499"/>
      <c r="AH14" s="497">
        <v>30</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144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7895</v>
      </c>
      <c r="S15" s="495"/>
      <c r="T15" s="495"/>
      <c r="U15" s="495"/>
      <c r="V15" s="496"/>
      <c r="W15" s="426" t="s">
        <v>146</v>
      </c>
      <c r="X15" s="427"/>
      <c r="Y15" s="427"/>
      <c r="Z15" s="427"/>
      <c r="AA15" s="427"/>
      <c r="AB15" s="417"/>
      <c r="AC15" s="461">
        <v>483</v>
      </c>
      <c r="AD15" s="462"/>
      <c r="AE15" s="462"/>
      <c r="AF15" s="462"/>
      <c r="AG15" s="504"/>
      <c r="AH15" s="461">
        <v>578</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1057901</v>
      </c>
      <c r="BO15" s="374"/>
      <c r="BP15" s="374"/>
      <c r="BQ15" s="374"/>
      <c r="BR15" s="374"/>
      <c r="BS15" s="374"/>
      <c r="BT15" s="374"/>
      <c r="BU15" s="375"/>
      <c r="BV15" s="373">
        <v>1075629</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14</v>
      </c>
      <c r="AD16" s="498"/>
      <c r="AE16" s="498"/>
      <c r="AF16" s="498"/>
      <c r="AG16" s="499"/>
      <c r="AH16" s="497">
        <v>14.7</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5584937</v>
      </c>
      <c r="BO16" s="411"/>
      <c r="BP16" s="411"/>
      <c r="BQ16" s="411"/>
      <c r="BR16" s="411"/>
      <c r="BS16" s="411"/>
      <c r="BT16" s="411"/>
      <c r="BU16" s="412"/>
      <c r="BV16" s="410">
        <v>5388467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2040</v>
      </c>
      <c r="AD17" s="462"/>
      <c r="AE17" s="462"/>
      <c r="AF17" s="462"/>
      <c r="AG17" s="504"/>
      <c r="AH17" s="461">
        <v>2177</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1284409</v>
      </c>
      <c r="BO17" s="411"/>
      <c r="BP17" s="411"/>
      <c r="BQ17" s="411"/>
      <c r="BR17" s="411"/>
      <c r="BS17" s="411"/>
      <c r="BT17" s="411"/>
      <c r="BU17" s="412"/>
      <c r="BV17" s="410">
        <v>1306935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583.69000000000005</v>
      </c>
      <c r="M18" s="534"/>
      <c r="N18" s="534"/>
      <c r="O18" s="534"/>
      <c r="P18" s="534"/>
      <c r="Q18" s="534"/>
      <c r="R18" s="535"/>
      <c r="S18" s="535"/>
      <c r="T18" s="535"/>
      <c r="U18" s="535"/>
      <c r="V18" s="536"/>
      <c r="W18" s="428"/>
      <c r="X18" s="429"/>
      <c r="Y18" s="429"/>
      <c r="Z18" s="429"/>
      <c r="AA18" s="429"/>
      <c r="AB18" s="420"/>
      <c r="AC18" s="537">
        <v>59</v>
      </c>
      <c r="AD18" s="538"/>
      <c r="AE18" s="538"/>
      <c r="AF18" s="538"/>
      <c r="AG18" s="539"/>
      <c r="AH18" s="537">
        <v>55.3</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4965468</v>
      </c>
      <c r="BO18" s="411"/>
      <c r="BP18" s="411"/>
      <c r="BQ18" s="411"/>
      <c r="BR18" s="411"/>
      <c r="BS18" s="411"/>
      <c r="BT18" s="411"/>
      <c r="BU18" s="412"/>
      <c r="BV18" s="410">
        <v>5027555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7709078</v>
      </c>
      <c r="BO19" s="411"/>
      <c r="BP19" s="411"/>
      <c r="BQ19" s="411"/>
      <c r="BR19" s="411"/>
      <c r="BS19" s="411"/>
      <c r="BT19" s="411"/>
      <c r="BU19" s="412"/>
      <c r="BV19" s="410">
        <v>7592754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3638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9424773</v>
      </c>
      <c r="BO22" s="374"/>
      <c r="BP22" s="374"/>
      <c r="BQ22" s="374"/>
      <c r="BR22" s="374"/>
      <c r="BS22" s="374"/>
      <c r="BT22" s="374"/>
      <c r="BU22" s="375"/>
      <c r="BV22" s="373">
        <v>8840655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7968450</v>
      </c>
      <c r="BO23" s="411"/>
      <c r="BP23" s="411"/>
      <c r="BQ23" s="411"/>
      <c r="BR23" s="411"/>
      <c r="BS23" s="411"/>
      <c r="BT23" s="411"/>
      <c r="BU23" s="412"/>
      <c r="BV23" s="410">
        <v>7672662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7700</v>
      </c>
      <c r="R24" s="462"/>
      <c r="S24" s="462"/>
      <c r="T24" s="462"/>
      <c r="U24" s="462"/>
      <c r="V24" s="504"/>
      <c r="W24" s="556"/>
      <c r="X24" s="557"/>
      <c r="Y24" s="558"/>
      <c r="Z24" s="460" t="s">
        <v>171</v>
      </c>
      <c r="AA24" s="440"/>
      <c r="AB24" s="440"/>
      <c r="AC24" s="440"/>
      <c r="AD24" s="440"/>
      <c r="AE24" s="440"/>
      <c r="AF24" s="440"/>
      <c r="AG24" s="441"/>
      <c r="AH24" s="461">
        <v>209</v>
      </c>
      <c r="AI24" s="462"/>
      <c r="AJ24" s="462"/>
      <c r="AK24" s="462"/>
      <c r="AL24" s="504"/>
      <c r="AM24" s="461">
        <v>611325</v>
      </c>
      <c r="AN24" s="462"/>
      <c r="AO24" s="462"/>
      <c r="AP24" s="462"/>
      <c r="AQ24" s="462"/>
      <c r="AR24" s="504"/>
      <c r="AS24" s="461">
        <v>2925</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6068418</v>
      </c>
      <c r="BO24" s="411"/>
      <c r="BP24" s="411"/>
      <c r="BQ24" s="411"/>
      <c r="BR24" s="411"/>
      <c r="BS24" s="411"/>
      <c r="BT24" s="411"/>
      <c r="BU24" s="412"/>
      <c r="BV24" s="410">
        <v>5325518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6160</v>
      </c>
      <c r="R25" s="462"/>
      <c r="S25" s="462"/>
      <c r="T25" s="462"/>
      <c r="U25" s="462"/>
      <c r="V25" s="504"/>
      <c r="W25" s="556"/>
      <c r="X25" s="557"/>
      <c r="Y25" s="558"/>
      <c r="Z25" s="460" t="s">
        <v>174</v>
      </c>
      <c r="AA25" s="440"/>
      <c r="AB25" s="440"/>
      <c r="AC25" s="440"/>
      <c r="AD25" s="440"/>
      <c r="AE25" s="440"/>
      <c r="AF25" s="440"/>
      <c r="AG25" s="441"/>
      <c r="AH25" s="461">
        <v>43</v>
      </c>
      <c r="AI25" s="462"/>
      <c r="AJ25" s="462"/>
      <c r="AK25" s="462"/>
      <c r="AL25" s="504"/>
      <c r="AM25" s="461">
        <v>114208</v>
      </c>
      <c r="AN25" s="462"/>
      <c r="AO25" s="462"/>
      <c r="AP25" s="462"/>
      <c r="AQ25" s="462"/>
      <c r="AR25" s="504"/>
      <c r="AS25" s="461">
        <v>2656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222498</v>
      </c>
      <c r="BO25" s="374"/>
      <c r="BP25" s="374"/>
      <c r="BQ25" s="374"/>
      <c r="BR25" s="374"/>
      <c r="BS25" s="374"/>
      <c r="BT25" s="374"/>
      <c r="BU25" s="375"/>
      <c r="BV25" s="373">
        <v>1195417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5540</v>
      </c>
      <c r="R26" s="462"/>
      <c r="S26" s="462"/>
      <c r="T26" s="462"/>
      <c r="U26" s="462"/>
      <c r="V26" s="504"/>
      <c r="W26" s="556"/>
      <c r="X26" s="557"/>
      <c r="Y26" s="558"/>
      <c r="Z26" s="460" t="s">
        <v>177</v>
      </c>
      <c r="AA26" s="562"/>
      <c r="AB26" s="562"/>
      <c r="AC26" s="562"/>
      <c r="AD26" s="562"/>
      <c r="AE26" s="562"/>
      <c r="AF26" s="562"/>
      <c r="AG26" s="563"/>
      <c r="AH26" s="461">
        <v>4</v>
      </c>
      <c r="AI26" s="462"/>
      <c r="AJ26" s="462"/>
      <c r="AK26" s="462"/>
      <c r="AL26" s="504"/>
      <c r="AM26" s="461">
        <v>10720</v>
      </c>
      <c r="AN26" s="462"/>
      <c r="AO26" s="462"/>
      <c r="AP26" s="462"/>
      <c r="AQ26" s="462"/>
      <c r="AR26" s="504"/>
      <c r="AS26" s="461">
        <v>2680</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179</v>
      </c>
      <c r="BO26" s="411"/>
      <c r="BP26" s="411"/>
      <c r="BQ26" s="411"/>
      <c r="BR26" s="411"/>
      <c r="BS26" s="411"/>
      <c r="BT26" s="411"/>
      <c r="BU26" s="412"/>
      <c r="BV26" s="410" t="s">
        <v>128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2650</v>
      </c>
      <c r="R27" s="462"/>
      <c r="S27" s="462"/>
      <c r="T27" s="462"/>
      <c r="U27" s="462"/>
      <c r="V27" s="504"/>
      <c r="W27" s="556"/>
      <c r="X27" s="557"/>
      <c r="Y27" s="558"/>
      <c r="Z27" s="460" t="s">
        <v>181</v>
      </c>
      <c r="AA27" s="440"/>
      <c r="AB27" s="440"/>
      <c r="AC27" s="440"/>
      <c r="AD27" s="440"/>
      <c r="AE27" s="440"/>
      <c r="AF27" s="440"/>
      <c r="AG27" s="441"/>
      <c r="AH27" s="461">
        <v>19</v>
      </c>
      <c r="AI27" s="462"/>
      <c r="AJ27" s="462"/>
      <c r="AK27" s="462"/>
      <c r="AL27" s="504"/>
      <c r="AM27" s="461">
        <v>50597</v>
      </c>
      <c r="AN27" s="462"/>
      <c r="AO27" s="462"/>
      <c r="AP27" s="462"/>
      <c r="AQ27" s="462"/>
      <c r="AR27" s="504"/>
      <c r="AS27" s="461">
        <v>2663</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144</v>
      </c>
      <c r="BO27" s="530"/>
      <c r="BP27" s="530"/>
      <c r="BQ27" s="530"/>
      <c r="BR27" s="530"/>
      <c r="BS27" s="530"/>
      <c r="BT27" s="530"/>
      <c r="BU27" s="531"/>
      <c r="BV27" s="529" t="s">
        <v>144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1990</v>
      </c>
      <c r="R28" s="462"/>
      <c r="S28" s="462"/>
      <c r="T28" s="462"/>
      <c r="U28" s="462"/>
      <c r="V28" s="504"/>
      <c r="W28" s="556"/>
      <c r="X28" s="557"/>
      <c r="Y28" s="558"/>
      <c r="Z28" s="460" t="s">
        <v>184</v>
      </c>
      <c r="AA28" s="440"/>
      <c r="AB28" s="440"/>
      <c r="AC28" s="440"/>
      <c r="AD28" s="440"/>
      <c r="AE28" s="440"/>
      <c r="AF28" s="440"/>
      <c r="AG28" s="441"/>
      <c r="AH28" s="461" t="s">
        <v>144</v>
      </c>
      <c r="AI28" s="462"/>
      <c r="AJ28" s="462"/>
      <c r="AK28" s="462"/>
      <c r="AL28" s="504"/>
      <c r="AM28" s="461" t="s">
        <v>144</v>
      </c>
      <c r="AN28" s="462"/>
      <c r="AO28" s="462"/>
      <c r="AP28" s="462"/>
      <c r="AQ28" s="462"/>
      <c r="AR28" s="504"/>
      <c r="AS28" s="461" t="s">
        <v>129</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3761114</v>
      </c>
      <c r="BO28" s="374"/>
      <c r="BP28" s="374"/>
      <c r="BQ28" s="374"/>
      <c r="BR28" s="374"/>
      <c r="BS28" s="374"/>
      <c r="BT28" s="374"/>
      <c r="BU28" s="375"/>
      <c r="BV28" s="373">
        <v>3699070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11</v>
      </c>
      <c r="M29" s="462"/>
      <c r="N29" s="462"/>
      <c r="O29" s="462"/>
      <c r="P29" s="504"/>
      <c r="Q29" s="461">
        <v>1850</v>
      </c>
      <c r="R29" s="462"/>
      <c r="S29" s="462"/>
      <c r="T29" s="462"/>
      <c r="U29" s="462"/>
      <c r="V29" s="504"/>
      <c r="W29" s="559"/>
      <c r="X29" s="560"/>
      <c r="Y29" s="561"/>
      <c r="Z29" s="460" t="s">
        <v>187</v>
      </c>
      <c r="AA29" s="440"/>
      <c r="AB29" s="440"/>
      <c r="AC29" s="440"/>
      <c r="AD29" s="440"/>
      <c r="AE29" s="440"/>
      <c r="AF29" s="440"/>
      <c r="AG29" s="441"/>
      <c r="AH29" s="461">
        <v>228</v>
      </c>
      <c r="AI29" s="462"/>
      <c r="AJ29" s="462"/>
      <c r="AK29" s="462"/>
      <c r="AL29" s="504"/>
      <c r="AM29" s="461">
        <v>661922</v>
      </c>
      <c r="AN29" s="462"/>
      <c r="AO29" s="462"/>
      <c r="AP29" s="462"/>
      <c r="AQ29" s="462"/>
      <c r="AR29" s="504"/>
      <c r="AS29" s="461">
        <v>2903</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249267</v>
      </c>
      <c r="BO29" s="411"/>
      <c r="BP29" s="411"/>
      <c r="BQ29" s="411"/>
      <c r="BR29" s="411"/>
      <c r="BS29" s="411"/>
      <c r="BT29" s="411"/>
      <c r="BU29" s="412"/>
      <c r="BV29" s="410">
        <v>197296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91.4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1878076</v>
      </c>
      <c r="BO30" s="530"/>
      <c r="BP30" s="530"/>
      <c r="BQ30" s="530"/>
      <c r="BR30" s="530"/>
      <c r="BS30" s="530"/>
      <c r="BT30" s="530"/>
      <c r="BU30" s="531"/>
      <c r="BV30" s="529">
        <v>2073123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198</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訪問看護事業特別会計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IF('各会計、関係団体の財政状況及び健全化判断比率'!B33="","",'各会計、関係団体の財政状況及び健全化判断比率'!B33)</f>
        <v>病院事業会計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IF('各会計、関係団体の財政状況及び健全化判断比率'!B36="","",'各会計、関係団体の財政状況及び健全化判断比率'!B36)</f>
        <v>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15</v>
      </c>
      <c r="BX34" s="600"/>
      <c r="BY34" s="601" t="str">
        <f>IF('各会計、関係団体の財政状況及び健全化判断比率'!B68="","",'各会計、関係団体の財政状況及び健全化判断比率'!B68)</f>
        <v>松山広域福祉施設事務組合　一般会計</v>
      </c>
      <c r="BZ34" s="601"/>
      <c r="CA34" s="601"/>
      <c r="CB34" s="601"/>
      <c r="CC34" s="601"/>
      <c r="CD34" s="601"/>
      <c r="CE34" s="601"/>
      <c r="CF34" s="601"/>
      <c r="CG34" s="601"/>
      <c r="CH34" s="601"/>
      <c r="CI34" s="601"/>
      <c r="CJ34" s="601"/>
      <c r="CK34" s="601"/>
      <c r="CL34" s="601"/>
      <c r="CM34" s="601"/>
      <c r="CN34" s="178"/>
      <c r="CO34" s="600">
        <f>IF(CQ34="","",MAX(C34:D43,U34:V43,AM34:AN43,BE34:BF43,BW34:BX43)+1)</f>
        <v>25</v>
      </c>
      <c r="CP34" s="600"/>
      <c r="CQ34" s="601" t="str">
        <f>IF('各会計、関係団体の財政状況及び健全化判断比率'!BS7="","",'各会計、関係団体の財政状況及び健全化判断比率'!BS7)</f>
        <v>公益社団法人久万高原農業公社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凶荒予備事業特別会計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IF('各会計、関係団体の財政状況及び健全化判断比率'!B34="","",'各会計、関係団体の財政状況及び健全化判断比率'!B34)</f>
        <v>老人保健施設事業会計</v>
      </c>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IF('各会計、関係団体の財政状況及び健全化判断比率'!B37="","",'各会計、関係団体の財政状況及び健全化判断比率'!B37)</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16</v>
      </c>
      <c r="BX35" s="600"/>
      <c r="BY35" s="601" t="str">
        <f>IF('各会計、関係団体の財政状況及び健全化判断比率'!B69="","",'各会計、関係団体の財政状況及び健全化判断比率'!B69)</f>
        <v>松山広域福祉施設事務組合　公営企業会計</v>
      </c>
      <c r="BZ35" s="601"/>
      <c r="CA35" s="601"/>
      <c r="CB35" s="601"/>
      <c r="CC35" s="601"/>
      <c r="CD35" s="601"/>
      <c r="CE35" s="601"/>
      <c r="CF35" s="601"/>
      <c r="CG35" s="601"/>
      <c r="CH35" s="601"/>
      <c r="CI35" s="601"/>
      <c r="CJ35" s="601"/>
      <c r="CK35" s="601"/>
      <c r="CL35" s="601"/>
      <c r="CM35" s="601"/>
      <c r="CN35" s="178"/>
      <c r="CO35" s="600">
        <f t="shared" ref="CO35:CO43" si="3">IF(CQ35="","",CO34+1)</f>
        <v>26</v>
      </c>
      <c r="CP35" s="600"/>
      <c r="CQ35" s="601" t="str">
        <f>IF('各会計、関係団体の財政状況及び健全化判断比率'!BS8="","",'各会計、関係団体の財政状況及び健全化判断比率'!BS8)</f>
        <v>株式会社いぶき</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国民健康保険診療所事業特別会計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IF('各会計、関係団体の財政状況及び健全化判断比率'!B35="","",'各会計、関係団体の財政状況及び健全化判断比率'!B35)</f>
        <v>簡易水道事業会計</v>
      </c>
      <c r="AP36" s="601"/>
      <c r="AQ36" s="601"/>
      <c r="AR36" s="601"/>
      <c r="AS36" s="601"/>
      <c r="AT36" s="601"/>
      <c r="AU36" s="601"/>
      <c r="AV36" s="601"/>
      <c r="AW36" s="601"/>
      <c r="AX36" s="601"/>
      <c r="AY36" s="601"/>
      <c r="AZ36" s="601"/>
      <c r="BA36" s="601"/>
      <c r="BB36" s="601"/>
      <c r="BC36" s="601"/>
      <c r="BD36" s="178"/>
      <c r="BE36" s="600">
        <f t="shared" si="1"/>
        <v>13</v>
      </c>
      <c r="BF36" s="600"/>
      <c r="BG36" s="601" t="str">
        <f>IF('各会計、関係団体の財政状況及び健全化判断比率'!B38="","",'各会計、関係団体の財政状況及び健全化判断比率'!B38)</f>
        <v>浄化槽事業特別会計</v>
      </c>
      <c r="BH36" s="601"/>
      <c r="BI36" s="601"/>
      <c r="BJ36" s="601"/>
      <c r="BK36" s="601"/>
      <c r="BL36" s="601"/>
      <c r="BM36" s="601"/>
      <c r="BN36" s="601"/>
      <c r="BO36" s="601"/>
      <c r="BP36" s="601"/>
      <c r="BQ36" s="601"/>
      <c r="BR36" s="601"/>
      <c r="BS36" s="601"/>
      <c r="BT36" s="601"/>
      <c r="BU36" s="601"/>
      <c r="BV36" s="178"/>
      <c r="BW36" s="600">
        <f t="shared" si="2"/>
        <v>17</v>
      </c>
      <c r="BX36" s="600"/>
      <c r="BY36" s="601" t="str">
        <f>IF('各会計、関係団体の財政状況及び健全化判断比率'!B70="","",'各会計、関係団体の財政状況及び健全化判断比率'!B70)</f>
        <v>愛媛県市町総合事務組合　退職手当事業分</v>
      </c>
      <c r="BZ36" s="601"/>
      <c r="CA36" s="601"/>
      <c r="CB36" s="601"/>
      <c r="CC36" s="601"/>
      <c r="CD36" s="601"/>
      <c r="CE36" s="601"/>
      <c r="CF36" s="601"/>
      <c r="CG36" s="601"/>
      <c r="CH36" s="601"/>
      <c r="CI36" s="601"/>
      <c r="CJ36" s="601"/>
      <c r="CK36" s="601"/>
      <c r="CL36" s="601"/>
      <c r="CM36" s="601"/>
      <c r="CN36" s="178"/>
      <c r="CO36" s="600">
        <f t="shared" si="3"/>
        <v>27</v>
      </c>
      <c r="CP36" s="600"/>
      <c r="CQ36" s="601" t="str">
        <f>IF('各会計、関係団体の財政状況及び健全化判断比率'!BS9="","",'各会計、関係団体の財政状況及び健全化判断比率'!BS9)</f>
        <v>一般社団法人柳谷産業開発公社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介護保険事業特別会計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14</v>
      </c>
      <c r="BF37" s="600"/>
      <c r="BG37" s="601" t="str">
        <f>IF('各会計、関係団体の財政状況及び健全化判断比率'!B39="","",'各会計、関係団体の財政状況及び健全化判断比率'!B39)</f>
        <v>分譲宅地造成事業特別会計</v>
      </c>
      <c r="BH37" s="601"/>
      <c r="BI37" s="601"/>
      <c r="BJ37" s="601"/>
      <c r="BK37" s="601"/>
      <c r="BL37" s="601"/>
      <c r="BM37" s="601"/>
      <c r="BN37" s="601"/>
      <c r="BO37" s="601"/>
      <c r="BP37" s="601"/>
      <c r="BQ37" s="601"/>
      <c r="BR37" s="601"/>
      <c r="BS37" s="601"/>
      <c r="BT37" s="601"/>
      <c r="BU37" s="601"/>
      <c r="BV37" s="178"/>
      <c r="BW37" s="600">
        <f t="shared" si="2"/>
        <v>18</v>
      </c>
      <c r="BX37" s="600"/>
      <c r="BY37" s="601" t="str">
        <f>IF('各会計、関係団体の財政状況及び健全化判断比率'!B71="","",'各会計、関係団体の財政状況及び健全化判断比率'!B71)</f>
        <v>愛媛県市町総合事務組合　消防補償事業分</v>
      </c>
      <c r="BZ37" s="601"/>
      <c r="CA37" s="601"/>
      <c r="CB37" s="601"/>
      <c r="CC37" s="601"/>
      <c r="CD37" s="601"/>
      <c r="CE37" s="601"/>
      <c r="CF37" s="601"/>
      <c r="CG37" s="601"/>
      <c r="CH37" s="601"/>
      <c r="CI37" s="601"/>
      <c r="CJ37" s="601"/>
      <c r="CK37" s="601"/>
      <c r="CL37" s="601"/>
      <c r="CM37" s="601"/>
      <c r="CN37" s="178"/>
      <c r="CO37" s="600">
        <f t="shared" si="3"/>
        <v>28</v>
      </c>
      <c r="CP37" s="600"/>
      <c r="CQ37" s="601" t="str">
        <f>IF('各会計、関係団体の財政状況及び健全化判断比率'!BS10="","",'各会計、関係団体の財政状況及び健全化判断比率'!BS10)</f>
        <v>株式会社みかわ</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7</v>
      </c>
      <c r="V38" s="600"/>
      <c r="W38" s="601" t="str">
        <f>IF('各会計、関係団体の財政状況及び健全化判断比率'!B32="","",'各会計、関係団体の財政状況及び健全化判断比率'!B32)</f>
        <v>後期高齢者医療保険事業特別会計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19</v>
      </c>
      <c r="BX38" s="600"/>
      <c r="BY38" s="601" t="str">
        <f>IF('各会計、関係団体の財政状況及び健全化判断比率'!B72="","",'各会計、関係団体の財政状況及び健全化判断比率'!B72)</f>
        <v>愛媛県市町総合事務組合　交通災害事業分</v>
      </c>
      <c r="BZ38" s="601"/>
      <c r="CA38" s="601"/>
      <c r="CB38" s="601"/>
      <c r="CC38" s="601"/>
      <c r="CD38" s="601"/>
      <c r="CE38" s="601"/>
      <c r="CF38" s="601"/>
      <c r="CG38" s="601"/>
      <c r="CH38" s="601"/>
      <c r="CI38" s="601"/>
      <c r="CJ38" s="601"/>
      <c r="CK38" s="601"/>
      <c r="CL38" s="601"/>
      <c r="CM38" s="601"/>
      <c r="CN38" s="178"/>
      <c r="CO38" s="600">
        <f t="shared" si="3"/>
        <v>29</v>
      </c>
      <c r="CP38" s="600"/>
      <c r="CQ38" s="601" t="str">
        <f>IF('各会計、関係団体の財政状況及び健全化判断比率'!BS11="","",'各会計、関係団体の財政状況及び健全化判断比率'!BS11)</f>
        <v>株式会社さんさん久万高原</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20</v>
      </c>
      <c r="BX39" s="600"/>
      <c r="BY39" s="601" t="str">
        <f>IF('各会計、関係団体の財政状況及び健全化判断比率'!B73="","",'各会計、関係団体の財政状況及び健全化判断比率'!B73)</f>
        <v>愛媛県市町総合事務組合　自治会館事業分</v>
      </c>
      <c r="BZ39" s="601"/>
      <c r="CA39" s="601"/>
      <c r="CB39" s="601"/>
      <c r="CC39" s="601"/>
      <c r="CD39" s="601"/>
      <c r="CE39" s="601"/>
      <c r="CF39" s="601"/>
      <c r="CG39" s="601"/>
      <c r="CH39" s="601"/>
      <c r="CI39" s="601"/>
      <c r="CJ39" s="601"/>
      <c r="CK39" s="601"/>
      <c r="CL39" s="601"/>
      <c r="CM39" s="601"/>
      <c r="CN39" s="178"/>
      <c r="CO39" s="600">
        <f t="shared" si="3"/>
        <v>30</v>
      </c>
      <c r="CP39" s="600"/>
      <c r="CQ39" s="601" t="str">
        <f>IF('各会計、関係団体の財政状況及び健全化判断比率'!BS12="","",'各会計、関係団体の財政状況及び健全化判断比率'!BS12)</f>
        <v>株式会社林業商社天空の森</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21</v>
      </c>
      <c r="BX40" s="600"/>
      <c r="BY40" s="601" t="str">
        <f>IF('各会計、関係団体の財政状況及び健全化判断比率'!B74="","",'各会計、関係団体の財政状況及び健全化判断比率'!B74)</f>
        <v>愛媛県市町総合事務組合　議員公務災害事業分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22</v>
      </c>
      <c r="BX41" s="600"/>
      <c r="BY41" s="601" t="str">
        <f>IF('各会計、関係団体の財政状況及び健全化判断比率'!B75="","",'各会計、関係団体の財政状況及び健全化判断比率'!B75)</f>
        <v>愛媛県市町総合事務組合　共通経費分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23</v>
      </c>
      <c r="BX42" s="600"/>
      <c r="BY42" s="601" t="str">
        <f>IF('各会計、関係団体の財政状況及び健全化判断比率'!B76="","",'各会計、関係団体の財政状況及び健全化判断比率'!B76)</f>
        <v>愛媛地方税滞納整理機構</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24</v>
      </c>
      <c r="BX43" s="600"/>
      <c r="BY43" s="601" t="str">
        <f>IF('各会計、関係団体の財政状況及び健全化判断比率'!B77="","",'各会計、関係団体の財政状況及び健全化判断比率'!B77)</f>
        <v>愛媛県後期高齢者医療広域連合　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225</v>
      </c>
      <c r="C5" s="616"/>
      <c r="D5" s="616"/>
      <c r="E5" s="616"/>
      <c r="F5" s="616"/>
      <c r="G5" s="616"/>
      <c r="H5" s="616"/>
      <c r="I5" s="616"/>
      <c r="J5" s="616"/>
      <c r="K5" s="616"/>
      <c r="L5" s="616"/>
      <c r="M5" s="616"/>
      <c r="N5" s="616"/>
      <c r="O5" s="616"/>
      <c r="P5" s="616"/>
      <c r="Q5" s="617"/>
      <c r="R5" s="618">
        <v>848793</v>
      </c>
      <c r="S5" s="619"/>
      <c r="T5" s="619"/>
      <c r="U5" s="619"/>
      <c r="V5" s="619"/>
      <c r="W5" s="619"/>
      <c r="X5" s="619"/>
      <c r="Y5" s="620"/>
      <c r="Z5" s="621">
        <v>7.4</v>
      </c>
      <c r="AA5" s="621"/>
      <c r="AB5" s="621"/>
      <c r="AC5" s="621"/>
      <c r="AD5" s="622">
        <v>848793</v>
      </c>
      <c r="AE5" s="622"/>
      <c r="AF5" s="622"/>
      <c r="AG5" s="622"/>
      <c r="AH5" s="622"/>
      <c r="AI5" s="622"/>
      <c r="AJ5" s="622"/>
      <c r="AK5" s="622"/>
      <c r="AL5" s="623">
        <v>14.4</v>
      </c>
      <c r="AM5" s="624"/>
      <c r="AN5" s="624"/>
      <c r="AO5" s="625"/>
      <c r="AP5" s="615" t="s">
        <v>226</v>
      </c>
      <c r="AQ5" s="616"/>
      <c r="AR5" s="616"/>
      <c r="AS5" s="616"/>
      <c r="AT5" s="616"/>
      <c r="AU5" s="616"/>
      <c r="AV5" s="616"/>
      <c r="AW5" s="616"/>
      <c r="AX5" s="616"/>
      <c r="AY5" s="616"/>
      <c r="AZ5" s="616"/>
      <c r="BA5" s="616"/>
      <c r="BB5" s="616"/>
      <c r="BC5" s="616"/>
      <c r="BD5" s="616"/>
      <c r="BE5" s="616"/>
      <c r="BF5" s="617"/>
      <c r="BG5" s="629">
        <v>848447</v>
      </c>
      <c r="BH5" s="630"/>
      <c r="BI5" s="630"/>
      <c r="BJ5" s="630"/>
      <c r="BK5" s="630"/>
      <c r="BL5" s="630"/>
      <c r="BM5" s="630"/>
      <c r="BN5" s="631"/>
      <c r="BO5" s="632">
        <v>100</v>
      </c>
      <c r="BP5" s="632"/>
      <c r="BQ5" s="632"/>
      <c r="BR5" s="632"/>
      <c r="BS5" s="633" t="s">
        <v>128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232077</v>
      </c>
      <c r="S6" s="630"/>
      <c r="T6" s="630"/>
      <c r="U6" s="630"/>
      <c r="V6" s="630"/>
      <c r="W6" s="630"/>
      <c r="X6" s="630"/>
      <c r="Y6" s="631"/>
      <c r="Z6" s="632">
        <v>2</v>
      </c>
      <c r="AA6" s="632"/>
      <c r="AB6" s="632"/>
      <c r="AC6" s="632"/>
      <c r="AD6" s="633">
        <v>232077</v>
      </c>
      <c r="AE6" s="633"/>
      <c r="AF6" s="633"/>
      <c r="AG6" s="633"/>
      <c r="AH6" s="633"/>
      <c r="AI6" s="633"/>
      <c r="AJ6" s="633"/>
      <c r="AK6" s="633"/>
      <c r="AL6" s="634">
        <v>3.9</v>
      </c>
      <c r="AM6" s="635"/>
      <c r="AN6" s="635"/>
      <c r="AO6" s="636"/>
      <c r="AP6" s="626" t="s">
        <v>231</v>
      </c>
      <c r="AQ6" s="627"/>
      <c r="AR6" s="627"/>
      <c r="AS6" s="627"/>
      <c r="AT6" s="627"/>
      <c r="AU6" s="627"/>
      <c r="AV6" s="627"/>
      <c r="AW6" s="627"/>
      <c r="AX6" s="627"/>
      <c r="AY6" s="627"/>
      <c r="AZ6" s="627"/>
      <c r="BA6" s="627"/>
      <c r="BB6" s="627"/>
      <c r="BC6" s="627"/>
      <c r="BD6" s="627"/>
      <c r="BE6" s="627"/>
      <c r="BF6" s="628"/>
      <c r="BG6" s="629">
        <v>848447</v>
      </c>
      <c r="BH6" s="630"/>
      <c r="BI6" s="630"/>
      <c r="BJ6" s="630"/>
      <c r="BK6" s="630"/>
      <c r="BL6" s="630"/>
      <c r="BM6" s="630"/>
      <c r="BN6" s="631"/>
      <c r="BO6" s="632">
        <v>100</v>
      </c>
      <c r="BP6" s="632"/>
      <c r="BQ6" s="632"/>
      <c r="BR6" s="632"/>
      <c r="BS6" s="633" t="s">
        <v>128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69870</v>
      </c>
      <c r="CS6" s="630"/>
      <c r="CT6" s="630"/>
      <c r="CU6" s="630"/>
      <c r="CV6" s="630"/>
      <c r="CW6" s="630"/>
      <c r="CX6" s="630"/>
      <c r="CY6" s="631"/>
      <c r="CZ6" s="623">
        <v>0.7</v>
      </c>
      <c r="DA6" s="624"/>
      <c r="DB6" s="624"/>
      <c r="DC6" s="643"/>
      <c r="DD6" s="638" t="s">
        <v>128</v>
      </c>
      <c r="DE6" s="630"/>
      <c r="DF6" s="630"/>
      <c r="DG6" s="630"/>
      <c r="DH6" s="630"/>
      <c r="DI6" s="630"/>
      <c r="DJ6" s="630"/>
      <c r="DK6" s="630"/>
      <c r="DL6" s="630"/>
      <c r="DM6" s="630"/>
      <c r="DN6" s="630"/>
      <c r="DO6" s="630"/>
      <c r="DP6" s="631"/>
      <c r="DQ6" s="638">
        <v>69870</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789</v>
      </c>
      <c r="S7" s="630"/>
      <c r="T7" s="630"/>
      <c r="U7" s="630"/>
      <c r="V7" s="630"/>
      <c r="W7" s="630"/>
      <c r="X7" s="630"/>
      <c r="Y7" s="631"/>
      <c r="Z7" s="632">
        <v>0</v>
      </c>
      <c r="AA7" s="632"/>
      <c r="AB7" s="632"/>
      <c r="AC7" s="632"/>
      <c r="AD7" s="633">
        <v>789</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254563</v>
      </c>
      <c r="BH7" s="630"/>
      <c r="BI7" s="630"/>
      <c r="BJ7" s="630"/>
      <c r="BK7" s="630"/>
      <c r="BL7" s="630"/>
      <c r="BM7" s="630"/>
      <c r="BN7" s="631"/>
      <c r="BO7" s="632">
        <v>30</v>
      </c>
      <c r="BP7" s="632"/>
      <c r="BQ7" s="632"/>
      <c r="BR7" s="632"/>
      <c r="BS7" s="633" t="s">
        <v>128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2052477</v>
      </c>
      <c r="CS7" s="630"/>
      <c r="CT7" s="630"/>
      <c r="CU7" s="630"/>
      <c r="CV7" s="630"/>
      <c r="CW7" s="630"/>
      <c r="CX7" s="630"/>
      <c r="CY7" s="631"/>
      <c r="CZ7" s="632">
        <v>19.600000000000001</v>
      </c>
      <c r="DA7" s="632"/>
      <c r="DB7" s="632"/>
      <c r="DC7" s="632"/>
      <c r="DD7" s="638">
        <v>250070</v>
      </c>
      <c r="DE7" s="630"/>
      <c r="DF7" s="630"/>
      <c r="DG7" s="630"/>
      <c r="DH7" s="630"/>
      <c r="DI7" s="630"/>
      <c r="DJ7" s="630"/>
      <c r="DK7" s="630"/>
      <c r="DL7" s="630"/>
      <c r="DM7" s="630"/>
      <c r="DN7" s="630"/>
      <c r="DO7" s="630"/>
      <c r="DP7" s="631"/>
      <c r="DQ7" s="638">
        <v>1174089</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3565</v>
      </c>
      <c r="S8" s="630"/>
      <c r="T8" s="630"/>
      <c r="U8" s="630"/>
      <c r="V8" s="630"/>
      <c r="W8" s="630"/>
      <c r="X8" s="630"/>
      <c r="Y8" s="631"/>
      <c r="Z8" s="632">
        <v>0</v>
      </c>
      <c r="AA8" s="632"/>
      <c r="AB8" s="632"/>
      <c r="AC8" s="632"/>
      <c r="AD8" s="633">
        <v>3565</v>
      </c>
      <c r="AE8" s="633"/>
      <c r="AF8" s="633"/>
      <c r="AG8" s="633"/>
      <c r="AH8" s="633"/>
      <c r="AI8" s="633"/>
      <c r="AJ8" s="633"/>
      <c r="AK8" s="633"/>
      <c r="AL8" s="634">
        <v>0.1</v>
      </c>
      <c r="AM8" s="635"/>
      <c r="AN8" s="635"/>
      <c r="AO8" s="636"/>
      <c r="AP8" s="626" t="s">
        <v>237</v>
      </c>
      <c r="AQ8" s="627"/>
      <c r="AR8" s="627"/>
      <c r="AS8" s="627"/>
      <c r="AT8" s="627"/>
      <c r="AU8" s="627"/>
      <c r="AV8" s="627"/>
      <c r="AW8" s="627"/>
      <c r="AX8" s="627"/>
      <c r="AY8" s="627"/>
      <c r="AZ8" s="627"/>
      <c r="BA8" s="627"/>
      <c r="BB8" s="627"/>
      <c r="BC8" s="627"/>
      <c r="BD8" s="627"/>
      <c r="BE8" s="627"/>
      <c r="BF8" s="628"/>
      <c r="BG8" s="629">
        <v>10637</v>
      </c>
      <c r="BH8" s="630"/>
      <c r="BI8" s="630"/>
      <c r="BJ8" s="630"/>
      <c r="BK8" s="630"/>
      <c r="BL8" s="630"/>
      <c r="BM8" s="630"/>
      <c r="BN8" s="631"/>
      <c r="BO8" s="632">
        <v>1.3</v>
      </c>
      <c r="BP8" s="632"/>
      <c r="BQ8" s="632"/>
      <c r="BR8" s="632"/>
      <c r="BS8" s="633" t="s">
        <v>128</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2108869</v>
      </c>
      <c r="CS8" s="630"/>
      <c r="CT8" s="630"/>
      <c r="CU8" s="630"/>
      <c r="CV8" s="630"/>
      <c r="CW8" s="630"/>
      <c r="CX8" s="630"/>
      <c r="CY8" s="631"/>
      <c r="CZ8" s="632">
        <v>20.100000000000001</v>
      </c>
      <c r="DA8" s="632"/>
      <c r="DB8" s="632"/>
      <c r="DC8" s="632"/>
      <c r="DD8" s="638">
        <v>451</v>
      </c>
      <c r="DE8" s="630"/>
      <c r="DF8" s="630"/>
      <c r="DG8" s="630"/>
      <c r="DH8" s="630"/>
      <c r="DI8" s="630"/>
      <c r="DJ8" s="630"/>
      <c r="DK8" s="630"/>
      <c r="DL8" s="630"/>
      <c r="DM8" s="630"/>
      <c r="DN8" s="630"/>
      <c r="DO8" s="630"/>
      <c r="DP8" s="631"/>
      <c r="DQ8" s="638">
        <v>1243295</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4430</v>
      </c>
      <c r="S9" s="630"/>
      <c r="T9" s="630"/>
      <c r="U9" s="630"/>
      <c r="V9" s="630"/>
      <c r="W9" s="630"/>
      <c r="X9" s="630"/>
      <c r="Y9" s="631"/>
      <c r="Z9" s="632">
        <v>0</v>
      </c>
      <c r="AA9" s="632"/>
      <c r="AB9" s="632"/>
      <c r="AC9" s="632"/>
      <c r="AD9" s="633">
        <v>4430</v>
      </c>
      <c r="AE9" s="633"/>
      <c r="AF9" s="633"/>
      <c r="AG9" s="633"/>
      <c r="AH9" s="633"/>
      <c r="AI9" s="633"/>
      <c r="AJ9" s="633"/>
      <c r="AK9" s="633"/>
      <c r="AL9" s="634">
        <v>0.1</v>
      </c>
      <c r="AM9" s="635"/>
      <c r="AN9" s="635"/>
      <c r="AO9" s="636"/>
      <c r="AP9" s="626" t="s">
        <v>240</v>
      </c>
      <c r="AQ9" s="627"/>
      <c r="AR9" s="627"/>
      <c r="AS9" s="627"/>
      <c r="AT9" s="627"/>
      <c r="AU9" s="627"/>
      <c r="AV9" s="627"/>
      <c r="AW9" s="627"/>
      <c r="AX9" s="627"/>
      <c r="AY9" s="627"/>
      <c r="AZ9" s="627"/>
      <c r="BA9" s="627"/>
      <c r="BB9" s="627"/>
      <c r="BC9" s="627"/>
      <c r="BD9" s="627"/>
      <c r="BE9" s="627"/>
      <c r="BF9" s="628"/>
      <c r="BG9" s="629">
        <v>213641</v>
      </c>
      <c r="BH9" s="630"/>
      <c r="BI9" s="630"/>
      <c r="BJ9" s="630"/>
      <c r="BK9" s="630"/>
      <c r="BL9" s="630"/>
      <c r="BM9" s="630"/>
      <c r="BN9" s="631"/>
      <c r="BO9" s="632">
        <v>25.2</v>
      </c>
      <c r="BP9" s="632"/>
      <c r="BQ9" s="632"/>
      <c r="BR9" s="632"/>
      <c r="BS9" s="633" t="s">
        <v>128</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1303707</v>
      </c>
      <c r="CS9" s="630"/>
      <c r="CT9" s="630"/>
      <c r="CU9" s="630"/>
      <c r="CV9" s="630"/>
      <c r="CW9" s="630"/>
      <c r="CX9" s="630"/>
      <c r="CY9" s="631"/>
      <c r="CZ9" s="632">
        <v>12.5</v>
      </c>
      <c r="DA9" s="632"/>
      <c r="DB9" s="632"/>
      <c r="DC9" s="632"/>
      <c r="DD9" s="638">
        <v>179269</v>
      </c>
      <c r="DE9" s="630"/>
      <c r="DF9" s="630"/>
      <c r="DG9" s="630"/>
      <c r="DH9" s="630"/>
      <c r="DI9" s="630"/>
      <c r="DJ9" s="630"/>
      <c r="DK9" s="630"/>
      <c r="DL9" s="630"/>
      <c r="DM9" s="630"/>
      <c r="DN9" s="630"/>
      <c r="DO9" s="630"/>
      <c r="DP9" s="631"/>
      <c r="DQ9" s="638">
        <v>979258</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19220</v>
      </c>
      <c r="BH10" s="630"/>
      <c r="BI10" s="630"/>
      <c r="BJ10" s="630"/>
      <c r="BK10" s="630"/>
      <c r="BL10" s="630"/>
      <c r="BM10" s="630"/>
      <c r="BN10" s="631"/>
      <c r="BO10" s="632">
        <v>2.2999999999999998</v>
      </c>
      <c r="BP10" s="632"/>
      <c r="BQ10" s="632"/>
      <c r="BR10" s="632"/>
      <c r="BS10" s="633" t="s">
        <v>128</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128</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188810</v>
      </c>
      <c r="S11" s="630"/>
      <c r="T11" s="630"/>
      <c r="U11" s="630"/>
      <c r="V11" s="630"/>
      <c r="W11" s="630"/>
      <c r="X11" s="630"/>
      <c r="Y11" s="631"/>
      <c r="Z11" s="634">
        <v>1.6</v>
      </c>
      <c r="AA11" s="635"/>
      <c r="AB11" s="635"/>
      <c r="AC11" s="647"/>
      <c r="AD11" s="638">
        <v>188810</v>
      </c>
      <c r="AE11" s="630"/>
      <c r="AF11" s="630"/>
      <c r="AG11" s="630"/>
      <c r="AH11" s="630"/>
      <c r="AI11" s="630"/>
      <c r="AJ11" s="630"/>
      <c r="AK11" s="631"/>
      <c r="AL11" s="634">
        <v>3.2</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11065</v>
      </c>
      <c r="BH11" s="630"/>
      <c r="BI11" s="630"/>
      <c r="BJ11" s="630"/>
      <c r="BK11" s="630"/>
      <c r="BL11" s="630"/>
      <c r="BM11" s="630"/>
      <c r="BN11" s="631"/>
      <c r="BO11" s="632">
        <v>1.3</v>
      </c>
      <c r="BP11" s="632"/>
      <c r="BQ11" s="632"/>
      <c r="BR11" s="632"/>
      <c r="BS11" s="633" t="s">
        <v>128</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1024279</v>
      </c>
      <c r="CS11" s="630"/>
      <c r="CT11" s="630"/>
      <c r="CU11" s="630"/>
      <c r="CV11" s="630"/>
      <c r="CW11" s="630"/>
      <c r="CX11" s="630"/>
      <c r="CY11" s="631"/>
      <c r="CZ11" s="632">
        <v>9.8000000000000007</v>
      </c>
      <c r="DA11" s="632"/>
      <c r="DB11" s="632"/>
      <c r="DC11" s="632"/>
      <c r="DD11" s="638">
        <v>238329</v>
      </c>
      <c r="DE11" s="630"/>
      <c r="DF11" s="630"/>
      <c r="DG11" s="630"/>
      <c r="DH11" s="630"/>
      <c r="DI11" s="630"/>
      <c r="DJ11" s="630"/>
      <c r="DK11" s="630"/>
      <c r="DL11" s="630"/>
      <c r="DM11" s="630"/>
      <c r="DN11" s="630"/>
      <c r="DO11" s="630"/>
      <c r="DP11" s="631"/>
      <c r="DQ11" s="638">
        <v>587918</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17623</v>
      </c>
      <c r="S12" s="630"/>
      <c r="T12" s="630"/>
      <c r="U12" s="630"/>
      <c r="V12" s="630"/>
      <c r="W12" s="630"/>
      <c r="X12" s="630"/>
      <c r="Y12" s="631"/>
      <c r="Z12" s="632">
        <v>0.2</v>
      </c>
      <c r="AA12" s="632"/>
      <c r="AB12" s="632"/>
      <c r="AC12" s="632"/>
      <c r="AD12" s="633">
        <v>17623</v>
      </c>
      <c r="AE12" s="633"/>
      <c r="AF12" s="633"/>
      <c r="AG12" s="633"/>
      <c r="AH12" s="633"/>
      <c r="AI12" s="633"/>
      <c r="AJ12" s="633"/>
      <c r="AK12" s="633"/>
      <c r="AL12" s="634">
        <v>0.3</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510561</v>
      </c>
      <c r="BH12" s="630"/>
      <c r="BI12" s="630"/>
      <c r="BJ12" s="630"/>
      <c r="BK12" s="630"/>
      <c r="BL12" s="630"/>
      <c r="BM12" s="630"/>
      <c r="BN12" s="631"/>
      <c r="BO12" s="632">
        <v>60.2</v>
      </c>
      <c r="BP12" s="632"/>
      <c r="BQ12" s="632"/>
      <c r="BR12" s="632"/>
      <c r="BS12" s="633" t="s">
        <v>128</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391016</v>
      </c>
      <c r="CS12" s="630"/>
      <c r="CT12" s="630"/>
      <c r="CU12" s="630"/>
      <c r="CV12" s="630"/>
      <c r="CW12" s="630"/>
      <c r="CX12" s="630"/>
      <c r="CY12" s="631"/>
      <c r="CZ12" s="632">
        <v>3.7</v>
      </c>
      <c r="DA12" s="632"/>
      <c r="DB12" s="632"/>
      <c r="DC12" s="632"/>
      <c r="DD12" s="638">
        <v>21427</v>
      </c>
      <c r="DE12" s="630"/>
      <c r="DF12" s="630"/>
      <c r="DG12" s="630"/>
      <c r="DH12" s="630"/>
      <c r="DI12" s="630"/>
      <c r="DJ12" s="630"/>
      <c r="DK12" s="630"/>
      <c r="DL12" s="630"/>
      <c r="DM12" s="630"/>
      <c r="DN12" s="630"/>
      <c r="DO12" s="630"/>
      <c r="DP12" s="631"/>
      <c r="DQ12" s="638">
        <v>177222</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488319</v>
      </c>
      <c r="BH13" s="630"/>
      <c r="BI13" s="630"/>
      <c r="BJ13" s="630"/>
      <c r="BK13" s="630"/>
      <c r="BL13" s="630"/>
      <c r="BM13" s="630"/>
      <c r="BN13" s="631"/>
      <c r="BO13" s="632">
        <v>57.5</v>
      </c>
      <c r="BP13" s="632"/>
      <c r="BQ13" s="632"/>
      <c r="BR13" s="632"/>
      <c r="BS13" s="633" t="s">
        <v>128</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733458</v>
      </c>
      <c r="CS13" s="630"/>
      <c r="CT13" s="630"/>
      <c r="CU13" s="630"/>
      <c r="CV13" s="630"/>
      <c r="CW13" s="630"/>
      <c r="CX13" s="630"/>
      <c r="CY13" s="631"/>
      <c r="CZ13" s="632">
        <v>7</v>
      </c>
      <c r="DA13" s="632"/>
      <c r="DB13" s="632"/>
      <c r="DC13" s="632"/>
      <c r="DD13" s="638">
        <v>372582</v>
      </c>
      <c r="DE13" s="630"/>
      <c r="DF13" s="630"/>
      <c r="DG13" s="630"/>
      <c r="DH13" s="630"/>
      <c r="DI13" s="630"/>
      <c r="DJ13" s="630"/>
      <c r="DK13" s="630"/>
      <c r="DL13" s="630"/>
      <c r="DM13" s="630"/>
      <c r="DN13" s="630"/>
      <c r="DO13" s="630"/>
      <c r="DP13" s="631"/>
      <c r="DQ13" s="638">
        <v>443085</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37431</v>
      </c>
      <c r="BH14" s="630"/>
      <c r="BI14" s="630"/>
      <c r="BJ14" s="630"/>
      <c r="BK14" s="630"/>
      <c r="BL14" s="630"/>
      <c r="BM14" s="630"/>
      <c r="BN14" s="631"/>
      <c r="BO14" s="632">
        <v>4.4000000000000004</v>
      </c>
      <c r="BP14" s="632"/>
      <c r="BQ14" s="632"/>
      <c r="BR14" s="632"/>
      <c r="BS14" s="633" t="s">
        <v>128</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899641</v>
      </c>
      <c r="CS14" s="630"/>
      <c r="CT14" s="630"/>
      <c r="CU14" s="630"/>
      <c r="CV14" s="630"/>
      <c r="CW14" s="630"/>
      <c r="CX14" s="630"/>
      <c r="CY14" s="631"/>
      <c r="CZ14" s="632">
        <v>8.6</v>
      </c>
      <c r="DA14" s="632"/>
      <c r="DB14" s="632"/>
      <c r="DC14" s="632"/>
      <c r="DD14" s="638">
        <v>511944</v>
      </c>
      <c r="DE14" s="630"/>
      <c r="DF14" s="630"/>
      <c r="DG14" s="630"/>
      <c r="DH14" s="630"/>
      <c r="DI14" s="630"/>
      <c r="DJ14" s="630"/>
      <c r="DK14" s="630"/>
      <c r="DL14" s="630"/>
      <c r="DM14" s="630"/>
      <c r="DN14" s="630"/>
      <c r="DO14" s="630"/>
      <c r="DP14" s="631"/>
      <c r="DQ14" s="638">
        <v>426267</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45892</v>
      </c>
      <c r="BH15" s="630"/>
      <c r="BI15" s="630"/>
      <c r="BJ15" s="630"/>
      <c r="BK15" s="630"/>
      <c r="BL15" s="630"/>
      <c r="BM15" s="630"/>
      <c r="BN15" s="631"/>
      <c r="BO15" s="632">
        <v>5.4</v>
      </c>
      <c r="BP15" s="632"/>
      <c r="BQ15" s="632"/>
      <c r="BR15" s="632"/>
      <c r="BS15" s="633" t="s">
        <v>128</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846672</v>
      </c>
      <c r="CS15" s="630"/>
      <c r="CT15" s="630"/>
      <c r="CU15" s="630"/>
      <c r="CV15" s="630"/>
      <c r="CW15" s="630"/>
      <c r="CX15" s="630"/>
      <c r="CY15" s="631"/>
      <c r="CZ15" s="632">
        <v>8.1</v>
      </c>
      <c r="DA15" s="632"/>
      <c r="DB15" s="632"/>
      <c r="DC15" s="632"/>
      <c r="DD15" s="638">
        <v>74096</v>
      </c>
      <c r="DE15" s="630"/>
      <c r="DF15" s="630"/>
      <c r="DG15" s="630"/>
      <c r="DH15" s="630"/>
      <c r="DI15" s="630"/>
      <c r="DJ15" s="630"/>
      <c r="DK15" s="630"/>
      <c r="DL15" s="630"/>
      <c r="DM15" s="630"/>
      <c r="DN15" s="630"/>
      <c r="DO15" s="630"/>
      <c r="DP15" s="631"/>
      <c r="DQ15" s="638">
        <v>693151</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6405</v>
      </c>
      <c r="S16" s="630"/>
      <c r="T16" s="630"/>
      <c r="U16" s="630"/>
      <c r="V16" s="630"/>
      <c r="W16" s="630"/>
      <c r="X16" s="630"/>
      <c r="Y16" s="631"/>
      <c r="Z16" s="632">
        <v>0.1</v>
      </c>
      <c r="AA16" s="632"/>
      <c r="AB16" s="632"/>
      <c r="AC16" s="632"/>
      <c r="AD16" s="633">
        <v>6405</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213523</v>
      </c>
      <c r="CS16" s="630"/>
      <c r="CT16" s="630"/>
      <c r="CU16" s="630"/>
      <c r="CV16" s="630"/>
      <c r="CW16" s="630"/>
      <c r="CX16" s="630"/>
      <c r="CY16" s="631"/>
      <c r="CZ16" s="632">
        <v>2</v>
      </c>
      <c r="DA16" s="632"/>
      <c r="DB16" s="632"/>
      <c r="DC16" s="632"/>
      <c r="DD16" s="638" t="s">
        <v>128</v>
      </c>
      <c r="DE16" s="630"/>
      <c r="DF16" s="630"/>
      <c r="DG16" s="630"/>
      <c r="DH16" s="630"/>
      <c r="DI16" s="630"/>
      <c r="DJ16" s="630"/>
      <c r="DK16" s="630"/>
      <c r="DL16" s="630"/>
      <c r="DM16" s="630"/>
      <c r="DN16" s="630"/>
      <c r="DO16" s="630"/>
      <c r="DP16" s="631"/>
      <c r="DQ16" s="638">
        <v>96935</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6746</v>
      </c>
      <c r="S17" s="630"/>
      <c r="T17" s="630"/>
      <c r="U17" s="630"/>
      <c r="V17" s="630"/>
      <c r="W17" s="630"/>
      <c r="X17" s="630"/>
      <c r="Y17" s="631"/>
      <c r="Z17" s="632">
        <v>0.1</v>
      </c>
      <c r="AA17" s="632"/>
      <c r="AB17" s="632"/>
      <c r="AC17" s="632"/>
      <c r="AD17" s="633">
        <v>6746</v>
      </c>
      <c r="AE17" s="633"/>
      <c r="AF17" s="633"/>
      <c r="AG17" s="633"/>
      <c r="AH17" s="633"/>
      <c r="AI17" s="633"/>
      <c r="AJ17" s="633"/>
      <c r="AK17" s="633"/>
      <c r="AL17" s="634">
        <v>0.1</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826976</v>
      </c>
      <c r="CS17" s="630"/>
      <c r="CT17" s="630"/>
      <c r="CU17" s="630"/>
      <c r="CV17" s="630"/>
      <c r="CW17" s="630"/>
      <c r="CX17" s="630"/>
      <c r="CY17" s="631"/>
      <c r="CZ17" s="632">
        <v>7.9</v>
      </c>
      <c r="DA17" s="632"/>
      <c r="DB17" s="632"/>
      <c r="DC17" s="632"/>
      <c r="DD17" s="638" t="s">
        <v>128</v>
      </c>
      <c r="DE17" s="630"/>
      <c r="DF17" s="630"/>
      <c r="DG17" s="630"/>
      <c r="DH17" s="630"/>
      <c r="DI17" s="630"/>
      <c r="DJ17" s="630"/>
      <c r="DK17" s="630"/>
      <c r="DL17" s="630"/>
      <c r="DM17" s="630"/>
      <c r="DN17" s="630"/>
      <c r="DO17" s="630"/>
      <c r="DP17" s="631"/>
      <c r="DQ17" s="638">
        <v>814205</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17797</v>
      </c>
      <c r="S18" s="630"/>
      <c r="T18" s="630"/>
      <c r="U18" s="630"/>
      <c r="V18" s="630"/>
      <c r="W18" s="630"/>
      <c r="X18" s="630"/>
      <c r="Y18" s="631"/>
      <c r="Z18" s="632">
        <v>0.2</v>
      </c>
      <c r="AA18" s="632"/>
      <c r="AB18" s="632"/>
      <c r="AC18" s="632"/>
      <c r="AD18" s="633">
        <v>17797</v>
      </c>
      <c r="AE18" s="633"/>
      <c r="AF18" s="633"/>
      <c r="AG18" s="633"/>
      <c r="AH18" s="633"/>
      <c r="AI18" s="633"/>
      <c r="AJ18" s="633"/>
      <c r="AK18" s="633"/>
      <c r="AL18" s="634">
        <v>0.30000001192092896</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2156</v>
      </c>
      <c r="S19" s="630"/>
      <c r="T19" s="630"/>
      <c r="U19" s="630"/>
      <c r="V19" s="630"/>
      <c r="W19" s="630"/>
      <c r="X19" s="630"/>
      <c r="Y19" s="631"/>
      <c r="Z19" s="632">
        <v>0</v>
      </c>
      <c r="AA19" s="632"/>
      <c r="AB19" s="632"/>
      <c r="AC19" s="632"/>
      <c r="AD19" s="633">
        <v>2156</v>
      </c>
      <c r="AE19" s="633"/>
      <c r="AF19" s="633"/>
      <c r="AG19" s="633"/>
      <c r="AH19" s="633"/>
      <c r="AI19" s="633"/>
      <c r="AJ19" s="633"/>
      <c r="AK19" s="633"/>
      <c r="AL19" s="634">
        <v>0</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346</v>
      </c>
      <c r="BH19" s="630"/>
      <c r="BI19" s="630"/>
      <c r="BJ19" s="630"/>
      <c r="BK19" s="630"/>
      <c r="BL19" s="630"/>
      <c r="BM19" s="630"/>
      <c r="BN19" s="631"/>
      <c r="BO19" s="632">
        <v>0</v>
      </c>
      <c r="BP19" s="632"/>
      <c r="BQ19" s="632"/>
      <c r="BR19" s="632"/>
      <c r="BS19" s="633" t="s">
        <v>128</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2015</v>
      </c>
      <c r="S20" s="630"/>
      <c r="T20" s="630"/>
      <c r="U20" s="630"/>
      <c r="V20" s="630"/>
      <c r="W20" s="630"/>
      <c r="X20" s="630"/>
      <c r="Y20" s="631"/>
      <c r="Z20" s="632">
        <v>0</v>
      </c>
      <c r="AA20" s="632"/>
      <c r="AB20" s="632"/>
      <c r="AC20" s="632"/>
      <c r="AD20" s="633">
        <v>2015</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346</v>
      </c>
      <c r="BH20" s="630"/>
      <c r="BI20" s="630"/>
      <c r="BJ20" s="630"/>
      <c r="BK20" s="630"/>
      <c r="BL20" s="630"/>
      <c r="BM20" s="630"/>
      <c r="BN20" s="631"/>
      <c r="BO20" s="632">
        <v>0</v>
      </c>
      <c r="BP20" s="632"/>
      <c r="BQ20" s="632"/>
      <c r="BR20" s="632"/>
      <c r="BS20" s="633" t="s">
        <v>128</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10470488</v>
      </c>
      <c r="CS20" s="630"/>
      <c r="CT20" s="630"/>
      <c r="CU20" s="630"/>
      <c r="CV20" s="630"/>
      <c r="CW20" s="630"/>
      <c r="CX20" s="630"/>
      <c r="CY20" s="631"/>
      <c r="CZ20" s="632">
        <v>100</v>
      </c>
      <c r="DA20" s="632"/>
      <c r="DB20" s="632"/>
      <c r="DC20" s="632"/>
      <c r="DD20" s="638">
        <v>1648168</v>
      </c>
      <c r="DE20" s="630"/>
      <c r="DF20" s="630"/>
      <c r="DG20" s="630"/>
      <c r="DH20" s="630"/>
      <c r="DI20" s="630"/>
      <c r="DJ20" s="630"/>
      <c r="DK20" s="630"/>
      <c r="DL20" s="630"/>
      <c r="DM20" s="630"/>
      <c r="DN20" s="630"/>
      <c r="DO20" s="630"/>
      <c r="DP20" s="631"/>
      <c r="DQ20" s="638">
        <v>6705295</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426</v>
      </c>
      <c r="S21" s="630"/>
      <c r="T21" s="630"/>
      <c r="U21" s="630"/>
      <c r="V21" s="630"/>
      <c r="W21" s="630"/>
      <c r="X21" s="630"/>
      <c r="Y21" s="631"/>
      <c r="Z21" s="632">
        <v>0</v>
      </c>
      <c r="AA21" s="632"/>
      <c r="AB21" s="632"/>
      <c r="AC21" s="632"/>
      <c r="AD21" s="633">
        <v>426</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346</v>
      </c>
      <c r="BH21" s="630"/>
      <c r="BI21" s="630"/>
      <c r="BJ21" s="630"/>
      <c r="BK21" s="630"/>
      <c r="BL21" s="630"/>
      <c r="BM21" s="630"/>
      <c r="BN21" s="631"/>
      <c r="BO21" s="632">
        <v>0</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277</v>
      </c>
      <c r="C22" s="668"/>
      <c r="D22" s="668"/>
      <c r="E22" s="668"/>
      <c r="F22" s="668"/>
      <c r="G22" s="668"/>
      <c r="H22" s="668"/>
      <c r="I22" s="668"/>
      <c r="J22" s="668"/>
      <c r="K22" s="668"/>
      <c r="L22" s="668"/>
      <c r="M22" s="668"/>
      <c r="N22" s="668"/>
      <c r="O22" s="668"/>
      <c r="P22" s="668"/>
      <c r="Q22" s="669"/>
      <c r="R22" s="629">
        <v>13200</v>
      </c>
      <c r="S22" s="630"/>
      <c r="T22" s="630"/>
      <c r="U22" s="630"/>
      <c r="V22" s="630"/>
      <c r="W22" s="630"/>
      <c r="X22" s="630"/>
      <c r="Y22" s="631"/>
      <c r="Z22" s="632">
        <v>0.1</v>
      </c>
      <c r="AA22" s="632"/>
      <c r="AB22" s="632"/>
      <c r="AC22" s="632"/>
      <c r="AD22" s="633">
        <v>13200</v>
      </c>
      <c r="AE22" s="633"/>
      <c r="AF22" s="633"/>
      <c r="AG22" s="633"/>
      <c r="AH22" s="633"/>
      <c r="AI22" s="633"/>
      <c r="AJ22" s="633"/>
      <c r="AK22" s="633"/>
      <c r="AL22" s="634">
        <v>0.20000000298023224</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5065101</v>
      </c>
      <c r="S23" s="630"/>
      <c r="T23" s="630"/>
      <c r="U23" s="630"/>
      <c r="V23" s="630"/>
      <c r="W23" s="630"/>
      <c r="X23" s="630"/>
      <c r="Y23" s="631"/>
      <c r="Z23" s="632">
        <v>44.1</v>
      </c>
      <c r="AA23" s="632"/>
      <c r="AB23" s="632"/>
      <c r="AC23" s="632"/>
      <c r="AD23" s="633">
        <v>4527036</v>
      </c>
      <c r="AE23" s="633"/>
      <c r="AF23" s="633"/>
      <c r="AG23" s="633"/>
      <c r="AH23" s="633"/>
      <c r="AI23" s="633"/>
      <c r="AJ23" s="633"/>
      <c r="AK23" s="633"/>
      <c r="AL23" s="634">
        <v>76.900000000000006</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4527036</v>
      </c>
      <c r="S24" s="630"/>
      <c r="T24" s="630"/>
      <c r="U24" s="630"/>
      <c r="V24" s="630"/>
      <c r="W24" s="630"/>
      <c r="X24" s="630"/>
      <c r="Y24" s="631"/>
      <c r="Z24" s="632">
        <v>39.5</v>
      </c>
      <c r="AA24" s="632"/>
      <c r="AB24" s="632"/>
      <c r="AC24" s="632"/>
      <c r="AD24" s="633">
        <v>4527036</v>
      </c>
      <c r="AE24" s="633"/>
      <c r="AF24" s="633"/>
      <c r="AG24" s="633"/>
      <c r="AH24" s="633"/>
      <c r="AI24" s="633"/>
      <c r="AJ24" s="633"/>
      <c r="AK24" s="633"/>
      <c r="AL24" s="634">
        <v>76.900000000000006</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3643751</v>
      </c>
      <c r="CS24" s="619"/>
      <c r="CT24" s="619"/>
      <c r="CU24" s="619"/>
      <c r="CV24" s="619"/>
      <c r="CW24" s="619"/>
      <c r="CX24" s="619"/>
      <c r="CY24" s="620"/>
      <c r="CZ24" s="623">
        <v>34.799999999999997</v>
      </c>
      <c r="DA24" s="624"/>
      <c r="DB24" s="624"/>
      <c r="DC24" s="643"/>
      <c r="DD24" s="670">
        <v>2993330</v>
      </c>
      <c r="DE24" s="619"/>
      <c r="DF24" s="619"/>
      <c r="DG24" s="619"/>
      <c r="DH24" s="619"/>
      <c r="DI24" s="619"/>
      <c r="DJ24" s="619"/>
      <c r="DK24" s="620"/>
      <c r="DL24" s="670">
        <v>2924352</v>
      </c>
      <c r="DM24" s="619"/>
      <c r="DN24" s="619"/>
      <c r="DO24" s="619"/>
      <c r="DP24" s="619"/>
      <c r="DQ24" s="619"/>
      <c r="DR24" s="619"/>
      <c r="DS24" s="619"/>
      <c r="DT24" s="619"/>
      <c r="DU24" s="619"/>
      <c r="DV24" s="620"/>
      <c r="DW24" s="623">
        <v>48.1</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538065</v>
      </c>
      <c r="S25" s="630"/>
      <c r="T25" s="630"/>
      <c r="U25" s="630"/>
      <c r="V25" s="630"/>
      <c r="W25" s="630"/>
      <c r="X25" s="630"/>
      <c r="Y25" s="631"/>
      <c r="Z25" s="632">
        <v>4.7</v>
      </c>
      <c r="AA25" s="632"/>
      <c r="AB25" s="632"/>
      <c r="AC25" s="632"/>
      <c r="AD25" s="633" t="s">
        <v>128</v>
      </c>
      <c r="AE25" s="633"/>
      <c r="AF25" s="633"/>
      <c r="AG25" s="633"/>
      <c r="AH25" s="633"/>
      <c r="AI25" s="633"/>
      <c r="AJ25" s="633"/>
      <c r="AK25" s="633"/>
      <c r="AL25" s="634" t="s">
        <v>128</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2016436</v>
      </c>
      <c r="CS25" s="663"/>
      <c r="CT25" s="663"/>
      <c r="CU25" s="663"/>
      <c r="CV25" s="663"/>
      <c r="CW25" s="663"/>
      <c r="CX25" s="663"/>
      <c r="CY25" s="664"/>
      <c r="CZ25" s="634">
        <v>19.3</v>
      </c>
      <c r="DA25" s="665"/>
      <c r="DB25" s="665"/>
      <c r="DC25" s="671"/>
      <c r="DD25" s="638">
        <v>1965196</v>
      </c>
      <c r="DE25" s="663"/>
      <c r="DF25" s="663"/>
      <c r="DG25" s="663"/>
      <c r="DH25" s="663"/>
      <c r="DI25" s="663"/>
      <c r="DJ25" s="663"/>
      <c r="DK25" s="664"/>
      <c r="DL25" s="638">
        <v>1958463</v>
      </c>
      <c r="DM25" s="663"/>
      <c r="DN25" s="663"/>
      <c r="DO25" s="663"/>
      <c r="DP25" s="663"/>
      <c r="DQ25" s="663"/>
      <c r="DR25" s="663"/>
      <c r="DS25" s="663"/>
      <c r="DT25" s="663"/>
      <c r="DU25" s="663"/>
      <c r="DV25" s="664"/>
      <c r="DW25" s="634">
        <v>32.200000000000003</v>
      </c>
      <c r="DX25" s="665"/>
      <c r="DY25" s="665"/>
      <c r="DZ25" s="665"/>
      <c r="EA25" s="665"/>
      <c r="EB25" s="665"/>
      <c r="EC25" s="666"/>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1405642</v>
      </c>
      <c r="CS26" s="630"/>
      <c r="CT26" s="630"/>
      <c r="CU26" s="630"/>
      <c r="CV26" s="630"/>
      <c r="CW26" s="630"/>
      <c r="CX26" s="630"/>
      <c r="CY26" s="631"/>
      <c r="CZ26" s="634">
        <v>13.4</v>
      </c>
      <c r="DA26" s="665"/>
      <c r="DB26" s="665"/>
      <c r="DC26" s="671"/>
      <c r="DD26" s="638">
        <v>1391731</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5"/>
      <c r="DY26" s="665"/>
      <c r="DZ26" s="665"/>
      <c r="EA26" s="665"/>
      <c r="EB26" s="665"/>
      <c r="EC26" s="666"/>
    </row>
    <row r="27" spans="2:133" ht="11.25" customHeight="1" x14ac:dyDescent="0.15">
      <c r="B27" s="626" t="s">
        <v>296</v>
      </c>
      <c r="C27" s="627"/>
      <c r="D27" s="627"/>
      <c r="E27" s="627"/>
      <c r="F27" s="627"/>
      <c r="G27" s="627"/>
      <c r="H27" s="627"/>
      <c r="I27" s="627"/>
      <c r="J27" s="627"/>
      <c r="K27" s="627"/>
      <c r="L27" s="627"/>
      <c r="M27" s="627"/>
      <c r="N27" s="627"/>
      <c r="O27" s="627"/>
      <c r="P27" s="627"/>
      <c r="Q27" s="628"/>
      <c r="R27" s="629">
        <v>6392136</v>
      </c>
      <c r="S27" s="630"/>
      <c r="T27" s="630"/>
      <c r="U27" s="630"/>
      <c r="V27" s="630"/>
      <c r="W27" s="630"/>
      <c r="X27" s="630"/>
      <c r="Y27" s="631"/>
      <c r="Z27" s="632">
        <v>55.7</v>
      </c>
      <c r="AA27" s="632"/>
      <c r="AB27" s="632"/>
      <c r="AC27" s="632"/>
      <c r="AD27" s="633">
        <v>5854071</v>
      </c>
      <c r="AE27" s="633"/>
      <c r="AF27" s="633"/>
      <c r="AG27" s="633"/>
      <c r="AH27" s="633"/>
      <c r="AI27" s="633"/>
      <c r="AJ27" s="633"/>
      <c r="AK27" s="633"/>
      <c r="AL27" s="634">
        <v>99.5</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848793</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800339</v>
      </c>
      <c r="CS27" s="663"/>
      <c r="CT27" s="663"/>
      <c r="CU27" s="663"/>
      <c r="CV27" s="663"/>
      <c r="CW27" s="663"/>
      <c r="CX27" s="663"/>
      <c r="CY27" s="664"/>
      <c r="CZ27" s="634">
        <v>7.6</v>
      </c>
      <c r="DA27" s="665"/>
      <c r="DB27" s="665"/>
      <c r="DC27" s="671"/>
      <c r="DD27" s="638">
        <v>213929</v>
      </c>
      <c r="DE27" s="663"/>
      <c r="DF27" s="663"/>
      <c r="DG27" s="663"/>
      <c r="DH27" s="663"/>
      <c r="DI27" s="663"/>
      <c r="DJ27" s="663"/>
      <c r="DK27" s="664"/>
      <c r="DL27" s="638">
        <v>151684</v>
      </c>
      <c r="DM27" s="663"/>
      <c r="DN27" s="663"/>
      <c r="DO27" s="663"/>
      <c r="DP27" s="663"/>
      <c r="DQ27" s="663"/>
      <c r="DR27" s="663"/>
      <c r="DS27" s="663"/>
      <c r="DT27" s="663"/>
      <c r="DU27" s="663"/>
      <c r="DV27" s="664"/>
      <c r="DW27" s="634">
        <v>2.5</v>
      </c>
      <c r="DX27" s="665"/>
      <c r="DY27" s="665"/>
      <c r="DZ27" s="665"/>
      <c r="EA27" s="665"/>
      <c r="EB27" s="665"/>
      <c r="EC27" s="666"/>
    </row>
    <row r="28" spans="2:133" ht="11.25" customHeight="1" x14ac:dyDescent="0.15">
      <c r="B28" s="626" t="s">
        <v>299</v>
      </c>
      <c r="C28" s="627"/>
      <c r="D28" s="627"/>
      <c r="E28" s="627"/>
      <c r="F28" s="627"/>
      <c r="G28" s="627"/>
      <c r="H28" s="627"/>
      <c r="I28" s="627"/>
      <c r="J28" s="627"/>
      <c r="K28" s="627"/>
      <c r="L28" s="627"/>
      <c r="M28" s="627"/>
      <c r="N28" s="627"/>
      <c r="O28" s="627"/>
      <c r="P28" s="627"/>
      <c r="Q28" s="628"/>
      <c r="R28" s="629">
        <v>1385</v>
      </c>
      <c r="S28" s="630"/>
      <c r="T28" s="630"/>
      <c r="U28" s="630"/>
      <c r="V28" s="630"/>
      <c r="W28" s="630"/>
      <c r="X28" s="630"/>
      <c r="Y28" s="631"/>
      <c r="Z28" s="632">
        <v>0</v>
      </c>
      <c r="AA28" s="632"/>
      <c r="AB28" s="632"/>
      <c r="AC28" s="632"/>
      <c r="AD28" s="633">
        <v>1385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826976</v>
      </c>
      <c r="CS28" s="630"/>
      <c r="CT28" s="630"/>
      <c r="CU28" s="630"/>
      <c r="CV28" s="630"/>
      <c r="CW28" s="630"/>
      <c r="CX28" s="630"/>
      <c r="CY28" s="631"/>
      <c r="CZ28" s="634">
        <v>7.9</v>
      </c>
      <c r="DA28" s="665"/>
      <c r="DB28" s="665"/>
      <c r="DC28" s="671"/>
      <c r="DD28" s="638">
        <v>814205</v>
      </c>
      <c r="DE28" s="630"/>
      <c r="DF28" s="630"/>
      <c r="DG28" s="630"/>
      <c r="DH28" s="630"/>
      <c r="DI28" s="630"/>
      <c r="DJ28" s="630"/>
      <c r="DK28" s="631"/>
      <c r="DL28" s="638">
        <v>814205</v>
      </c>
      <c r="DM28" s="630"/>
      <c r="DN28" s="630"/>
      <c r="DO28" s="630"/>
      <c r="DP28" s="630"/>
      <c r="DQ28" s="630"/>
      <c r="DR28" s="630"/>
      <c r="DS28" s="630"/>
      <c r="DT28" s="630"/>
      <c r="DU28" s="630"/>
      <c r="DV28" s="631"/>
      <c r="DW28" s="634">
        <v>13.4</v>
      </c>
      <c r="DX28" s="665"/>
      <c r="DY28" s="665"/>
      <c r="DZ28" s="665"/>
      <c r="EA28" s="665"/>
      <c r="EB28" s="665"/>
      <c r="EC28" s="666"/>
    </row>
    <row r="29" spans="2:133" ht="11.25" customHeight="1" x14ac:dyDescent="0.15">
      <c r="B29" s="626" t="s">
        <v>301</v>
      </c>
      <c r="C29" s="627"/>
      <c r="D29" s="627"/>
      <c r="E29" s="627"/>
      <c r="F29" s="627"/>
      <c r="G29" s="627"/>
      <c r="H29" s="627"/>
      <c r="I29" s="627"/>
      <c r="J29" s="627"/>
      <c r="K29" s="627"/>
      <c r="L29" s="627"/>
      <c r="M29" s="627"/>
      <c r="N29" s="627"/>
      <c r="O29" s="627"/>
      <c r="P29" s="627"/>
      <c r="Q29" s="628"/>
      <c r="R29" s="629">
        <v>44257</v>
      </c>
      <c r="S29" s="630"/>
      <c r="T29" s="630"/>
      <c r="U29" s="630"/>
      <c r="V29" s="630"/>
      <c r="W29" s="630"/>
      <c r="X29" s="630"/>
      <c r="Y29" s="631"/>
      <c r="Z29" s="632">
        <v>0.4</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70</v>
      </c>
      <c r="CG29" s="645"/>
      <c r="CH29" s="645"/>
      <c r="CI29" s="645"/>
      <c r="CJ29" s="645"/>
      <c r="CK29" s="645"/>
      <c r="CL29" s="645"/>
      <c r="CM29" s="645"/>
      <c r="CN29" s="645"/>
      <c r="CO29" s="645"/>
      <c r="CP29" s="645"/>
      <c r="CQ29" s="646"/>
      <c r="CR29" s="629">
        <v>826908</v>
      </c>
      <c r="CS29" s="663"/>
      <c r="CT29" s="663"/>
      <c r="CU29" s="663"/>
      <c r="CV29" s="663"/>
      <c r="CW29" s="663"/>
      <c r="CX29" s="663"/>
      <c r="CY29" s="664"/>
      <c r="CZ29" s="634">
        <v>7.9</v>
      </c>
      <c r="DA29" s="665"/>
      <c r="DB29" s="665"/>
      <c r="DC29" s="671"/>
      <c r="DD29" s="638">
        <v>814137</v>
      </c>
      <c r="DE29" s="663"/>
      <c r="DF29" s="663"/>
      <c r="DG29" s="663"/>
      <c r="DH29" s="663"/>
      <c r="DI29" s="663"/>
      <c r="DJ29" s="663"/>
      <c r="DK29" s="664"/>
      <c r="DL29" s="638">
        <v>814137</v>
      </c>
      <c r="DM29" s="663"/>
      <c r="DN29" s="663"/>
      <c r="DO29" s="663"/>
      <c r="DP29" s="663"/>
      <c r="DQ29" s="663"/>
      <c r="DR29" s="663"/>
      <c r="DS29" s="663"/>
      <c r="DT29" s="663"/>
      <c r="DU29" s="663"/>
      <c r="DV29" s="664"/>
      <c r="DW29" s="634">
        <v>13.4</v>
      </c>
      <c r="DX29" s="665"/>
      <c r="DY29" s="665"/>
      <c r="DZ29" s="665"/>
      <c r="EA29" s="665"/>
      <c r="EB29" s="665"/>
      <c r="EC29" s="666"/>
    </row>
    <row r="30" spans="2:133" ht="11.25" customHeight="1" x14ac:dyDescent="0.15">
      <c r="B30" s="626" t="s">
        <v>303</v>
      </c>
      <c r="C30" s="627"/>
      <c r="D30" s="627"/>
      <c r="E30" s="627"/>
      <c r="F30" s="627"/>
      <c r="G30" s="627"/>
      <c r="H30" s="627"/>
      <c r="I30" s="627"/>
      <c r="J30" s="627"/>
      <c r="K30" s="627"/>
      <c r="L30" s="627"/>
      <c r="M30" s="627"/>
      <c r="N30" s="627"/>
      <c r="O30" s="627"/>
      <c r="P30" s="627"/>
      <c r="Q30" s="628"/>
      <c r="R30" s="629">
        <v>131414</v>
      </c>
      <c r="S30" s="630"/>
      <c r="T30" s="630"/>
      <c r="U30" s="630"/>
      <c r="V30" s="630"/>
      <c r="W30" s="630"/>
      <c r="X30" s="630"/>
      <c r="Y30" s="631"/>
      <c r="Z30" s="632">
        <v>1.1000000000000001</v>
      </c>
      <c r="AA30" s="632"/>
      <c r="AB30" s="632"/>
      <c r="AC30" s="632"/>
      <c r="AD30" s="633">
        <v>1338</v>
      </c>
      <c r="AE30" s="633"/>
      <c r="AF30" s="633"/>
      <c r="AG30" s="633"/>
      <c r="AH30" s="633"/>
      <c r="AI30" s="633"/>
      <c r="AJ30" s="633"/>
      <c r="AK30" s="633"/>
      <c r="AL30" s="634">
        <v>0</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795482</v>
      </c>
      <c r="CS30" s="630"/>
      <c r="CT30" s="630"/>
      <c r="CU30" s="630"/>
      <c r="CV30" s="630"/>
      <c r="CW30" s="630"/>
      <c r="CX30" s="630"/>
      <c r="CY30" s="631"/>
      <c r="CZ30" s="634">
        <v>7.6</v>
      </c>
      <c r="DA30" s="665"/>
      <c r="DB30" s="665"/>
      <c r="DC30" s="671"/>
      <c r="DD30" s="638">
        <v>782711</v>
      </c>
      <c r="DE30" s="630"/>
      <c r="DF30" s="630"/>
      <c r="DG30" s="630"/>
      <c r="DH30" s="630"/>
      <c r="DI30" s="630"/>
      <c r="DJ30" s="630"/>
      <c r="DK30" s="631"/>
      <c r="DL30" s="638">
        <v>782711</v>
      </c>
      <c r="DM30" s="630"/>
      <c r="DN30" s="630"/>
      <c r="DO30" s="630"/>
      <c r="DP30" s="630"/>
      <c r="DQ30" s="630"/>
      <c r="DR30" s="630"/>
      <c r="DS30" s="630"/>
      <c r="DT30" s="630"/>
      <c r="DU30" s="630"/>
      <c r="DV30" s="631"/>
      <c r="DW30" s="634">
        <v>12.9</v>
      </c>
      <c r="DX30" s="665"/>
      <c r="DY30" s="665"/>
      <c r="DZ30" s="665"/>
      <c r="EA30" s="665"/>
      <c r="EB30" s="665"/>
      <c r="EC30" s="666"/>
    </row>
    <row r="31" spans="2:133" ht="11.25" customHeight="1" x14ac:dyDescent="0.15">
      <c r="B31" s="626" t="s">
        <v>307</v>
      </c>
      <c r="C31" s="627"/>
      <c r="D31" s="627"/>
      <c r="E31" s="627"/>
      <c r="F31" s="627"/>
      <c r="G31" s="627"/>
      <c r="H31" s="627"/>
      <c r="I31" s="627"/>
      <c r="J31" s="627"/>
      <c r="K31" s="627"/>
      <c r="L31" s="627"/>
      <c r="M31" s="627"/>
      <c r="N31" s="627"/>
      <c r="O31" s="627"/>
      <c r="P31" s="627"/>
      <c r="Q31" s="628"/>
      <c r="R31" s="629">
        <v>37415</v>
      </c>
      <c r="S31" s="630"/>
      <c r="T31" s="630"/>
      <c r="U31" s="630"/>
      <c r="V31" s="630"/>
      <c r="W31" s="630"/>
      <c r="X31" s="630"/>
      <c r="Y31" s="631"/>
      <c r="Z31" s="632">
        <v>0.3</v>
      </c>
      <c r="AA31" s="632"/>
      <c r="AB31" s="632"/>
      <c r="AC31" s="632"/>
      <c r="AD31" s="633" t="s">
        <v>128</v>
      </c>
      <c r="AE31" s="633"/>
      <c r="AF31" s="633"/>
      <c r="AG31" s="633"/>
      <c r="AH31" s="633"/>
      <c r="AI31" s="633"/>
      <c r="AJ31" s="633"/>
      <c r="AK31" s="633"/>
      <c r="AL31" s="634" t="s">
        <v>128</v>
      </c>
      <c r="AM31" s="635"/>
      <c r="AN31" s="635"/>
      <c r="AO31" s="636"/>
      <c r="AP31" s="689" t="s">
        <v>308</v>
      </c>
      <c r="AQ31" s="690"/>
      <c r="AR31" s="690"/>
      <c r="AS31" s="690"/>
      <c r="AT31" s="695" t="s">
        <v>309</v>
      </c>
      <c r="AU31" s="366"/>
      <c r="AV31" s="366"/>
      <c r="AW31" s="366"/>
      <c r="AX31" s="615" t="s">
        <v>187</v>
      </c>
      <c r="AY31" s="616"/>
      <c r="AZ31" s="616"/>
      <c r="BA31" s="616"/>
      <c r="BB31" s="616"/>
      <c r="BC31" s="616"/>
      <c r="BD31" s="616"/>
      <c r="BE31" s="616"/>
      <c r="BF31" s="617"/>
      <c r="BG31" s="688">
        <v>99.5</v>
      </c>
      <c r="BH31" s="684"/>
      <c r="BI31" s="684"/>
      <c r="BJ31" s="684"/>
      <c r="BK31" s="684"/>
      <c r="BL31" s="684"/>
      <c r="BM31" s="624">
        <v>98.4</v>
      </c>
      <c r="BN31" s="684"/>
      <c r="BO31" s="684"/>
      <c r="BP31" s="684"/>
      <c r="BQ31" s="685"/>
      <c r="BR31" s="688">
        <v>99.4</v>
      </c>
      <c r="BS31" s="684"/>
      <c r="BT31" s="684"/>
      <c r="BU31" s="684"/>
      <c r="BV31" s="684"/>
      <c r="BW31" s="684"/>
      <c r="BX31" s="624">
        <v>98.1</v>
      </c>
      <c r="BY31" s="684"/>
      <c r="BZ31" s="684"/>
      <c r="CA31" s="684"/>
      <c r="CB31" s="685"/>
      <c r="CD31" s="680"/>
      <c r="CE31" s="681"/>
      <c r="CF31" s="644" t="s">
        <v>310</v>
      </c>
      <c r="CG31" s="645"/>
      <c r="CH31" s="645"/>
      <c r="CI31" s="645"/>
      <c r="CJ31" s="645"/>
      <c r="CK31" s="645"/>
      <c r="CL31" s="645"/>
      <c r="CM31" s="645"/>
      <c r="CN31" s="645"/>
      <c r="CO31" s="645"/>
      <c r="CP31" s="645"/>
      <c r="CQ31" s="646"/>
      <c r="CR31" s="629">
        <v>31426</v>
      </c>
      <c r="CS31" s="663"/>
      <c r="CT31" s="663"/>
      <c r="CU31" s="663"/>
      <c r="CV31" s="663"/>
      <c r="CW31" s="663"/>
      <c r="CX31" s="663"/>
      <c r="CY31" s="664"/>
      <c r="CZ31" s="634">
        <v>0.3</v>
      </c>
      <c r="DA31" s="665"/>
      <c r="DB31" s="665"/>
      <c r="DC31" s="671"/>
      <c r="DD31" s="638">
        <v>31426</v>
      </c>
      <c r="DE31" s="663"/>
      <c r="DF31" s="663"/>
      <c r="DG31" s="663"/>
      <c r="DH31" s="663"/>
      <c r="DI31" s="663"/>
      <c r="DJ31" s="663"/>
      <c r="DK31" s="664"/>
      <c r="DL31" s="638">
        <v>31426</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15">
      <c r="B32" s="626" t="s">
        <v>311</v>
      </c>
      <c r="C32" s="627"/>
      <c r="D32" s="627"/>
      <c r="E32" s="627"/>
      <c r="F32" s="627"/>
      <c r="G32" s="627"/>
      <c r="H32" s="627"/>
      <c r="I32" s="627"/>
      <c r="J32" s="627"/>
      <c r="K32" s="627"/>
      <c r="L32" s="627"/>
      <c r="M32" s="627"/>
      <c r="N32" s="627"/>
      <c r="O32" s="627"/>
      <c r="P32" s="627"/>
      <c r="Q32" s="628"/>
      <c r="R32" s="629">
        <v>1334087</v>
      </c>
      <c r="S32" s="630"/>
      <c r="T32" s="630"/>
      <c r="U32" s="630"/>
      <c r="V32" s="630"/>
      <c r="W32" s="630"/>
      <c r="X32" s="630"/>
      <c r="Y32" s="631"/>
      <c r="Z32" s="632">
        <v>11.6</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362" t="s">
        <v>312</v>
      </c>
      <c r="AV32" s="362"/>
      <c r="AW32" s="362"/>
      <c r="AX32" s="626" t="s">
        <v>313</v>
      </c>
      <c r="AY32" s="627"/>
      <c r="AZ32" s="627"/>
      <c r="BA32" s="627"/>
      <c r="BB32" s="627"/>
      <c r="BC32" s="627"/>
      <c r="BD32" s="627"/>
      <c r="BE32" s="627"/>
      <c r="BF32" s="628"/>
      <c r="BG32" s="698">
        <v>99.6</v>
      </c>
      <c r="BH32" s="663"/>
      <c r="BI32" s="663"/>
      <c r="BJ32" s="663"/>
      <c r="BK32" s="663"/>
      <c r="BL32" s="663"/>
      <c r="BM32" s="635">
        <v>99</v>
      </c>
      <c r="BN32" s="686"/>
      <c r="BO32" s="686"/>
      <c r="BP32" s="686"/>
      <c r="BQ32" s="687"/>
      <c r="BR32" s="698">
        <v>99.6</v>
      </c>
      <c r="BS32" s="663"/>
      <c r="BT32" s="663"/>
      <c r="BU32" s="663"/>
      <c r="BV32" s="663"/>
      <c r="BW32" s="663"/>
      <c r="BX32" s="635">
        <v>98.8</v>
      </c>
      <c r="BY32" s="686"/>
      <c r="BZ32" s="686"/>
      <c r="CA32" s="686"/>
      <c r="CB32" s="687"/>
      <c r="CD32" s="682"/>
      <c r="CE32" s="683"/>
      <c r="CF32" s="644" t="s">
        <v>314</v>
      </c>
      <c r="CG32" s="645"/>
      <c r="CH32" s="645"/>
      <c r="CI32" s="645"/>
      <c r="CJ32" s="645"/>
      <c r="CK32" s="645"/>
      <c r="CL32" s="645"/>
      <c r="CM32" s="645"/>
      <c r="CN32" s="645"/>
      <c r="CO32" s="645"/>
      <c r="CP32" s="645"/>
      <c r="CQ32" s="646"/>
      <c r="CR32" s="629">
        <v>68</v>
      </c>
      <c r="CS32" s="630"/>
      <c r="CT32" s="630"/>
      <c r="CU32" s="630"/>
      <c r="CV32" s="630"/>
      <c r="CW32" s="630"/>
      <c r="CX32" s="630"/>
      <c r="CY32" s="631"/>
      <c r="CZ32" s="634">
        <v>0</v>
      </c>
      <c r="DA32" s="665"/>
      <c r="DB32" s="665"/>
      <c r="DC32" s="671"/>
      <c r="DD32" s="638">
        <v>68</v>
      </c>
      <c r="DE32" s="630"/>
      <c r="DF32" s="630"/>
      <c r="DG32" s="630"/>
      <c r="DH32" s="630"/>
      <c r="DI32" s="630"/>
      <c r="DJ32" s="630"/>
      <c r="DK32" s="631"/>
      <c r="DL32" s="638">
        <v>68</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315</v>
      </c>
      <c r="C33" s="668"/>
      <c r="D33" s="668"/>
      <c r="E33" s="668"/>
      <c r="F33" s="668"/>
      <c r="G33" s="668"/>
      <c r="H33" s="668"/>
      <c r="I33" s="668"/>
      <c r="J33" s="668"/>
      <c r="K33" s="668"/>
      <c r="L33" s="668"/>
      <c r="M33" s="668"/>
      <c r="N33" s="668"/>
      <c r="O33" s="668"/>
      <c r="P33" s="668"/>
      <c r="Q33" s="669"/>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3"/>
      <c r="AQ33" s="694"/>
      <c r="AR33" s="694"/>
      <c r="AS33" s="694"/>
      <c r="AT33" s="697"/>
      <c r="AU33" s="360"/>
      <c r="AV33" s="360"/>
      <c r="AW33" s="360"/>
      <c r="AX33" s="673" t="s">
        <v>316</v>
      </c>
      <c r="AY33" s="674"/>
      <c r="AZ33" s="674"/>
      <c r="BA33" s="674"/>
      <c r="BB33" s="674"/>
      <c r="BC33" s="674"/>
      <c r="BD33" s="674"/>
      <c r="BE33" s="674"/>
      <c r="BF33" s="675"/>
      <c r="BG33" s="699">
        <v>99.5</v>
      </c>
      <c r="BH33" s="700"/>
      <c r="BI33" s="700"/>
      <c r="BJ33" s="700"/>
      <c r="BK33" s="700"/>
      <c r="BL33" s="700"/>
      <c r="BM33" s="701">
        <v>98</v>
      </c>
      <c r="BN33" s="700"/>
      <c r="BO33" s="700"/>
      <c r="BP33" s="700"/>
      <c r="BQ33" s="702"/>
      <c r="BR33" s="699">
        <v>99.3</v>
      </c>
      <c r="BS33" s="700"/>
      <c r="BT33" s="700"/>
      <c r="BU33" s="700"/>
      <c r="BV33" s="700"/>
      <c r="BW33" s="700"/>
      <c r="BX33" s="701">
        <v>97.6</v>
      </c>
      <c r="BY33" s="700"/>
      <c r="BZ33" s="700"/>
      <c r="CA33" s="700"/>
      <c r="CB33" s="702"/>
      <c r="CD33" s="644" t="s">
        <v>317</v>
      </c>
      <c r="CE33" s="645"/>
      <c r="CF33" s="645"/>
      <c r="CG33" s="645"/>
      <c r="CH33" s="645"/>
      <c r="CI33" s="645"/>
      <c r="CJ33" s="645"/>
      <c r="CK33" s="645"/>
      <c r="CL33" s="645"/>
      <c r="CM33" s="645"/>
      <c r="CN33" s="645"/>
      <c r="CO33" s="645"/>
      <c r="CP33" s="645"/>
      <c r="CQ33" s="646"/>
      <c r="CR33" s="629">
        <v>4965046</v>
      </c>
      <c r="CS33" s="663"/>
      <c r="CT33" s="663"/>
      <c r="CU33" s="663"/>
      <c r="CV33" s="663"/>
      <c r="CW33" s="663"/>
      <c r="CX33" s="663"/>
      <c r="CY33" s="664"/>
      <c r="CZ33" s="634">
        <v>47.4</v>
      </c>
      <c r="DA33" s="665"/>
      <c r="DB33" s="665"/>
      <c r="DC33" s="671"/>
      <c r="DD33" s="638">
        <v>3221408</v>
      </c>
      <c r="DE33" s="663"/>
      <c r="DF33" s="663"/>
      <c r="DG33" s="663"/>
      <c r="DH33" s="663"/>
      <c r="DI33" s="663"/>
      <c r="DJ33" s="663"/>
      <c r="DK33" s="664"/>
      <c r="DL33" s="638">
        <v>2041116</v>
      </c>
      <c r="DM33" s="663"/>
      <c r="DN33" s="663"/>
      <c r="DO33" s="663"/>
      <c r="DP33" s="663"/>
      <c r="DQ33" s="663"/>
      <c r="DR33" s="663"/>
      <c r="DS33" s="663"/>
      <c r="DT33" s="663"/>
      <c r="DU33" s="663"/>
      <c r="DV33" s="664"/>
      <c r="DW33" s="634">
        <v>33.6</v>
      </c>
      <c r="DX33" s="665"/>
      <c r="DY33" s="665"/>
      <c r="DZ33" s="665"/>
      <c r="EA33" s="665"/>
      <c r="EB33" s="665"/>
      <c r="EC33" s="666"/>
    </row>
    <row r="34" spans="2:133" ht="11.25" customHeight="1" x14ac:dyDescent="0.15">
      <c r="B34" s="626" t="s">
        <v>318</v>
      </c>
      <c r="C34" s="627"/>
      <c r="D34" s="627"/>
      <c r="E34" s="627"/>
      <c r="F34" s="627"/>
      <c r="G34" s="627"/>
      <c r="H34" s="627"/>
      <c r="I34" s="627"/>
      <c r="J34" s="627"/>
      <c r="K34" s="627"/>
      <c r="L34" s="627"/>
      <c r="M34" s="627"/>
      <c r="N34" s="627"/>
      <c r="O34" s="627"/>
      <c r="P34" s="627"/>
      <c r="Q34" s="628"/>
      <c r="R34" s="629">
        <v>495077</v>
      </c>
      <c r="S34" s="630"/>
      <c r="T34" s="630"/>
      <c r="U34" s="630"/>
      <c r="V34" s="630"/>
      <c r="W34" s="630"/>
      <c r="X34" s="630"/>
      <c r="Y34" s="631"/>
      <c r="Z34" s="632">
        <v>4.3</v>
      </c>
      <c r="AA34" s="632"/>
      <c r="AB34" s="632"/>
      <c r="AC34" s="632"/>
      <c r="AD34" s="633" t="s">
        <v>128</v>
      </c>
      <c r="AE34" s="633"/>
      <c r="AF34" s="633"/>
      <c r="AG34" s="633"/>
      <c r="AH34" s="633"/>
      <c r="AI34" s="633"/>
      <c r="AJ34" s="633"/>
      <c r="AK34" s="633"/>
      <c r="AL34" s="634" t="s">
        <v>128</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1503087</v>
      </c>
      <c r="CS34" s="630"/>
      <c r="CT34" s="630"/>
      <c r="CU34" s="630"/>
      <c r="CV34" s="630"/>
      <c r="CW34" s="630"/>
      <c r="CX34" s="630"/>
      <c r="CY34" s="631"/>
      <c r="CZ34" s="634">
        <v>14.4</v>
      </c>
      <c r="DA34" s="665"/>
      <c r="DB34" s="665"/>
      <c r="DC34" s="671"/>
      <c r="DD34" s="638">
        <v>870504</v>
      </c>
      <c r="DE34" s="630"/>
      <c r="DF34" s="630"/>
      <c r="DG34" s="630"/>
      <c r="DH34" s="630"/>
      <c r="DI34" s="630"/>
      <c r="DJ34" s="630"/>
      <c r="DK34" s="631"/>
      <c r="DL34" s="638">
        <v>733172</v>
      </c>
      <c r="DM34" s="630"/>
      <c r="DN34" s="630"/>
      <c r="DO34" s="630"/>
      <c r="DP34" s="630"/>
      <c r="DQ34" s="630"/>
      <c r="DR34" s="630"/>
      <c r="DS34" s="630"/>
      <c r="DT34" s="630"/>
      <c r="DU34" s="630"/>
      <c r="DV34" s="631"/>
      <c r="DW34" s="634">
        <v>12.1</v>
      </c>
      <c r="DX34" s="665"/>
      <c r="DY34" s="665"/>
      <c r="DZ34" s="665"/>
      <c r="EA34" s="665"/>
      <c r="EB34" s="665"/>
      <c r="EC34" s="666"/>
    </row>
    <row r="35" spans="2:133" ht="11.25" customHeight="1" x14ac:dyDescent="0.15">
      <c r="B35" s="626" t="s">
        <v>320</v>
      </c>
      <c r="C35" s="627"/>
      <c r="D35" s="627"/>
      <c r="E35" s="627"/>
      <c r="F35" s="627"/>
      <c r="G35" s="627"/>
      <c r="H35" s="627"/>
      <c r="I35" s="627"/>
      <c r="J35" s="627"/>
      <c r="K35" s="627"/>
      <c r="L35" s="627"/>
      <c r="M35" s="627"/>
      <c r="N35" s="627"/>
      <c r="O35" s="627"/>
      <c r="P35" s="627"/>
      <c r="Q35" s="628"/>
      <c r="R35" s="629">
        <v>62529</v>
      </c>
      <c r="S35" s="630"/>
      <c r="T35" s="630"/>
      <c r="U35" s="630"/>
      <c r="V35" s="630"/>
      <c r="W35" s="630"/>
      <c r="X35" s="630"/>
      <c r="Y35" s="631"/>
      <c r="Z35" s="632">
        <v>0.5</v>
      </c>
      <c r="AA35" s="632"/>
      <c r="AB35" s="632"/>
      <c r="AC35" s="632"/>
      <c r="AD35" s="633">
        <v>24781</v>
      </c>
      <c r="AE35" s="633"/>
      <c r="AF35" s="633"/>
      <c r="AG35" s="633"/>
      <c r="AH35" s="633"/>
      <c r="AI35" s="633"/>
      <c r="AJ35" s="633"/>
      <c r="AK35" s="633"/>
      <c r="AL35" s="634">
        <v>0.4</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53442</v>
      </c>
      <c r="CS35" s="663"/>
      <c r="CT35" s="663"/>
      <c r="CU35" s="663"/>
      <c r="CV35" s="663"/>
      <c r="CW35" s="663"/>
      <c r="CX35" s="663"/>
      <c r="CY35" s="664"/>
      <c r="CZ35" s="634">
        <v>0.5</v>
      </c>
      <c r="DA35" s="665"/>
      <c r="DB35" s="665"/>
      <c r="DC35" s="671"/>
      <c r="DD35" s="638">
        <v>31903</v>
      </c>
      <c r="DE35" s="663"/>
      <c r="DF35" s="663"/>
      <c r="DG35" s="663"/>
      <c r="DH35" s="663"/>
      <c r="DI35" s="663"/>
      <c r="DJ35" s="663"/>
      <c r="DK35" s="664"/>
      <c r="DL35" s="638">
        <v>28956</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324</v>
      </c>
      <c r="C36" s="627"/>
      <c r="D36" s="627"/>
      <c r="E36" s="627"/>
      <c r="F36" s="627"/>
      <c r="G36" s="627"/>
      <c r="H36" s="627"/>
      <c r="I36" s="627"/>
      <c r="J36" s="627"/>
      <c r="K36" s="627"/>
      <c r="L36" s="627"/>
      <c r="M36" s="627"/>
      <c r="N36" s="627"/>
      <c r="O36" s="627"/>
      <c r="P36" s="627"/>
      <c r="Q36" s="628"/>
      <c r="R36" s="629">
        <v>31518</v>
      </c>
      <c r="S36" s="630"/>
      <c r="T36" s="630"/>
      <c r="U36" s="630"/>
      <c r="V36" s="630"/>
      <c r="W36" s="630"/>
      <c r="X36" s="630"/>
      <c r="Y36" s="631"/>
      <c r="Z36" s="632">
        <v>0.3</v>
      </c>
      <c r="AA36" s="632"/>
      <c r="AB36" s="632"/>
      <c r="AC36" s="632"/>
      <c r="AD36" s="633" t="s">
        <v>128</v>
      </c>
      <c r="AE36" s="633"/>
      <c r="AF36" s="633"/>
      <c r="AG36" s="633"/>
      <c r="AH36" s="633"/>
      <c r="AI36" s="633"/>
      <c r="AJ36" s="633"/>
      <c r="AK36" s="633"/>
      <c r="AL36" s="634" t="s">
        <v>128</v>
      </c>
      <c r="AM36" s="635"/>
      <c r="AN36" s="635"/>
      <c r="AO36" s="636"/>
      <c r="AP36" s="218"/>
      <c r="AQ36" s="703" t="s">
        <v>325</v>
      </c>
      <c r="AR36" s="704"/>
      <c r="AS36" s="704"/>
      <c r="AT36" s="704"/>
      <c r="AU36" s="704"/>
      <c r="AV36" s="704"/>
      <c r="AW36" s="704"/>
      <c r="AX36" s="704"/>
      <c r="AY36" s="705"/>
      <c r="AZ36" s="618">
        <v>1624750</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45602</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2065412</v>
      </c>
      <c r="CS36" s="630"/>
      <c r="CT36" s="630"/>
      <c r="CU36" s="630"/>
      <c r="CV36" s="630"/>
      <c r="CW36" s="630"/>
      <c r="CX36" s="630"/>
      <c r="CY36" s="631"/>
      <c r="CZ36" s="634">
        <v>19.7</v>
      </c>
      <c r="DA36" s="665"/>
      <c r="DB36" s="665"/>
      <c r="DC36" s="671"/>
      <c r="DD36" s="638">
        <v>1159158</v>
      </c>
      <c r="DE36" s="630"/>
      <c r="DF36" s="630"/>
      <c r="DG36" s="630"/>
      <c r="DH36" s="630"/>
      <c r="DI36" s="630"/>
      <c r="DJ36" s="630"/>
      <c r="DK36" s="631"/>
      <c r="DL36" s="638">
        <v>523784</v>
      </c>
      <c r="DM36" s="630"/>
      <c r="DN36" s="630"/>
      <c r="DO36" s="630"/>
      <c r="DP36" s="630"/>
      <c r="DQ36" s="630"/>
      <c r="DR36" s="630"/>
      <c r="DS36" s="630"/>
      <c r="DT36" s="630"/>
      <c r="DU36" s="630"/>
      <c r="DV36" s="631"/>
      <c r="DW36" s="634">
        <v>8.6</v>
      </c>
      <c r="DX36" s="665"/>
      <c r="DY36" s="665"/>
      <c r="DZ36" s="665"/>
      <c r="EA36" s="665"/>
      <c r="EB36" s="665"/>
      <c r="EC36" s="666"/>
    </row>
    <row r="37" spans="2:133" ht="11.25" customHeight="1" x14ac:dyDescent="0.15">
      <c r="B37" s="626" t="s">
        <v>328</v>
      </c>
      <c r="C37" s="627"/>
      <c r="D37" s="627"/>
      <c r="E37" s="627"/>
      <c r="F37" s="627"/>
      <c r="G37" s="627"/>
      <c r="H37" s="627"/>
      <c r="I37" s="627"/>
      <c r="J37" s="627"/>
      <c r="K37" s="627"/>
      <c r="L37" s="627"/>
      <c r="M37" s="627"/>
      <c r="N37" s="627"/>
      <c r="O37" s="627"/>
      <c r="P37" s="627"/>
      <c r="Q37" s="628"/>
      <c r="R37" s="629">
        <v>714958</v>
      </c>
      <c r="S37" s="630"/>
      <c r="T37" s="630"/>
      <c r="U37" s="630"/>
      <c r="V37" s="630"/>
      <c r="W37" s="630"/>
      <c r="X37" s="630"/>
      <c r="Y37" s="631"/>
      <c r="Z37" s="632">
        <v>6.2</v>
      </c>
      <c r="AA37" s="632"/>
      <c r="AB37" s="632"/>
      <c r="AC37" s="632"/>
      <c r="AD37" s="633" t="s">
        <v>128</v>
      </c>
      <c r="AE37" s="633"/>
      <c r="AF37" s="633"/>
      <c r="AG37" s="633"/>
      <c r="AH37" s="633"/>
      <c r="AI37" s="633"/>
      <c r="AJ37" s="633"/>
      <c r="AK37" s="633"/>
      <c r="AL37" s="634" t="s">
        <v>128</v>
      </c>
      <c r="AM37" s="635"/>
      <c r="AN37" s="635"/>
      <c r="AO37" s="636"/>
      <c r="AQ37" s="707" t="s">
        <v>329</v>
      </c>
      <c r="AR37" s="708"/>
      <c r="AS37" s="708"/>
      <c r="AT37" s="708"/>
      <c r="AU37" s="708"/>
      <c r="AV37" s="708"/>
      <c r="AW37" s="708"/>
      <c r="AX37" s="708"/>
      <c r="AY37" s="709"/>
      <c r="AZ37" s="629">
        <v>320418</v>
      </c>
      <c r="BA37" s="630"/>
      <c r="BB37" s="630"/>
      <c r="BC37" s="630"/>
      <c r="BD37" s="663"/>
      <c r="BE37" s="663"/>
      <c r="BF37" s="687"/>
      <c r="BG37" s="644" t="s">
        <v>330</v>
      </c>
      <c r="BH37" s="645"/>
      <c r="BI37" s="645"/>
      <c r="BJ37" s="645"/>
      <c r="BK37" s="645"/>
      <c r="BL37" s="645"/>
      <c r="BM37" s="645"/>
      <c r="BN37" s="645"/>
      <c r="BO37" s="645"/>
      <c r="BP37" s="645"/>
      <c r="BQ37" s="645"/>
      <c r="BR37" s="645"/>
      <c r="BS37" s="645"/>
      <c r="BT37" s="645"/>
      <c r="BU37" s="646"/>
      <c r="BV37" s="629">
        <v>19852</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19904</v>
      </c>
      <c r="CS37" s="663"/>
      <c r="CT37" s="663"/>
      <c r="CU37" s="663"/>
      <c r="CV37" s="663"/>
      <c r="CW37" s="663"/>
      <c r="CX37" s="663"/>
      <c r="CY37" s="664"/>
      <c r="CZ37" s="634">
        <v>0.2</v>
      </c>
      <c r="DA37" s="665"/>
      <c r="DB37" s="665"/>
      <c r="DC37" s="671"/>
      <c r="DD37" s="638">
        <v>19904</v>
      </c>
      <c r="DE37" s="663"/>
      <c r="DF37" s="663"/>
      <c r="DG37" s="663"/>
      <c r="DH37" s="663"/>
      <c r="DI37" s="663"/>
      <c r="DJ37" s="663"/>
      <c r="DK37" s="664"/>
      <c r="DL37" s="638">
        <v>19904</v>
      </c>
      <c r="DM37" s="663"/>
      <c r="DN37" s="663"/>
      <c r="DO37" s="663"/>
      <c r="DP37" s="663"/>
      <c r="DQ37" s="663"/>
      <c r="DR37" s="663"/>
      <c r="DS37" s="663"/>
      <c r="DT37" s="663"/>
      <c r="DU37" s="663"/>
      <c r="DV37" s="664"/>
      <c r="DW37" s="634">
        <v>0.3</v>
      </c>
      <c r="DX37" s="665"/>
      <c r="DY37" s="665"/>
      <c r="DZ37" s="665"/>
      <c r="EA37" s="665"/>
      <c r="EB37" s="665"/>
      <c r="EC37" s="666"/>
    </row>
    <row r="38" spans="2:133" ht="11.25" customHeight="1" x14ac:dyDescent="0.15">
      <c r="B38" s="626" t="s">
        <v>332</v>
      </c>
      <c r="C38" s="627"/>
      <c r="D38" s="627"/>
      <c r="E38" s="627"/>
      <c r="F38" s="627"/>
      <c r="G38" s="627"/>
      <c r="H38" s="627"/>
      <c r="I38" s="627"/>
      <c r="J38" s="627"/>
      <c r="K38" s="627"/>
      <c r="L38" s="627"/>
      <c r="M38" s="627"/>
      <c r="N38" s="627"/>
      <c r="O38" s="627"/>
      <c r="P38" s="627"/>
      <c r="Q38" s="628"/>
      <c r="R38" s="629">
        <v>695665</v>
      </c>
      <c r="S38" s="630"/>
      <c r="T38" s="630"/>
      <c r="U38" s="630"/>
      <c r="V38" s="630"/>
      <c r="W38" s="630"/>
      <c r="X38" s="630"/>
      <c r="Y38" s="631"/>
      <c r="Z38" s="632">
        <v>6.1</v>
      </c>
      <c r="AA38" s="632"/>
      <c r="AB38" s="632"/>
      <c r="AC38" s="632"/>
      <c r="AD38" s="633" t="s">
        <v>128</v>
      </c>
      <c r="AE38" s="633"/>
      <c r="AF38" s="633"/>
      <c r="AG38" s="633"/>
      <c r="AH38" s="633"/>
      <c r="AI38" s="633"/>
      <c r="AJ38" s="633"/>
      <c r="AK38" s="633"/>
      <c r="AL38" s="634" t="s">
        <v>128</v>
      </c>
      <c r="AM38" s="635"/>
      <c r="AN38" s="635"/>
      <c r="AO38" s="636"/>
      <c r="AQ38" s="707" t="s">
        <v>333</v>
      </c>
      <c r="AR38" s="708"/>
      <c r="AS38" s="708"/>
      <c r="AT38" s="708"/>
      <c r="AU38" s="708"/>
      <c r="AV38" s="708"/>
      <c r="AW38" s="708"/>
      <c r="AX38" s="708"/>
      <c r="AY38" s="709"/>
      <c r="AZ38" s="629">
        <v>307760</v>
      </c>
      <c r="BA38" s="630"/>
      <c r="BB38" s="630"/>
      <c r="BC38" s="630"/>
      <c r="BD38" s="663"/>
      <c r="BE38" s="663"/>
      <c r="BF38" s="687"/>
      <c r="BG38" s="644" t="s">
        <v>334</v>
      </c>
      <c r="BH38" s="645"/>
      <c r="BI38" s="645"/>
      <c r="BJ38" s="645"/>
      <c r="BK38" s="645"/>
      <c r="BL38" s="645"/>
      <c r="BM38" s="645"/>
      <c r="BN38" s="645"/>
      <c r="BO38" s="645"/>
      <c r="BP38" s="645"/>
      <c r="BQ38" s="645"/>
      <c r="BR38" s="645"/>
      <c r="BS38" s="645"/>
      <c r="BT38" s="645"/>
      <c r="BU38" s="646"/>
      <c r="BV38" s="629">
        <v>1347</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1025976</v>
      </c>
      <c r="CS38" s="630"/>
      <c r="CT38" s="630"/>
      <c r="CU38" s="630"/>
      <c r="CV38" s="630"/>
      <c r="CW38" s="630"/>
      <c r="CX38" s="630"/>
      <c r="CY38" s="631"/>
      <c r="CZ38" s="634">
        <v>9.8000000000000007</v>
      </c>
      <c r="DA38" s="665"/>
      <c r="DB38" s="665"/>
      <c r="DC38" s="671"/>
      <c r="DD38" s="638">
        <v>901973</v>
      </c>
      <c r="DE38" s="630"/>
      <c r="DF38" s="630"/>
      <c r="DG38" s="630"/>
      <c r="DH38" s="630"/>
      <c r="DI38" s="630"/>
      <c r="DJ38" s="630"/>
      <c r="DK38" s="631"/>
      <c r="DL38" s="638">
        <v>753509</v>
      </c>
      <c r="DM38" s="630"/>
      <c r="DN38" s="630"/>
      <c r="DO38" s="630"/>
      <c r="DP38" s="630"/>
      <c r="DQ38" s="630"/>
      <c r="DR38" s="630"/>
      <c r="DS38" s="630"/>
      <c r="DT38" s="630"/>
      <c r="DU38" s="630"/>
      <c r="DV38" s="631"/>
      <c r="DW38" s="634">
        <v>12.4</v>
      </c>
      <c r="DX38" s="665"/>
      <c r="DY38" s="665"/>
      <c r="DZ38" s="665"/>
      <c r="EA38" s="665"/>
      <c r="EB38" s="665"/>
      <c r="EC38" s="666"/>
    </row>
    <row r="39" spans="2:133" ht="11.25" customHeight="1" x14ac:dyDescent="0.15">
      <c r="B39" s="626" t="s">
        <v>336</v>
      </c>
      <c r="C39" s="627"/>
      <c r="D39" s="627"/>
      <c r="E39" s="627"/>
      <c r="F39" s="627"/>
      <c r="G39" s="627"/>
      <c r="H39" s="627"/>
      <c r="I39" s="627"/>
      <c r="J39" s="627"/>
      <c r="K39" s="627"/>
      <c r="L39" s="627"/>
      <c r="M39" s="627"/>
      <c r="N39" s="627"/>
      <c r="O39" s="627"/>
      <c r="P39" s="627"/>
      <c r="Q39" s="628"/>
      <c r="R39" s="629">
        <v>154230</v>
      </c>
      <c r="S39" s="630"/>
      <c r="T39" s="630"/>
      <c r="U39" s="630"/>
      <c r="V39" s="630"/>
      <c r="W39" s="630"/>
      <c r="X39" s="630"/>
      <c r="Y39" s="631"/>
      <c r="Z39" s="632">
        <v>1.3</v>
      </c>
      <c r="AA39" s="632"/>
      <c r="AB39" s="632"/>
      <c r="AC39" s="632"/>
      <c r="AD39" s="633">
        <v>4199</v>
      </c>
      <c r="AE39" s="633"/>
      <c r="AF39" s="633"/>
      <c r="AG39" s="633"/>
      <c r="AH39" s="633"/>
      <c r="AI39" s="633"/>
      <c r="AJ39" s="633"/>
      <c r="AK39" s="633"/>
      <c r="AL39" s="634">
        <v>0.1</v>
      </c>
      <c r="AM39" s="635"/>
      <c r="AN39" s="635"/>
      <c r="AO39" s="636"/>
      <c r="AQ39" s="707" t="s">
        <v>337</v>
      </c>
      <c r="AR39" s="708"/>
      <c r="AS39" s="708"/>
      <c r="AT39" s="708"/>
      <c r="AU39" s="708"/>
      <c r="AV39" s="708"/>
      <c r="AW39" s="708"/>
      <c r="AX39" s="708"/>
      <c r="AY39" s="709"/>
      <c r="AZ39" s="629">
        <v>218485</v>
      </c>
      <c r="BA39" s="630"/>
      <c r="BB39" s="630"/>
      <c r="BC39" s="630"/>
      <c r="BD39" s="663"/>
      <c r="BE39" s="663"/>
      <c r="BF39" s="687"/>
      <c r="BG39" s="644" t="s">
        <v>338</v>
      </c>
      <c r="BH39" s="645"/>
      <c r="BI39" s="645"/>
      <c r="BJ39" s="645"/>
      <c r="BK39" s="645"/>
      <c r="BL39" s="645"/>
      <c r="BM39" s="645"/>
      <c r="BN39" s="645"/>
      <c r="BO39" s="645"/>
      <c r="BP39" s="645"/>
      <c r="BQ39" s="645"/>
      <c r="BR39" s="645"/>
      <c r="BS39" s="645"/>
      <c r="BT39" s="645"/>
      <c r="BU39" s="646"/>
      <c r="BV39" s="629">
        <v>2016</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291729</v>
      </c>
      <c r="CS39" s="663"/>
      <c r="CT39" s="663"/>
      <c r="CU39" s="663"/>
      <c r="CV39" s="663"/>
      <c r="CW39" s="663"/>
      <c r="CX39" s="663"/>
      <c r="CY39" s="664"/>
      <c r="CZ39" s="634">
        <v>2.8</v>
      </c>
      <c r="DA39" s="665"/>
      <c r="DB39" s="665"/>
      <c r="DC39" s="671"/>
      <c r="DD39" s="638">
        <v>252175</v>
      </c>
      <c r="DE39" s="663"/>
      <c r="DF39" s="663"/>
      <c r="DG39" s="663"/>
      <c r="DH39" s="663"/>
      <c r="DI39" s="663"/>
      <c r="DJ39" s="663"/>
      <c r="DK39" s="664"/>
      <c r="DL39" s="638" t="s">
        <v>128</v>
      </c>
      <c r="DM39" s="663"/>
      <c r="DN39" s="663"/>
      <c r="DO39" s="663"/>
      <c r="DP39" s="663"/>
      <c r="DQ39" s="663"/>
      <c r="DR39" s="663"/>
      <c r="DS39" s="663"/>
      <c r="DT39" s="663"/>
      <c r="DU39" s="663"/>
      <c r="DV39" s="664"/>
      <c r="DW39" s="634" t="s">
        <v>128</v>
      </c>
      <c r="DX39" s="665"/>
      <c r="DY39" s="665"/>
      <c r="DZ39" s="665"/>
      <c r="EA39" s="665"/>
      <c r="EB39" s="665"/>
      <c r="EC39" s="666"/>
    </row>
    <row r="40" spans="2:133" ht="11.25" customHeight="1" x14ac:dyDescent="0.15">
      <c r="B40" s="626" t="s">
        <v>340</v>
      </c>
      <c r="C40" s="627"/>
      <c r="D40" s="627"/>
      <c r="E40" s="627"/>
      <c r="F40" s="627"/>
      <c r="G40" s="627"/>
      <c r="H40" s="627"/>
      <c r="I40" s="627"/>
      <c r="J40" s="627"/>
      <c r="K40" s="627"/>
      <c r="L40" s="627"/>
      <c r="M40" s="627"/>
      <c r="N40" s="627"/>
      <c r="O40" s="627"/>
      <c r="P40" s="627"/>
      <c r="Q40" s="628"/>
      <c r="R40" s="629">
        <v>1379600</v>
      </c>
      <c r="S40" s="630"/>
      <c r="T40" s="630"/>
      <c r="U40" s="630"/>
      <c r="V40" s="630"/>
      <c r="W40" s="630"/>
      <c r="X40" s="630"/>
      <c r="Y40" s="631"/>
      <c r="Z40" s="632">
        <v>12</v>
      </c>
      <c r="AA40" s="632"/>
      <c r="AB40" s="632"/>
      <c r="AC40" s="632"/>
      <c r="AD40" s="633" t="s">
        <v>128</v>
      </c>
      <c r="AE40" s="633"/>
      <c r="AF40" s="633"/>
      <c r="AG40" s="633"/>
      <c r="AH40" s="633"/>
      <c r="AI40" s="633"/>
      <c r="AJ40" s="633"/>
      <c r="AK40" s="633"/>
      <c r="AL40" s="634" t="s">
        <v>128</v>
      </c>
      <c r="AM40" s="635"/>
      <c r="AN40" s="635"/>
      <c r="AO40" s="636"/>
      <c r="AQ40" s="707" t="s">
        <v>341</v>
      </c>
      <c r="AR40" s="708"/>
      <c r="AS40" s="708"/>
      <c r="AT40" s="708"/>
      <c r="AU40" s="708"/>
      <c r="AV40" s="708"/>
      <c r="AW40" s="708"/>
      <c r="AX40" s="708"/>
      <c r="AY40" s="709"/>
      <c r="AZ40" s="629">
        <v>59871</v>
      </c>
      <c r="BA40" s="630"/>
      <c r="BB40" s="630"/>
      <c r="BC40" s="630"/>
      <c r="BD40" s="663"/>
      <c r="BE40" s="663"/>
      <c r="BF40" s="687"/>
      <c r="BG40" s="710" t="s">
        <v>342</v>
      </c>
      <c r="BH40" s="711"/>
      <c r="BI40" s="711"/>
      <c r="BJ40" s="711"/>
      <c r="BK40" s="711"/>
      <c r="BL40" s="364"/>
      <c r="BM40" s="645" t="s">
        <v>343</v>
      </c>
      <c r="BN40" s="645"/>
      <c r="BO40" s="645"/>
      <c r="BP40" s="645"/>
      <c r="BQ40" s="645"/>
      <c r="BR40" s="645"/>
      <c r="BS40" s="645"/>
      <c r="BT40" s="645"/>
      <c r="BU40" s="646"/>
      <c r="BV40" s="629">
        <v>79</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25400</v>
      </c>
      <c r="CS40" s="630"/>
      <c r="CT40" s="630"/>
      <c r="CU40" s="630"/>
      <c r="CV40" s="630"/>
      <c r="CW40" s="630"/>
      <c r="CX40" s="630"/>
      <c r="CY40" s="631"/>
      <c r="CZ40" s="634">
        <v>0.2</v>
      </c>
      <c r="DA40" s="665"/>
      <c r="DB40" s="665"/>
      <c r="DC40" s="671"/>
      <c r="DD40" s="638">
        <v>5695</v>
      </c>
      <c r="DE40" s="630"/>
      <c r="DF40" s="630"/>
      <c r="DG40" s="630"/>
      <c r="DH40" s="630"/>
      <c r="DI40" s="630"/>
      <c r="DJ40" s="630"/>
      <c r="DK40" s="631"/>
      <c r="DL40" s="638">
        <v>1695</v>
      </c>
      <c r="DM40" s="630"/>
      <c r="DN40" s="630"/>
      <c r="DO40" s="630"/>
      <c r="DP40" s="630"/>
      <c r="DQ40" s="630"/>
      <c r="DR40" s="630"/>
      <c r="DS40" s="630"/>
      <c r="DT40" s="630"/>
      <c r="DU40" s="630"/>
      <c r="DV40" s="631"/>
      <c r="DW40" s="634">
        <v>0</v>
      </c>
      <c r="DX40" s="665"/>
      <c r="DY40" s="665"/>
      <c r="DZ40" s="665"/>
      <c r="EA40" s="665"/>
      <c r="EB40" s="665"/>
      <c r="EC40" s="666"/>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346</v>
      </c>
      <c r="AR41" s="708"/>
      <c r="AS41" s="708"/>
      <c r="AT41" s="708"/>
      <c r="AU41" s="708"/>
      <c r="AV41" s="708"/>
      <c r="AW41" s="708"/>
      <c r="AX41" s="708"/>
      <c r="AY41" s="709"/>
      <c r="AZ41" s="629">
        <v>142785</v>
      </c>
      <c r="BA41" s="630"/>
      <c r="BB41" s="630"/>
      <c r="BC41" s="630"/>
      <c r="BD41" s="663"/>
      <c r="BE41" s="663"/>
      <c r="BF41" s="687"/>
      <c r="BG41" s="710"/>
      <c r="BH41" s="711"/>
      <c r="BI41" s="711"/>
      <c r="BJ41" s="711"/>
      <c r="BK41" s="711"/>
      <c r="BL41" s="364"/>
      <c r="BM41" s="645" t="s">
        <v>347</v>
      </c>
      <c r="BN41" s="645"/>
      <c r="BO41" s="645"/>
      <c r="BP41" s="645"/>
      <c r="BQ41" s="645"/>
      <c r="BR41" s="645"/>
      <c r="BS41" s="645"/>
      <c r="BT41" s="645"/>
      <c r="BU41" s="646"/>
      <c r="BV41" s="629" t="s">
        <v>128</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128</v>
      </c>
      <c r="CS41" s="663"/>
      <c r="CT41" s="663"/>
      <c r="CU41" s="663"/>
      <c r="CV41" s="663"/>
      <c r="CW41" s="663"/>
      <c r="CX41" s="663"/>
      <c r="CY41" s="664"/>
      <c r="CZ41" s="634" t="s">
        <v>128</v>
      </c>
      <c r="DA41" s="665"/>
      <c r="DB41" s="665"/>
      <c r="DC41" s="671"/>
      <c r="DD41" s="638" t="s">
        <v>128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350</v>
      </c>
      <c r="AR42" s="718"/>
      <c r="AS42" s="718"/>
      <c r="AT42" s="718"/>
      <c r="AU42" s="718"/>
      <c r="AV42" s="718"/>
      <c r="AW42" s="718"/>
      <c r="AX42" s="718"/>
      <c r="AY42" s="719"/>
      <c r="AZ42" s="723">
        <v>575431</v>
      </c>
      <c r="BA42" s="724"/>
      <c r="BB42" s="724"/>
      <c r="BC42" s="724"/>
      <c r="BD42" s="700"/>
      <c r="BE42" s="700"/>
      <c r="BF42" s="702"/>
      <c r="BG42" s="712"/>
      <c r="BH42" s="713"/>
      <c r="BI42" s="713"/>
      <c r="BJ42" s="713"/>
      <c r="BK42" s="713"/>
      <c r="BL42" s="365"/>
      <c r="BM42" s="655" t="s">
        <v>351</v>
      </c>
      <c r="BN42" s="655"/>
      <c r="BO42" s="655"/>
      <c r="BP42" s="655"/>
      <c r="BQ42" s="655"/>
      <c r="BR42" s="655"/>
      <c r="BS42" s="655"/>
      <c r="BT42" s="655"/>
      <c r="BU42" s="656"/>
      <c r="BV42" s="723">
        <v>411</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1861691</v>
      </c>
      <c r="CS42" s="663"/>
      <c r="CT42" s="663"/>
      <c r="CU42" s="663"/>
      <c r="CV42" s="663"/>
      <c r="CW42" s="663"/>
      <c r="CX42" s="663"/>
      <c r="CY42" s="664"/>
      <c r="CZ42" s="634">
        <v>17.8</v>
      </c>
      <c r="DA42" s="665"/>
      <c r="DB42" s="665"/>
      <c r="DC42" s="671"/>
      <c r="DD42" s="638">
        <v>490557</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189100</v>
      </c>
      <c r="S43" s="630"/>
      <c r="T43" s="630"/>
      <c r="U43" s="630"/>
      <c r="V43" s="630"/>
      <c r="W43" s="630"/>
      <c r="X43" s="630"/>
      <c r="Y43" s="631"/>
      <c r="Z43" s="632">
        <v>1.6</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t="s">
        <v>128</v>
      </c>
      <c r="CS43" s="663"/>
      <c r="CT43" s="663"/>
      <c r="CU43" s="663"/>
      <c r="CV43" s="663"/>
      <c r="CW43" s="663"/>
      <c r="CX43" s="663"/>
      <c r="CY43" s="664"/>
      <c r="CZ43" s="634" t="s">
        <v>128</v>
      </c>
      <c r="DA43" s="665"/>
      <c r="DB43" s="665"/>
      <c r="DC43" s="671"/>
      <c r="DD43" s="638" t="s">
        <v>128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11474271</v>
      </c>
      <c r="S44" s="724"/>
      <c r="T44" s="724"/>
      <c r="U44" s="724"/>
      <c r="V44" s="724"/>
      <c r="W44" s="724"/>
      <c r="X44" s="724"/>
      <c r="Y44" s="725"/>
      <c r="Z44" s="726">
        <v>100</v>
      </c>
      <c r="AA44" s="726"/>
      <c r="AB44" s="726"/>
      <c r="AC44" s="726"/>
      <c r="AD44" s="727">
        <v>5885774</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1648168</v>
      </c>
      <c r="CS44" s="630"/>
      <c r="CT44" s="630"/>
      <c r="CU44" s="630"/>
      <c r="CV44" s="630"/>
      <c r="CW44" s="630"/>
      <c r="CX44" s="630"/>
      <c r="CY44" s="631"/>
      <c r="CZ44" s="634">
        <v>15.7</v>
      </c>
      <c r="DA44" s="635"/>
      <c r="DB44" s="635"/>
      <c r="DC44" s="647"/>
      <c r="DD44" s="638">
        <v>393622</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592611</v>
      </c>
      <c r="CS45" s="663"/>
      <c r="CT45" s="663"/>
      <c r="CU45" s="663"/>
      <c r="CV45" s="663"/>
      <c r="CW45" s="663"/>
      <c r="CX45" s="663"/>
      <c r="CY45" s="664"/>
      <c r="CZ45" s="634">
        <v>5.7</v>
      </c>
      <c r="DA45" s="665"/>
      <c r="DB45" s="665"/>
      <c r="DC45" s="671"/>
      <c r="DD45" s="638">
        <v>29866</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998574</v>
      </c>
      <c r="CS46" s="630"/>
      <c r="CT46" s="630"/>
      <c r="CU46" s="630"/>
      <c r="CV46" s="630"/>
      <c r="CW46" s="630"/>
      <c r="CX46" s="630"/>
      <c r="CY46" s="631"/>
      <c r="CZ46" s="634">
        <v>9.5</v>
      </c>
      <c r="DA46" s="635"/>
      <c r="DB46" s="635"/>
      <c r="DC46" s="647"/>
      <c r="DD46" s="638">
        <v>359573</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213523</v>
      </c>
      <c r="CS47" s="663"/>
      <c r="CT47" s="663"/>
      <c r="CU47" s="663"/>
      <c r="CV47" s="663"/>
      <c r="CW47" s="663"/>
      <c r="CX47" s="663"/>
      <c r="CY47" s="664"/>
      <c r="CZ47" s="634">
        <v>2</v>
      </c>
      <c r="DA47" s="665"/>
      <c r="DB47" s="665"/>
      <c r="DC47" s="671"/>
      <c r="DD47" s="638">
        <v>96935</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10470488</v>
      </c>
      <c r="CS49" s="700"/>
      <c r="CT49" s="700"/>
      <c r="CU49" s="700"/>
      <c r="CV49" s="700"/>
      <c r="CW49" s="700"/>
      <c r="CX49" s="700"/>
      <c r="CY49" s="737"/>
      <c r="CZ49" s="728">
        <v>100</v>
      </c>
      <c r="DA49" s="738"/>
      <c r="DB49" s="738"/>
      <c r="DC49" s="739"/>
      <c r="DD49" s="740">
        <v>6705295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43um8bzx87VOE1J/cFvUXpbonsU0YevFGbfRXLwoPxOqh89yhy/N0GNeD+est053ncFJOttJdfp4wthbALRtQ==" saltValue="Z4Vo0ZUscFmjovuPvlHZ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11464</v>
      </c>
      <c r="R7" s="781"/>
      <c r="S7" s="781"/>
      <c r="T7" s="781"/>
      <c r="U7" s="781"/>
      <c r="V7" s="781">
        <v>10464</v>
      </c>
      <c r="W7" s="781"/>
      <c r="X7" s="781"/>
      <c r="Y7" s="781"/>
      <c r="Z7" s="781"/>
      <c r="AA7" s="781">
        <v>1000</v>
      </c>
      <c r="AB7" s="781"/>
      <c r="AC7" s="781"/>
      <c r="AD7" s="781"/>
      <c r="AE7" s="782"/>
      <c r="AF7" s="783">
        <v>823</v>
      </c>
      <c r="AG7" s="784"/>
      <c r="AH7" s="784"/>
      <c r="AI7" s="784"/>
      <c r="AJ7" s="785"/>
      <c r="AK7" s="786" t="s">
        <v>591</v>
      </c>
      <c r="AL7" s="787"/>
      <c r="AM7" s="787"/>
      <c r="AN7" s="787"/>
      <c r="AO7" s="787"/>
      <c r="AP7" s="787">
        <v>9425</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586</v>
      </c>
      <c r="BT7" s="775"/>
      <c r="BU7" s="775"/>
      <c r="BV7" s="775"/>
      <c r="BW7" s="775"/>
      <c r="BX7" s="775"/>
      <c r="BY7" s="775"/>
      <c r="BZ7" s="775"/>
      <c r="CA7" s="775"/>
      <c r="CB7" s="775"/>
      <c r="CC7" s="775"/>
      <c r="CD7" s="775"/>
      <c r="CE7" s="775"/>
      <c r="CF7" s="775"/>
      <c r="CG7" s="790"/>
      <c r="CH7" s="771">
        <v>3</v>
      </c>
      <c r="CI7" s="772"/>
      <c r="CJ7" s="772"/>
      <c r="CK7" s="772"/>
      <c r="CL7" s="773"/>
      <c r="CM7" s="771">
        <v>124</v>
      </c>
      <c r="CN7" s="772"/>
      <c r="CO7" s="772"/>
      <c r="CP7" s="772"/>
      <c r="CQ7" s="773"/>
      <c r="CR7" s="771">
        <v>100</v>
      </c>
      <c r="CS7" s="772"/>
      <c r="CT7" s="772"/>
      <c r="CU7" s="772"/>
      <c r="CV7" s="773"/>
      <c r="CW7" s="771">
        <v>11</v>
      </c>
      <c r="CX7" s="772"/>
      <c r="CY7" s="772"/>
      <c r="CZ7" s="772"/>
      <c r="DA7" s="773"/>
      <c r="DB7" s="771" t="s">
        <v>598</v>
      </c>
      <c r="DC7" s="772"/>
      <c r="DD7" s="772"/>
      <c r="DE7" s="772"/>
      <c r="DF7" s="773"/>
      <c r="DG7" s="771" t="s">
        <v>598</v>
      </c>
      <c r="DH7" s="772"/>
      <c r="DI7" s="772"/>
      <c r="DJ7" s="772"/>
      <c r="DK7" s="773"/>
      <c r="DL7" s="771" t="s">
        <v>598</v>
      </c>
      <c r="DM7" s="772"/>
      <c r="DN7" s="772"/>
      <c r="DO7" s="772"/>
      <c r="DP7" s="773"/>
      <c r="DQ7" s="771" t="s">
        <v>519</v>
      </c>
      <c r="DR7" s="772"/>
      <c r="DS7" s="772"/>
      <c r="DT7" s="772"/>
      <c r="DU7" s="773"/>
      <c r="DV7" s="774"/>
      <c r="DW7" s="775"/>
      <c r="DX7" s="775"/>
      <c r="DY7" s="775"/>
      <c r="DZ7" s="776"/>
      <c r="EA7" s="230"/>
    </row>
    <row r="8" spans="1:131" s="231" customFormat="1" ht="26.25" customHeight="1" x14ac:dyDescent="0.15">
      <c r="A8" s="234">
        <v>2</v>
      </c>
      <c r="B8" s="808" t="s">
        <v>388</v>
      </c>
      <c r="C8" s="809"/>
      <c r="D8" s="809"/>
      <c r="E8" s="809"/>
      <c r="F8" s="809"/>
      <c r="G8" s="809"/>
      <c r="H8" s="809"/>
      <c r="I8" s="809"/>
      <c r="J8" s="809"/>
      <c r="K8" s="809"/>
      <c r="L8" s="809"/>
      <c r="M8" s="809"/>
      <c r="N8" s="809"/>
      <c r="O8" s="809"/>
      <c r="P8" s="810"/>
      <c r="Q8" s="811">
        <v>10</v>
      </c>
      <c r="R8" s="812"/>
      <c r="S8" s="812"/>
      <c r="T8" s="812"/>
      <c r="U8" s="812"/>
      <c r="V8" s="812">
        <v>6</v>
      </c>
      <c r="W8" s="812"/>
      <c r="X8" s="812"/>
      <c r="Y8" s="812"/>
      <c r="Z8" s="812"/>
      <c r="AA8" s="812">
        <v>4</v>
      </c>
      <c r="AB8" s="812"/>
      <c r="AC8" s="812"/>
      <c r="AD8" s="812"/>
      <c r="AE8" s="813"/>
      <c r="AF8" s="814">
        <v>4</v>
      </c>
      <c r="AG8" s="815"/>
      <c r="AH8" s="815"/>
      <c r="AI8" s="815"/>
      <c r="AJ8" s="816"/>
      <c r="AK8" s="797" t="s">
        <v>591</v>
      </c>
      <c r="AL8" s="798"/>
      <c r="AM8" s="798"/>
      <c r="AN8" s="798"/>
      <c r="AO8" s="798"/>
      <c r="AP8" s="798" t="s">
        <v>591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587</v>
      </c>
      <c r="BT8" s="802"/>
      <c r="BU8" s="802"/>
      <c r="BV8" s="802"/>
      <c r="BW8" s="802"/>
      <c r="BX8" s="802"/>
      <c r="BY8" s="802"/>
      <c r="BZ8" s="802"/>
      <c r="CA8" s="802"/>
      <c r="CB8" s="802"/>
      <c r="CC8" s="802"/>
      <c r="CD8" s="802"/>
      <c r="CE8" s="802"/>
      <c r="CF8" s="802"/>
      <c r="CG8" s="803"/>
      <c r="CH8" s="804">
        <v>46</v>
      </c>
      <c r="CI8" s="805"/>
      <c r="CJ8" s="805"/>
      <c r="CK8" s="805"/>
      <c r="CL8" s="806"/>
      <c r="CM8" s="804">
        <v>278</v>
      </c>
      <c r="CN8" s="805"/>
      <c r="CO8" s="805"/>
      <c r="CP8" s="805"/>
      <c r="CQ8" s="806"/>
      <c r="CR8" s="804">
        <v>210</v>
      </c>
      <c r="CS8" s="805"/>
      <c r="CT8" s="805"/>
      <c r="CU8" s="805"/>
      <c r="CV8" s="806"/>
      <c r="CW8" s="804">
        <v>3</v>
      </c>
      <c r="CX8" s="805"/>
      <c r="CY8" s="805"/>
      <c r="CZ8" s="805"/>
      <c r="DA8" s="806"/>
      <c r="DB8" s="804" t="s">
        <v>598</v>
      </c>
      <c r="DC8" s="805"/>
      <c r="DD8" s="805"/>
      <c r="DE8" s="805"/>
      <c r="DF8" s="806"/>
      <c r="DG8" s="804" t="s">
        <v>598</v>
      </c>
      <c r="DH8" s="805"/>
      <c r="DI8" s="805"/>
      <c r="DJ8" s="805"/>
      <c r="DK8" s="806"/>
      <c r="DL8" s="804" t="s">
        <v>598</v>
      </c>
      <c r="DM8" s="805"/>
      <c r="DN8" s="805"/>
      <c r="DO8" s="805"/>
      <c r="DP8" s="806"/>
      <c r="DQ8" s="804" t="s">
        <v>519</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588</v>
      </c>
      <c r="BT9" s="802"/>
      <c r="BU9" s="802"/>
      <c r="BV9" s="802"/>
      <c r="BW9" s="802"/>
      <c r="BX9" s="802"/>
      <c r="BY9" s="802"/>
      <c r="BZ9" s="802"/>
      <c r="CA9" s="802"/>
      <c r="CB9" s="802"/>
      <c r="CC9" s="802"/>
      <c r="CD9" s="802"/>
      <c r="CE9" s="802"/>
      <c r="CF9" s="802"/>
      <c r="CG9" s="803"/>
      <c r="CH9" s="804">
        <v>-4</v>
      </c>
      <c r="CI9" s="805"/>
      <c r="CJ9" s="805"/>
      <c r="CK9" s="805"/>
      <c r="CL9" s="806"/>
      <c r="CM9" s="804">
        <v>124</v>
      </c>
      <c r="CN9" s="805"/>
      <c r="CO9" s="805"/>
      <c r="CP9" s="805"/>
      <c r="CQ9" s="806"/>
      <c r="CR9" s="804">
        <v>10</v>
      </c>
      <c r="CS9" s="805"/>
      <c r="CT9" s="805"/>
      <c r="CU9" s="805"/>
      <c r="CV9" s="806"/>
      <c r="CW9" s="804">
        <v>3</v>
      </c>
      <c r="CX9" s="805"/>
      <c r="CY9" s="805"/>
      <c r="CZ9" s="805"/>
      <c r="DA9" s="806"/>
      <c r="DB9" s="804" t="s">
        <v>598</v>
      </c>
      <c r="DC9" s="805"/>
      <c r="DD9" s="805"/>
      <c r="DE9" s="805"/>
      <c r="DF9" s="806"/>
      <c r="DG9" s="804" t="s">
        <v>598</v>
      </c>
      <c r="DH9" s="805"/>
      <c r="DI9" s="805"/>
      <c r="DJ9" s="805"/>
      <c r="DK9" s="806"/>
      <c r="DL9" s="804" t="s">
        <v>598</v>
      </c>
      <c r="DM9" s="805"/>
      <c r="DN9" s="805"/>
      <c r="DO9" s="805"/>
      <c r="DP9" s="806"/>
      <c r="DQ9" s="804" t="s">
        <v>519</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589</v>
      </c>
      <c r="BT10" s="802"/>
      <c r="BU10" s="802"/>
      <c r="BV10" s="802"/>
      <c r="BW10" s="802"/>
      <c r="BX10" s="802"/>
      <c r="BY10" s="802"/>
      <c r="BZ10" s="802"/>
      <c r="CA10" s="802"/>
      <c r="CB10" s="802"/>
      <c r="CC10" s="802"/>
      <c r="CD10" s="802"/>
      <c r="CE10" s="802"/>
      <c r="CF10" s="802"/>
      <c r="CG10" s="803"/>
      <c r="CH10" s="804">
        <v>6</v>
      </c>
      <c r="CI10" s="805"/>
      <c r="CJ10" s="805"/>
      <c r="CK10" s="805"/>
      <c r="CL10" s="806"/>
      <c r="CM10" s="804">
        <v>28</v>
      </c>
      <c r="CN10" s="805"/>
      <c r="CO10" s="805"/>
      <c r="CP10" s="805"/>
      <c r="CQ10" s="806"/>
      <c r="CR10" s="804">
        <v>13</v>
      </c>
      <c r="CS10" s="805"/>
      <c r="CT10" s="805"/>
      <c r="CU10" s="805"/>
      <c r="CV10" s="806"/>
      <c r="CW10" s="804" t="s">
        <v>598</v>
      </c>
      <c r="CX10" s="805"/>
      <c r="CY10" s="805"/>
      <c r="CZ10" s="805"/>
      <c r="DA10" s="806"/>
      <c r="DB10" s="804" t="s">
        <v>598</v>
      </c>
      <c r="DC10" s="805"/>
      <c r="DD10" s="805"/>
      <c r="DE10" s="805"/>
      <c r="DF10" s="806"/>
      <c r="DG10" s="804" t="s">
        <v>598</v>
      </c>
      <c r="DH10" s="805"/>
      <c r="DI10" s="805"/>
      <c r="DJ10" s="805"/>
      <c r="DK10" s="806"/>
      <c r="DL10" s="804" t="s">
        <v>598</v>
      </c>
      <c r="DM10" s="805"/>
      <c r="DN10" s="805"/>
      <c r="DO10" s="805"/>
      <c r="DP10" s="806"/>
      <c r="DQ10" s="804" t="s">
        <v>519</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590</v>
      </c>
      <c r="BT11" s="802"/>
      <c r="BU11" s="802"/>
      <c r="BV11" s="802"/>
      <c r="BW11" s="802"/>
      <c r="BX11" s="802"/>
      <c r="BY11" s="802"/>
      <c r="BZ11" s="802"/>
      <c r="CA11" s="802"/>
      <c r="CB11" s="802"/>
      <c r="CC11" s="802"/>
      <c r="CD11" s="802"/>
      <c r="CE11" s="802"/>
      <c r="CF11" s="802"/>
      <c r="CG11" s="803"/>
      <c r="CH11" s="804">
        <v>-10</v>
      </c>
      <c r="CI11" s="805"/>
      <c r="CJ11" s="805"/>
      <c r="CK11" s="805"/>
      <c r="CL11" s="806"/>
      <c r="CM11" s="804">
        <v>16</v>
      </c>
      <c r="CN11" s="805"/>
      <c r="CO11" s="805"/>
      <c r="CP11" s="805"/>
      <c r="CQ11" s="806"/>
      <c r="CR11" s="804">
        <v>10</v>
      </c>
      <c r="CS11" s="805"/>
      <c r="CT11" s="805"/>
      <c r="CU11" s="805"/>
      <c r="CV11" s="806"/>
      <c r="CW11" s="804" t="s">
        <v>598</v>
      </c>
      <c r="CX11" s="805"/>
      <c r="CY11" s="805"/>
      <c r="CZ11" s="805"/>
      <c r="DA11" s="806"/>
      <c r="DB11" s="804" t="s">
        <v>598</v>
      </c>
      <c r="DC11" s="805"/>
      <c r="DD11" s="805"/>
      <c r="DE11" s="805"/>
      <c r="DF11" s="806"/>
      <c r="DG11" s="804" t="s">
        <v>598</v>
      </c>
      <c r="DH11" s="805"/>
      <c r="DI11" s="805"/>
      <c r="DJ11" s="805"/>
      <c r="DK11" s="806"/>
      <c r="DL11" s="804" t="s">
        <v>598</v>
      </c>
      <c r="DM11" s="805"/>
      <c r="DN11" s="805"/>
      <c r="DO11" s="805"/>
      <c r="DP11" s="806"/>
      <c r="DQ11" s="804" t="s">
        <v>519</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592</v>
      </c>
      <c r="BT12" s="802"/>
      <c r="BU12" s="802"/>
      <c r="BV12" s="802"/>
      <c r="BW12" s="802"/>
      <c r="BX12" s="802"/>
      <c r="BY12" s="802"/>
      <c r="BZ12" s="802"/>
      <c r="CA12" s="802"/>
      <c r="CB12" s="802"/>
      <c r="CC12" s="802"/>
      <c r="CD12" s="802"/>
      <c r="CE12" s="802"/>
      <c r="CF12" s="802"/>
      <c r="CG12" s="803"/>
      <c r="CH12" s="804">
        <v>-1</v>
      </c>
      <c r="CI12" s="805"/>
      <c r="CJ12" s="805"/>
      <c r="CK12" s="805"/>
      <c r="CL12" s="806"/>
      <c r="CM12" s="804">
        <v>5</v>
      </c>
      <c r="CN12" s="805"/>
      <c r="CO12" s="805"/>
      <c r="CP12" s="805"/>
      <c r="CQ12" s="806"/>
      <c r="CR12" s="804">
        <v>4</v>
      </c>
      <c r="CS12" s="805"/>
      <c r="CT12" s="805"/>
      <c r="CU12" s="805"/>
      <c r="CV12" s="806"/>
      <c r="CW12" s="804" t="s">
        <v>598</v>
      </c>
      <c r="CX12" s="805"/>
      <c r="CY12" s="805"/>
      <c r="CZ12" s="805"/>
      <c r="DA12" s="806"/>
      <c r="DB12" s="804" t="s">
        <v>598</v>
      </c>
      <c r="DC12" s="805"/>
      <c r="DD12" s="805"/>
      <c r="DE12" s="805"/>
      <c r="DF12" s="806"/>
      <c r="DG12" s="804" t="s">
        <v>598</v>
      </c>
      <c r="DH12" s="805"/>
      <c r="DI12" s="805"/>
      <c r="DJ12" s="805"/>
      <c r="DK12" s="806"/>
      <c r="DL12" s="804" t="s">
        <v>598</v>
      </c>
      <c r="DM12" s="805"/>
      <c r="DN12" s="805"/>
      <c r="DO12" s="805"/>
      <c r="DP12" s="806"/>
      <c r="DQ12" s="804" t="s">
        <v>519</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11474</v>
      </c>
      <c r="R23" s="821"/>
      <c r="S23" s="821"/>
      <c r="T23" s="821"/>
      <c r="U23" s="821"/>
      <c r="V23" s="821">
        <v>10470</v>
      </c>
      <c r="W23" s="821"/>
      <c r="X23" s="821"/>
      <c r="Y23" s="821"/>
      <c r="Z23" s="821"/>
      <c r="AA23" s="821">
        <v>1004</v>
      </c>
      <c r="AB23" s="821"/>
      <c r="AC23" s="821"/>
      <c r="AD23" s="821"/>
      <c r="AE23" s="822"/>
      <c r="AF23" s="823">
        <v>827</v>
      </c>
      <c r="AG23" s="821"/>
      <c r="AH23" s="821"/>
      <c r="AI23" s="821"/>
      <c r="AJ23" s="824"/>
      <c r="AK23" s="825"/>
      <c r="AL23" s="826"/>
      <c r="AM23" s="826"/>
      <c r="AN23" s="826"/>
      <c r="AO23" s="826"/>
      <c r="AP23" s="821">
        <v>9425</v>
      </c>
      <c r="AQ23" s="821"/>
      <c r="AR23" s="821"/>
      <c r="AS23" s="821"/>
      <c r="AT23" s="821"/>
      <c r="AU23" s="837"/>
      <c r="AV23" s="837"/>
      <c r="AW23" s="837"/>
      <c r="AX23" s="837"/>
      <c r="AY23" s="838"/>
      <c r="AZ23" s="839" t="s">
        <v>128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402</v>
      </c>
      <c r="C28" s="778"/>
      <c r="D28" s="778"/>
      <c r="E28" s="778"/>
      <c r="F28" s="778"/>
      <c r="G28" s="778"/>
      <c r="H28" s="778"/>
      <c r="I28" s="778"/>
      <c r="J28" s="778"/>
      <c r="K28" s="778"/>
      <c r="L28" s="778"/>
      <c r="M28" s="778"/>
      <c r="N28" s="778"/>
      <c r="O28" s="778"/>
      <c r="P28" s="779"/>
      <c r="Q28" s="850">
        <v>104</v>
      </c>
      <c r="R28" s="851"/>
      <c r="S28" s="851"/>
      <c r="T28" s="851"/>
      <c r="U28" s="851"/>
      <c r="V28" s="851">
        <v>54</v>
      </c>
      <c r="W28" s="851"/>
      <c r="X28" s="851"/>
      <c r="Y28" s="851"/>
      <c r="Z28" s="851"/>
      <c r="AA28" s="851">
        <v>50</v>
      </c>
      <c r="AB28" s="851"/>
      <c r="AC28" s="851"/>
      <c r="AD28" s="851"/>
      <c r="AE28" s="852"/>
      <c r="AF28" s="853">
        <v>50</v>
      </c>
      <c r="AG28" s="851"/>
      <c r="AH28" s="851"/>
      <c r="AI28" s="851"/>
      <c r="AJ28" s="854"/>
      <c r="AK28" s="855" t="s">
        <v>591</v>
      </c>
      <c r="AL28" s="856"/>
      <c r="AM28" s="856"/>
      <c r="AN28" s="856"/>
      <c r="AO28" s="856"/>
      <c r="AP28" s="856">
        <v>3</v>
      </c>
      <c r="AQ28" s="856"/>
      <c r="AR28" s="856"/>
      <c r="AS28" s="856"/>
      <c r="AT28" s="856"/>
      <c r="AU28" s="856" t="s">
        <v>591</v>
      </c>
      <c r="AV28" s="856"/>
      <c r="AW28" s="856"/>
      <c r="AX28" s="856"/>
      <c r="AY28" s="856"/>
      <c r="AZ28" s="857" t="s">
        <v>591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403</v>
      </c>
      <c r="C29" s="809"/>
      <c r="D29" s="809"/>
      <c r="E29" s="809"/>
      <c r="F29" s="809"/>
      <c r="G29" s="809"/>
      <c r="H29" s="809"/>
      <c r="I29" s="809"/>
      <c r="J29" s="809"/>
      <c r="K29" s="809"/>
      <c r="L29" s="809"/>
      <c r="M29" s="809"/>
      <c r="N29" s="809"/>
      <c r="O29" s="809"/>
      <c r="P29" s="810"/>
      <c r="Q29" s="811">
        <v>1199</v>
      </c>
      <c r="R29" s="812"/>
      <c r="S29" s="812"/>
      <c r="T29" s="812"/>
      <c r="U29" s="812"/>
      <c r="V29" s="812">
        <v>1153</v>
      </c>
      <c r="W29" s="812"/>
      <c r="X29" s="812"/>
      <c r="Y29" s="812"/>
      <c r="Z29" s="812"/>
      <c r="AA29" s="812">
        <v>46</v>
      </c>
      <c r="AB29" s="812"/>
      <c r="AC29" s="812"/>
      <c r="AD29" s="812"/>
      <c r="AE29" s="813"/>
      <c r="AF29" s="814">
        <v>46</v>
      </c>
      <c r="AG29" s="815"/>
      <c r="AH29" s="815"/>
      <c r="AI29" s="815"/>
      <c r="AJ29" s="816"/>
      <c r="AK29" s="862">
        <v>132</v>
      </c>
      <c r="AL29" s="858"/>
      <c r="AM29" s="858"/>
      <c r="AN29" s="858"/>
      <c r="AO29" s="858"/>
      <c r="AP29" s="858" t="s">
        <v>591</v>
      </c>
      <c r="AQ29" s="858"/>
      <c r="AR29" s="858"/>
      <c r="AS29" s="858"/>
      <c r="AT29" s="858"/>
      <c r="AU29" s="858" t="s">
        <v>591</v>
      </c>
      <c r="AV29" s="858"/>
      <c r="AW29" s="858"/>
      <c r="AX29" s="858"/>
      <c r="AY29" s="858"/>
      <c r="AZ29" s="859" t="s">
        <v>591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404</v>
      </c>
      <c r="C30" s="809"/>
      <c r="D30" s="809"/>
      <c r="E30" s="809"/>
      <c r="F30" s="809"/>
      <c r="G30" s="809"/>
      <c r="H30" s="809"/>
      <c r="I30" s="809"/>
      <c r="J30" s="809"/>
      <c r="K30" s="809"/>
      <c r="L30" s="809"/>
      <c r="M30" s="809"/>
      <c r="N30" s="809"/>
      <c r="O30" s="809"/>
      <c r="P30" s="810"/>
      <c r="Q30" s="811">
        <v>71</v>
      </c>
      <c r="R30" s="812"/>
      <c r="S30" s="812"/>
      <c r="T30" s="812"/>
      <c r="U30" s="812"/>
      <c r="V30" s="812">
        <v>53</v>
      </c>
      <c r="W30" s="812"/>
      <c r="X30" s="812"/>
      <c r="Y30" s="812"/>
      <c r="Z30" s="812"/>
      <c r="AA30" s="812">
        <v>18</v>
      </c>
      <c r="AB30" s="812"/>
      <c r="AC30" s="812"/>
      <c r="AD30" s="812"/>
      <c r="AE30" s="813"/>
      <c r="AF30" s="814">
        <v>18</v>
      </c>
      <c r="AG30" s="815"/>
      <c r="AH30" s="815"/>
      <c r="AI30" s="815"/>
      <c r="AJ30" s="816"/>
      <c r="AK30" s="862">
        <v>11</v>
      </c>
      <c r="AL30" s="858"/>
      <c r="AM30" s="858"/>
      <c r="AN30" s="858"/>
      <c r="AO30" s="858"/>
      <c r="AP30" s="858" t="s">
        <v>591</v>
      </c>
      <c r="AQ30" s="858"/>
      <c r="AR30" s="858"/>
      <c r="AS30" s="858"/>
      <c r="AT30" s="858"/>
      <c r="AU30" s="858" t="s">
        <v>591</v>
      </c>
      <c r="AV30" s="858"/>
      <c r="AW30" s="858"/>
      <c r="AX30" s="858"/>
      <c r="AY30" s="858"/>
      <c r="AZ30" s="859" t="s">
        <v>591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405</v>
      </c>
      <c r="C31" s="809"/>
      <c r="D31" s="809"/>
      <c r="E31" s="809"/>
      <c r="F31" s="809"/>
      <c r="G31" s="809"/>
      <c r="H31" s="809"/>
      <c r="I31" s="809"/>
      <c r="J31" s="809"/>
      <c r="K31" s="809"/>
      <c r="L31" s="809"/>
      <c r="M31" s="809"/>
      <c r="N31" s="809"/>
      <c r="O31" s="809"/>
      <c r="P31" s="810"/>
      <c r="Q31" s="811">
        <v>1894</v>
      </c>
      <c r="R31" s="812"/>
      <c r="S31" s="812"/>
      <c r="T31" s="812"/>
      <c r="U31" s="812"/>
      <c r="V31" s="812">
        <v>1783</v>
      </c>
      <c r="W31" s="812"/>
      <c r="X31" s="812"/>
      <c r="Y31" s="812"/>
      <c r="Z31" s="812"/>
      <c r="AA31" s="812">
        <v>111</v>
      </c>
      <c r="AB31" s="812"/>
      <c r="AC31" s="812"/>
      <c r="AD31" s="812"/>
      <c r="AE31" s="813"/>
      <c r="AF31" s="814">
        <v>111</v>
      </c>
      <c r="AG31" s="815"/>
      <c r="AH31" s="815"/>
      <c r="AI31" s="815"/>
      <c r="AJ31" s="816"/>
      <c r="AK31" s="862">
        <v>301</v>
      </c>
      <c r="AL31" s="858"/>
      <c r="AM31" s="858"/>
      <c r="AN31" s="858"/>
      <c r="AO31" s="858"/>
      <c r="AP31" s="858" t="s">
        <v>591</v>
      </c>
      <c r="AQ31" s="858"/>
      <c r="AR31" s="858"/>
      <c r="AS31" s="858"/>
      <c r="AT31" s="858"/>
      <c r="AU31" s="858" t="s">
        <v>591</v>
      </c>
      <c r="AV31" s="858"/>
      <c r="AW31" s="858"/>
      <c r="AX31" s="858"/>
      <c r="AY31" s="858"/>
      <c r="AZ31" s="859" t="s">
        <v>591</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406</v>
      </c>
      <c r="C32" s="809"/>
      <c r="D32" s="809"/>
      <c r="E32" s="809"/>
      <c r="F32" s="809"/>
      <c r="G32" s="809"/>
      <c r="H32" s="809"/>
      <c r="I32" s="809"/>
      <c r="J32" s="809"/>
      <c r="K32" s="809"/>
      <c r="L32" s="809"/>
      <c r="M32" s="809"/>
      <c r="N32" s="809"/>
      <c r="O32" s="809"/>
      <c r="P32" s="810"/>
      <c r="Q32" s="811">
        <v>162</v>
      </c>
      <c r="R32" s="812"/>
      <c r="S32" s="812"/>
      <c r="T32" s="812"/>
      <c r="U32" s="812"/>
      <c r="V32" s="812">
        <v>157</v>
      </c>
      <c r="W32" s="812"/>
      <c r="X32" s="812"/>
      <c r="Y32" s="812"/>
      <c r="Z32" s="812"/>
      <c r="AA32" s="812">
        <v>5</v>
      </c>
      <c r="AB32" s="812"/>
      <c r="AC32" s="812"/>
      <c r="AD32" s="812"/>
      <c r="AE32" s="813"/>
      <c r="AF32" s="814">
        <v>5</v>
      </c>
      <c r="AG32" s="815"/>
      <c r="AH32" s="815"/>
      <c r="AI32" s="815"/>
      <c r="AJ32" s="816"/>
      <c r="AK32" s="862">
        <v>274</v>
      </c>
      <c r="AL32" s="858"/>
      <c r="AM32" s="858"/>
      <c r="AN32" s="858"/>
      <c r="AO32" s="858"/>
      <c r="AP32" s="858" t="s">
        <v>591</v>
      </c>
      <c r="AQ32" s="858"/>
      <c r="AR32" s="858"/>
      <c r="AS32" s="858"/>
      <c r="AT32" s="858"/>
      <c r="AU32" s="858" t="s">
        <v>591</v>
      </c>
      <c r="AV32" s="858"/>
      <c r="AW32" s="858"/>
      <c r="AX32" s="858"/>
      <c r="AY32" s="858"/>
      <c r="AZ32" s="859" t="s">
        <v>591</v>
      </c>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407</v>
      </c>
      <c r="C33" s="809"/>
      <c r="D33" s="809"/>
      <c r="E33" s="809"/>
      <c r="F33" s="809"/>
      <c r="G33" s="809"/>
      <c r="H33" s="809"/>
      <c r="I33" s="809"/>
      <c r="J33" s="809"/>
      <c r="K33" s="809"/>
      <c r="L33" s="809"/>
      <c r="M33" s="809"/>
      <c r="N33" s="809"/>
      <c r="O33" s="809"/>
      <c r="P33" s="810"/>
      <c r="Q33" s="811">
        <v>961</v>
      </c>
      <c r="R33" s="812"/>
      <c r="S33" s="812"/>
      <c r="T33" s="812"/>
      <c r="U33" s="812"/>
      <c r="V33" s="812">
        <v>1013</v>
      </c>
      <c r="W33" s="812"/>
      <c r="X33" s="812"/>
      <c r="Y33" s="812"/>
      <c r="Z33" s="812"/>
      <c r="AA33" s="812">
        <v>-52</v>
      </c>
      <c r="AB33" s="812"/>
      <c r="AC33" s="812"/>
      <c r="AD33" s="812"/>
      <c r="AE33" s="813"/>
      <c r="AF33" s="814">
        <v>622</v>
      </c>
      <c r="AG33" s="815"/>
      <c r="AH33" s="815"/>
      <c r="AI33" s="815"/>
      <c r="AJ33" s="816"/>
      <c r="AK33" s="862">
        <v>218</v>
      </c>
      <c r="AL33" s="858"/>
      <c r="AM33" s="858"/>
      <c r="AN33" s="858"/>
      <c r="AO33" s="858"/>
      <c r="AP33" s="858">
        <v>121</v>
      </c>
      <c r="AQ33" s="858"/>
      <c r="AR33" s="858"/>
      <c r="AS33" s="858"/>
      <c r="AT33" s="858"/>
      <c r="AU33" s="858">
        <v>81</v>
      </c>
      <c r="AV33" s="858"/>
      <c r="AW33" s="858"/>
      <c r="AX33" s="858"/>
      <c r="AY33" s="858"/>
      <c r="AZ33" s="859" t="s">
        <v>591</v>
      </c>
      <c r="BA33" s="859"/>
      <c r="BB33" s="859"/>
      <c r="BC33" s="859"/>
      <c r="BD33" s="859"/>
      <c r="BE33" s="860" t="s">
        <v>408</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409</v>
      </c>
      <c r="C34" s="809"/>
      <c r="D34" s="809"/>
      <c r="E34" s="809"/>
      <c r="F34" s="809"/>
      <c r="G34" s="809"/>
      <c r="H34" s="809"/>
      <c r="I34" s="809"/>
      <c r="J34" s="809"/>
      <c r="K34" s="809"/>
      <c r="L34" s="809"/>
      <c r="M34" s="809"/>
      <c r="N34" s="809"/>
      <c r="O34" s="809"/>
      <c r="P34" s="810"/>
      <c r="Q34" s="811">
        <v>319</v>
      </c>
      <c r="R34" s="812"/>
      <c r="S34" s="812"/>
      <c r="T34" s="812"/>
      <c r="U34" s="812"/>
      <c r="V34" s="812">
        <v>285</v>
      </c>
      <c r="W34" s="812"/>
      <c r="X34" s="812"/>
      <c r="Y34" s="812"/>
      <c r="Z34" s="812"/>
      <c r="AA34" s="812">
        <v>34</v>
      </c>
      <c r="AB34" s="812"/>
      <c r="AC34" s="812"/>
      <c r="AD34" s="812"/>
      <c r="AE34" s="813"/>
      <c r="AF34" s="814">
        <v>307</v>
      </c>
      <c r="AG34" s="815"/>
      <c r="AH34" s="815"/>
      <c r="AI34" s="815"/>
      <c r="AJ34" s="816"/>
      <c r="AK34" s="862">
        <v>60</v>
      </c>
      <c r="AL34" s="858"/>
      <c r="AM34" s="858"/>
      <c r="AN34" s="858"/>
      <c r="AO34" s="858"/>
      <c r="AP34" s="858">
        <v>219</v>
      </c>
      <c r="AQ34" s="858"/>
      <c r="AR34" s="858"/>
      <c r="AS34" s="858"/>
      <c r="AT34" s="858"/>
      <c r="AU34" s="858">
        <v>144</v>
      </c>
      <c r="AV34" s="858"/>
      <c r="AW34" s="858"/>
      <c r="AX34" s="858"/>
      <c r="AY34" s="858"/>
      <c r="AZ34" s="859" t="s">
        <v>591</v>
      </c>
      <c r="BA34" s="859"/>
      <c r="BB34" s="859"/>
      <c r="BC34" s="859"/>
      <c r="BD34" s="859"/>
      <c r="BE34" s="860" t="s">
        <v>408</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410</v>
      </c>
      <c r="C35" s="809"/>
      <c r="D35" s="809"/>
      <c r="E35" s="809"/>
      <c r="F35" s="809"/>
      <c r="G35" s="809"/>
      <c r="H35" s="809"/>
      <c r="I35" s="809"/>
      <c r="J35" s="809"/>
      <c r="K35" s="809"/>
      <c r="L35" s="809"/>
      <c r="M35" s="809"/>
      <c r="N35" s="809"/>
      <c r="O35" s="809"/>
      <c r="P35" s="810"/>
      <c r="Q35" s="811">
        <v>369</v>
      </c>
      <c r="R35" s="812"/>
      <c r="S35" s="812"/>
      <c r="T35" s="812"/>
      <c r="U35" s="812"/>
      <c r="V35" s="812">
        <v>388</v>
      </c>
      <c r="W35" s="812"/>
      <c r="X35" s="812"/>
      <c r="Y35" s="812"/>
      <c r="Z35" s="812"/>
      <c r="AA35" s="812">
        <v>-19</v>
      </c>
      <c r="AB35" s="812"/>
      <c r="AC35" s="812"/>
      <c r="AD35" s="812"/>
      <c r="AE35" s="813"/>
      <c r="AF35" s="814">
        <v>99</v>
      </c>
      <c r="AG35" s="815"/>
      <c r="AH35" s="815"/>
      <c r="AI35" s="815"/>
      <c r="AJ35" s="816"/>
      <c r="AK35" s="862">
        <v>320</v>
      </c>
      <c r="AL35" s="858"/>
      <c r="AM35" s="858"/>
      <c r="AN35" s="858"/>
      <c r="AO35" s="858"/>
      <c r="AP35" s="858">
        <v>1822</v>
      </c>
      <c r="AQ35" s="858"/>
      <c r="AR35" s="858"/>
      <c r="AS35" s="858"/>
      <c r="AT35" s="858"/>
      <c r="AU35" s="858">
        <v>1822</v>
      </c>
      <c r="AV35" s="858"/>
      <c r="AW35" s="858"/>
      <c r="AX35" s="858"/>
      <c r="AY35" s="858"/>
      <c r="AZ35" s="859" t="s">
        <v>591</v>
      </c>
      <c r="BA35" s="859"/>
      <c r="BB35" s="859"/>
      <c r="BC35" s="859"/>
      <c r="BD35" s="859"/>
      <c r="BE35" s="860" t="s">
        <v>411</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412</v>
      </c>
      <c r="C36" s="809"/>
      <c r="D36" s="809"/>
      <c r="E36" s="809"/>
      <c r="F36" s="809"/>
      <c r="G36" s="809"/>
      <c r="H36" s="809"/>
      <c r="I36" s="809"/>
      <c r="J36" s="809"/>
      <c r="K36" s="809"/>
      <c r="L36" s="809"/>
      <c r="M36" s="809"/>
      <c r="N36" s="809"/>
      <c r="O36" s="809"/>
      <c r="P36" s="810"/>
      <c r="Q36" s="811">
        <v>251</v>
      </c>
      <c r="R36" s="812"/>
      <c r="S36" s="812"/>
      <c r="T36" s="812"/>
      <c r="U36" s="812"/>
      <c r="V36" s="812">
        <v>237</v>
      </c>
      <c r="W36" s="812"/>
      <c r="X36" s="812"/>
      <c r="Y36" s="812"/>
      <c r="Z36" s="812"/>
      <c r="AA36" s="812">
        <v>14</v>
      </c>
      <c r="AB36" s="812"/>
      <c r="AC36" s="812"/>
      <c r="AD36" s="812"/>
      <c r="AE36" s="813"/>
      <c r="AF36" s="814">
        <v>14</v>
      </c>
      <c r="AG36" s="815"/>
      <c r="AH36" s="815"/>
      <c r="AI36" s="815"/>
      <c r="AJ36" s="816"/>
      <c r="AK36" s="862">
        <v>153</v>
      </c>
      <c r="AL36" s="858"/>
      <c r="AM36" s="858"/>
      <c r="AN36" s="858"/>
      <c r="AO36" s="858"/>
      <c r="AP36" s="858">
        <v>1124</v>
      </c>
      <c r="AQ36" s="858"/>
      <c r="AR36" s="858"/>
      <c r="AS36" s="858"/>
      <c r="AT36" s="858"/>
      <c r="AU36" s="858">
        <v>1124</v>
      </c>
      <c r="AV36" s="858"/>
      <c r="AW36" s="858"/>
      <c r="AX36" s="858"/>
      <c r="AY36" s="858"/>
      <c r="AZ36" s="859" t="s">
        <v>591</v>
      </c>
      <c r="BA36" s="859"/>
      <c r="BB36" s="859"/>
      <c r="BC36" s="859"/>
      <c r="BD36" s="859"/>
      <c r="BE36" s="860" t="s">
        <v>413</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414</v>
      </c>
      <c r="C37" s="809"/>
      <c r="D37" s="809"/>
      <c r="E37" s="809"/>
      <c r="F37" s="809"/>
      <c r="G37" s="809"/>
      <c r="H37" s="809"/>
      <c r="I37" s="809"/>
      <c r="J37" s="809"/>
      <c r="K37" s="809"/>
      <c r="L37" s="809"/>
      <c r="M37" s="809"/>
      <c r="N37" s="809"/>
      <c r="O37" s="809"/>
      <c r="P37" s="810"/>
      <c r="Q37" s="811">
        <v>188</v>
      </c>
      <c r="R37" s="812"/>
      <c r="S37" s="812"/>
      <c r="T37" s="812"/>
      <c r="U37" s="812"/>
      <c r="V37" s="812">
        <v>175</v>
      </c>
      <c r="W37" s="812"/>
      <c r="X37" s="812"/>
      <c r="Y37" s="812"/>
      <c r="Z37" s="812"/>
      <c r="AA37" s="812">
        <v>13</v>
      </c>
      <c r="AB37" s="812"/>
      <c r="AC37" s="812"/>
      <c r="AD37" s="812"/>
      <c r="AE37" s="813"/>
      <c r="AF37" s="814">
        <v>13</v>
      </c>
      <c r="AG37" s="815"/>
      <c r="AH37" s="815"/>
      <c r="AI37" s="815"/>
      <c r="AJ37" s="816"/>
      <c r="AK37" s="862">
        <v>128</v>
      </c>
      <c r="AL37" s="858"/>
      <c r="AM37" s="858"/>
      <c r="AN37" s="858"/>
      <c r="AO37" s="858"/>
      <c r="AP37" s="858">
        <v>798</v>
      </c>
      <c r="AQ37" s="858"/>
      <c r="AR37" s="858"/>
      <c r="AS37" s="858"/>
      <c r="AT37" s="858"/>
      <c r="AU37" s="858">
        <v>798</v>
      </c>
      <c r="AV37" s="858"/>
      <c r="AW37" s="858"/>
      <c r="AX37" s="858"/>
      <c r="AY37" s="858"/>
      <c r="AZ37" s="859" t="s">
        <v>591</v>
      </c>
      <c r="BA37" s="859"/>
      <c r="BB37" s="859"/>
      <c r="BC37" s="859"/>
      <c r="BD37" s="859"/>
      <c r="BE37" s="860" t="s">
        <v>415</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416</v>
      </c>
      <c r="C38" s="809"/>
      <c r="D38" s="809"/>
      <c r="E38" s="809"/>
      <c r="F38" s="809"/>
      <c r="G38" s="809"/>
      <c r="H38" s="809"/>
      <c r="I38" s="809"/>
      <c r="J38" s="809"/>
      <c r="K38" s="809"/>
      <c r="L38" s="809"/>
      <c r="M38" s="809"/>
      <c r="N38" s="809"/>
      <c r="O38" s="809"/>
      <c r="P38" s="810"/>
      <c r="Q38" s="811">
        <v>51</v>
      </c>
      <c r="R38" s="812"/>
      <c r="S38" s="812"/>
      <c r="T38" s="812"/>
      <c r="U38" s="812"/>
      <c r="V38" s="812">
        <v>47</v>
      </c>
      <c r="W38" s="812"/>
      <c r="X38" s="812"/>
      <c r="Y38" s="812"/>
      <c r="Z38" s="812"/>
      <c r="AA38" s="812">
        <v>4</v>
      </c>
      <c r="AB38" s="812"/>
      <c r="AC38" s="812"/>
      <c r="AD38" s="812"/>
      <c r="AE38" s="813"/>
      <c r="AF38" s="814">
        <v>4</v>
      </c>
      <c r="AG38" s="815"/>
      <c r="AH38" s="815"/>
      <c r="AI38" s="815"/>
      <c r="AJ38" s="816"/>
      <c r="AK38" s="862">
        <v>27</v>
      </c>
      <c r="AL38" s="858"/>
      <c r="AM38" s="858"/>
      <c r="AN38" s="858"/>
      <c r="AO38" s="858"/>
      <c r="AP38" s="858">
        <v>54</v>
      </c>
      <c r="AQ38" s="858"/>
      <c r="AR38" s="858"/>
      <c r="AS38" s="858"/>
      <c r="AT38" s="858"/>
      <c r="AU38" s="858">
        <v>54</v>
      </c>
      <c r="AV38" s="858"/>
      <c r="AW38" s="858"/>
      <c r="AX38" s="858"/>
      <c r="AY38" s="858"/>
      <c r="AZ38" s="859" t="s">
        <v>591</v>
      </c>
      <c r="BA38" s="859"/>
      <c r="BB38" s="859"/>
      <c r="BC38" s="859"/>
      <c r="BD38" s="859"/>
      <c r="BE38" s="860" t="s">
        <v>417</v>
      </c>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t="s">
        <v>418</v>
      </c>
      <c r="C39" s="809"/>
      <c r="D39" s="809"/>
      <c r="E39" s="809"/>
      <c r="F39" s="809"/>
      <c r="G39" s="809"/>
      <c r="H39" s="809"/>
      <c r="I39" s="809"/>
      <c r="J39" s="809"/>
      <c r="K39" s="809"/>
      <c r="L39" s="809"/>
      <c r="M39" s="809"/>
      <c r="N39" s="809"/>
      <c r="O39" s="809"/>
      <c r="P39" s="810"/>
      <c r="Q39" s="811">
        <v>3</v>
      </c>
      <c r="R39" s="812"/>
      <c r="S39" s="812"/>
      <c r="T39" s="812"/>
      <c r="U39" s="812"/>
      <c r="V39" s="812">
        <v>3</v>
      </c>
      <c r="W39" s="812"/>
      <c r="X39" s="812"/>
      <c r="Y39" s="812"/>
      <c r="Z39" s="812"/>
      <c r="AA39" s="812">
        <v>0</v>
      </c>
      <c r="AB39" s="812"/>
      <c r="AC39" s="812"/>
      <c r="AD39" s="812"/>
      <c r="AE39" s="813"/>
      <c r="AF39" s="814">
        <v>15</v>
      </c>
      <c r="AG39" s="815"/>
      <c r="AH39" s="815"/>
      <c r="AI39" s="815"/>
      <c r="AJ39" s="816"/>
      <c r="AK39" s="862" t="s">
        <v>591</v>
      </c>
      <c r="AL39" s="858"/>
      <c r="AM39" s="858"/>
      <c r="AN39" s="858"/>
      <c r="AO39" s="858"/>
      <c r="AP39" s="858" t="s">
        <v>591</v>
      </c>
      <c r="AQ39" s="858"/>
      <c r="AR39" s="858"/>
      <c r="AS39" s="858"/>
      <c r="AT39" s="858"/>
      <c r="AU39" s="858" t="s">
        <v>591</v>
      </c>
      <c r="AV39" s="858"/>
      <c r="AW39" s="858"/>
      <c r="AX39" s="858"/>
      <c r="AY39" s="858"/>
      <c r="AZ39" s="859" t="s">
        <v>591</v>
      </c>
      <c r="BA39" s="859"/>
      <c r="BB39" s="859"/>
      <c r="BC39" s="859"/>
      <c r="BD39" s="859"/>
      <c r="BE39" s="860" t="s">
        <v>419</v>
      </c>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421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1305</v>
      </c>
      <c r="AG63" s="872"/>
      <c r="AH63" s="872"/>
      <c r="AI63" s="872"/>
      <c r="AJ63" s="873"/>
      <c r="AK63" s="874"/>
      <c r="AL63" s="869"/>
      <c r="AM63" s="869"/>
      <c r="AN63" s="869"/>
      <c r="AO63" s="869"/>
      <c r="AP63" s="872">
        <v>4141</v>
      </c>
      <c r="AQ63" s="872"/>
      <c r="AR63" s="872"/>
      <c r="AS63" s="872"/>
      <c r="AT63" s="872"/>
      <c r="AU63" s="872">
        <v>4023</v>
      </c>
      <c r="AV63" s="872"/>
      <c r="AW63" s="872"/>
      <c r="AX63" s="872"/>
      <c r="AY63" s="872"/>
      <c r="AZ63" s="876"/>
      <c r="BA63" s="876"/>
      <c r="BB63" s="876"/>
      <c r="BC63" s="876"/>
      <c r="BD63" s="876"/>
      <c r="BE63" s="877"/>
      <c r="BF63" s="877"/>
      <c r="BG63" s="877"/>
      <c r="BH63" s="877"/>
      <c r="BI63" s="878"/>
      <c r="BJ63" s="879" t="s">
        <v>128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423</v>
      </c>
      <c r="B66" s="756"/>
      <c r="C66" s="756"/>
      <c r="D66" s="756"/>
      <c r="E66" s="756"/>
      <c r="F66" s="756"/>
      <c r="G66" s="756"/>
      <c r="H66" s="756"/>
      <c r="I66" s="756"/>
      <c r="J66" s="756"/>
      <c r="K66" s="756"/>
      <c r="L66" s="756"/>
      <c r="M66" s="756"/>
      <c r="N66" s="756"/>
      <c r="O66" s="756"/>
      <c r="P66" s="757"/>
      <c r="Q66" s="761" t="s">
        <v>424</v>
      </c>
      <c r="R66" s="762"/>
      <c r="S66" s="762"/>
      <c r="T66" s="762"/>
      <c r="U66" s="763"/>
      <c r="V66" s="761" t="s">
        <v>425</v>
      </c>
      <c r="W66" s="762"/>
      <c r="X66" s="762"/>
      <c r="Y66" s="762"/>
      <c r="Z66" s="763"/>
      <c r="AA66" s="761" t="s">
        <v>426</v>
      </c>
      <c r="AB66" s="762"/>
      <c r="AC66" s="762"/>
      <c r="AD66" s="762"/>
      <c r="AE66" s="763"/>
      <c r="AF66" s="882" t="s">
        <v>397</v>
      </c>
      <c r="AG66" s="843"/>
      <c r="AH66" s="843"/>
      <c r="AI66" s="843"/>
      <c r="AJ66" s="883"/>
      <c r="AK66" s="761" t="s">
        <v>398</v>
      </c>
      <c r="AL66" s="756"/>
      <c r="AM66" s="756"/>
      <c r="AN66" s="756"/>
      <c r="AO66" s="757"/>
      <c r="AP66" s="761" t="s">
        <v>399</v>
      </c>
      <c r="AQ66" s="762"/>
      <c r="AR66" s="762"/>
      <c r="AS66" s="762"/>
      <c r="AT66" s="763"/>
      <c r="AU66" s="761" t="s">
        <v>427</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599</v>
      </c>
      <c r="C68" s="898"/>
      <c r="D68" s="898"/>
      <c r="E68" s="898"/>
      <c r="F68" s="898"/>
      <c r="G68" s="898"/>
      <c r="H68" s="898"/>
      <c r="I68" s="898"/>
      <c r="J68" s="898"/>
      <c r="K68" s="898"/>
      <c r="L68" s="898"/>
      <c r="M68" s="898"/>
      <c r="N68" s="898"/>
      <c r="O68" s="898"/>
      <c r="P68" s="899"/>
      <c r="Q68" s="900">
        <v>485</v>
      </c>
      <c r="R68" s="894"/>
      <c r="S68" s="894"/>
      <c r="T68" s="894"/>
      <c r="U68" s="894"/>
      <c r="V68" s="894">
        <v>402</v>
      </c>
      <c r="W68" s="894"/>
      <c r="X68" s="894"/>
      <c r="Y68" s="894"/>
      <c r="Z68" s="894"/>
      <c r="AA68" s="894">
        <v>83</v>
      </c>
      <c r="AB68" s="894"/>
      <c r="AC68" s="894"/>
      <c r="AD68" s="894"/>
      <c r="AE68" s="894"/>
      <c r="AF68" s="894">
        <v>83</v>
      </c>
      <c r="AG68" s="894"/>
      <c r="AH68" s="894"/>
      <c r="AI68" s="894"/>
      <c r="AJ68" s="894"/>
      <c r="AK68" s="894" t="s">
        <v>591</v>
      </c>
      <c r="AL68" s="894"/>
      <c r="AM68" s="894"/>
      <c r="AN68" s="894"/>
      <c r="AO68" s="894"/>
      <c r="AP68" s="894" t="s">
        <v>591</v>
      </c>
      <c r="AQ68" s="894"/>
      <c r="AR68" s="894"/>
      <c r="AS68" s="894"/>
      <c r="AT68" s="894"/>
      <c r="AU68" s="894" t="s">
        <v>591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600</v>
      </c>
      <c r="C69" s="902"/>
      <c r="D69" s="902"/>
      <c r="E69" s="902"/>
      <c r="F69" s="902"/>
      <c r="G69" s="902"/>
      <c r="H69" s="902"/>
      <c r="I69" s="902"/>
      <c r="J69" s="902"/>
      <c r="K69" s="902"/>
      <c r="L69" s="902"/>
      <c r="M69" s="902"/>
      <c r="N69" s="902"/>
      <c r="O69" s="902"/>
      <c r="P69" s="903"/>
      <c r="Q69" s="904">
        <v>561</v>
      </c>
      <c r="R69" s="858"/>
      <c r="S69" s="858"/>
      <c r="T69" s="858"/>
      <c r="U69" s="858"/>
      <c r="V69" s="858">
        <v>561</v>
      </c>
      <c r="W69" s="858"/>
      <c r="X69" s="858"/>
      <c r="Y69" s="858"/>
      <c r="Z69" s="858"/>
      <c r="AA69" s="858">
        <v>0</v>
      </c>
      <c r="AB69" s="858"/>
      <c r="AC69" s="858"/>
      <c r="AD69" s="858"/>
      <c r="AE69" s="858"/>
      <c r="AF69" s="858">
        <v>0</v>
      </c>
      <c r="AG69" s="858"/>
      <c r="AH69" s="858"/>
      <c r="AI69" s="858"/>
      <c r="AJ69" s="858"/>
      <c r="AK69" s="858">
        <v>16</v>
      </c>
      <c r="AL69" s="858"/>
      <c r="AM69" s="858"/>
      <c r="AN69" s="858"/>
      <c r="AO69" s="858"/>
      <c r="AP69" s="858" t="s">
        <v>591</v>
      </c>
      <c r="AQ69" s="858"/>
      <c r="AR69" s="858"/>
      <c r="AS69" s="858"/>
      <c r="AT69" s="858"/>
      <c r="AU69" s="858" t="s">
        <v>591</v>
      </c>
      <c r="AV69" s="858"/>
      <c r="AW69" s="858"/>
      <c r="AX69" s="858"/>
      <c r="AY69" s="858"/>
      <c r="AZ69" s="905"/>
      <c r="BA69" s="905"/>
      <c r="BB69" s="905"/>
      <c r="BC69" s="905"/>
      <c r="BD69" s="906"/>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601</v>
      </c>
      <c r="C70" s="902"/>
      <c r="D70" s="902"/>
      <c r="E70" s="902"/>
      <c r="F70" s="902"/>
      <c r="G70" s="902"/>
      <c r="H70" s="902"/>
      <c r="I70" s="902"/>
      <c r="J70" s="902"/>
      <c r="K70" s="902"/>
      <c r="L70" s="902"/>
      <c r="M70" s="902"/>
      <c r="N70" s="902"/>
      <c r="O70" s="902"/>
      <c r="P70" s="903"/>
      <c r="Q70" s="904">
        <v>8128</v>
      </c>
      <c r="R70" s="858"/>
      <c r="S70" s="858"/>
      <c r="T70" s="858"/>
      <c r="U70" s="858"/>
      <c r="V70" s="858">
        <v>7814</v>
      </c>
      <c r="W70" s="858"/>
      <c r="X70" s="858"/>
      <c r="Y70" s="858"/>
      <c r="Z70" s="858"/>
      <c r="AA70" s="858">
        <v>314</v>
      </c>
      <c r="AB70" s="858"/>
      <c r="AC70" s="858"/>
      <c r="AD70" s="858"/>
      <c r="AE70" s="858"/>
      <c r="AF70" s="858">
        <v>314</v>
      </c>
      <c r="AG70" s="858"/>
      <c r="AH70" s="858"/>
      <c r="AI70" s="858"/>
      <c r="AJ70" s="858"/>
      <c r="AK70" s="858">
        <v>3300</v>
      </c>
      <c r="AL70" s="858"/>
      <c r="AM70" s="858"/>
      <c r="AN70" s="858"/>
      <c r="AO70" s="858"/>
      <c r="AP70" s="858" t="s">
        <v>591</v>
      </c>
      <c r="AQ70" s="858"/>
      <c r="AR70" s="858"/>
      <c r="AS70" s="858"/>
      <c r="AT70" s="858"/>
      <c r="AU70" s="858" t="s">
        <v>591</v>
      </c>
      <c r="AV70" s="858"/>
      <c r="AW70" s="858"/>
      <c r="AX70" s="858"/>
      <c r="AY70" s="858"/>
      <c r="AZ70" s="905"/>
      <c r="BA70" s="905"/>
      <c r="BB70" s="905"/>
      <c r="BC70" s="905"/>
      <c r="BD70" s="906"/>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602</v>
      </c>
      <c r="C71" s="902"/>
      <c r="D71" s="902"/>
      <c r="E71" s="902"/>
      <c r="F71" s="902"/>
      <c r="G71" s="902"/>
      <c r="H71" s="902"/>
      <c r="I71" s="902"/>
      <c r="J71" s="902"/>
      <c r="K71" s="902"/>
      <c r="L71" s="902"/>
      <c r="M71" s="902"/>
      <c r="N71" s="902"/>
      <c r="O71" s="902"/>
      <c r="P71" s="903"/>
      <c r="Q71" s="904">
        <v>529</v>
      </c>
      <c r="R71" s="858"/>
      <c r="S71" s="858"/>
      <c r="T71" s="858"/>
      <c r="U71" s="858"/>
      <c r="V71" s="858">
        <v>526</v>
      </c>
      <c r="W71" s="858"/>
      <c r="X71" s="858"/>
      <c r="Y71" s="858"/>
      <c r="Z71" s="858"/>
      <c r="AA71" s="858">
        <v>3</v>
      </c>
      <c r="AB71" s="858"/>
      <c r="AC71" s="858"/>
      <c r="AD71" s="858"/>
      <c r="AE71" s="858"/>
      <c r="AF71" s="858">
        <v>3</v>
      </c>
      <c r="AG71" s="858"/>
      <c r="AH71" s="858"/>
      <c r="AI71" s="858"/>
      <c r="AJ71" s="858"/>
      <c r="AK71" s="858" t="s">
        <v>591</v>
      </c>
      <c r="AL71" s="858"/>
      <c r="AM71" s="858"/>
      <c r="AN71" s="858"/>
      <c r="AO71" s="858"/>
      <c r="AP71" s="858" t="s">
        <v>591</v>
      </c>
      <c r="AQ71" s="858"/>
      <c r="AR71" s="858"/>
      <c r="AS71" s="858"/>
      <c r="AT71" s="858"/>
      <c r="AU71" s="858" t="s">
        <v>591</v>
      </c>
      <c r="AV71" s="858"/>
      <c r="AW71" s="858"/>
      <c r="AX71" s="858"/>
      <c r="AY71" s="858"/>
      <c r="AZ71" s="905"/>
      <c r="BA71" s="905"/>
      <c r="BB71" s="905"/>
      <c r="BC71" s="905"/>
      <c r="BD71" s="906"/>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603</v>
      </c>
      <c r="C72" s="902"/>
      <c r="D72" s="902"/>
      <c r="E72" s="902"/>
      <c r="F72" s="902"/>
      <c r="G72" s="902"/>
      <c r="H72" s="902"/>
      <c r="I72" s="902"/>
      <c r="J72" s="902"/>
      <c r="K72" s="902"/>
      <c r="L72" s="902"/>
      <c r="M72" s="902"/>
      <c r="N72" s="902"/>
      <c r="O72" s="902"/>
      <c r="P72" s="903"/>
      <c r="Q72" s="904">
        <v>33</v>
      </c>
      <c r="R72" s="858"/>
      <c r="S72" s="858"/>
      <c r="T72" s="858"/>
      <c r="U72" s="858"/>
      <c r="V72" s="858">
        <v>29</v>
      </c>
      <c r="W72" s="858"/>
      <c r="X72" s="858"/>
      <c r="Y72" s="858"/>
      <c r="Z72" s="858"/>
      <c r="AA72" s="858">
        <v>4</v>
      </c>
      <c r="AB72" s="858"/>
      <c r="AC72" s="858"/>
      <c r="AD72" s="858"/>
      <c r="AE72" s="858"/>
      <c r="AF72" s="858">
        <v>4</v>
      </c>
      <c r="AG72" s="858"/>
      <c r="AH72" s="858"/>
      <c r="AI72" s="858"/>
      <c r="AJ72" s="858"/>
      <c r="AK72" s="858" t="s">
        <v>591</v>
      </c>
      <c r="AL72" s="858"/>
      <c r="AM72" s="858"/>
      <c r="AN72" s="858"/>
      <c r="AO72" s="858"/>
      <c r="AP72" s="858" t="s">
        <v>591</v>
      </c>
      <c r="AQ72" s="858"/>
      <c r="AR72" s="858"/>
      <c r="AS72" s="858"/>
      <c r="AT72" s="858"/>
      <c r="AU72" s="858" t="s">
        <v>591</v>
      </c>
      <c r="AV72" s="858"/>
      <c r="AW72" s="858"/>
      <c r="AX72" s="858"/>
      <c r="AY72" s="858"/>
      <c r="AZ72" s="905"/>
      <c r="BA72" s="905"/>
      <c r="BB72" s="905"/>
      <c r="BC72" s="905"/>
      <c r="BD72" s="906"/>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604</v>
      </c>
      <c r="C73" s="902"/>
      <c r="D73" s="902"/>
      <c r="E73" s="902"/>
      <c r="F73" s="902"/>
      <c r="G73" s="902"/>
      <c r="H73" s="902"/>
      <c r="I73" s="902"/>
      <c r="J73" s="902"/>
      <c r="K73" s="902"/>
      <c r="L73" s="902"/>
      <c r="M73" s="902"/>
      <c r="N73" s="902"/>
      <c r="O73" s="902"/>
      <c r="P73" s="903"/>
      <c r="Q73" s="904">
        <v>738</v>
      </c>
      <c r="R73" s="858"/>
      <c r="S73" s="858"/>
      <c r="T73" s="858"/>
      <c r="U73" s="858"/>
      <c r="V73" s="858">
        <v>736</v>
      </c>
      <c r="W73" s="858"/>
      <c r="X73" s="858"/>
      <c r="Y73" s="858"/>
      <c r="Z73" s="858"/>
      <c r="AA73" s="858">
        <v>3</v>
      </c>
      <c r="AB73" s="858"/>
      <c r="AC73" s="858"/>
      <c r="AD73" s="858"/>
      <c r="AE73" s="858"/>
      <c r="AF73" s="858">
        <v>3</v>
      </c>
      <c r="AG73" s="858"/>
      <c r="AH73" s="858"/>
      <c r="AI73" s="858"/>
      <c r="AJ73" s="858"/>
      <c r="AK73" s="858">
        <v>571</v>
      </c>
      <c r="AL73" s="858"/>
      <c r="AM73" s="858"/>
      <c r="AN73" s="858"/>
      <c r="AO73" s="858"/>
      <c r="AP73" s="858" t="s">
        <v>591</v>
      </c>
      <c r="AQ73" s="858"/>
      <c r="AR73" s="858"/>
      <c r="AS73" s="858"/>
      <c r="AT73" s="858"/>
      <c r="AU73" s="858" t="s">
        <v>591</v>
      </c>
      <c r="AV73" s="858"/>
      <c r="AW73" s="858"/>
      <c r="AX73" s="858"/>
      <c r="AY73" s="858"/>
      <c r="AZ73" s="905"/>
      <c r="BA73" s="905"/>
      <c r="BB73" s="905"/>
      <c r="BC73" s="905"/>
      <c r="BD73" s="906"/>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605</v>
      </c>
      <c r="C74" s="902"/>
      <c r="D74" s="902"/>
      <c r="E74" s="902"/>
      <c r="F74" s="902"/>
      <c r="G74" s="902"/>
      <c r="H74" s="902"/>
      <c r="I74" s="902"/>
      <c r="J74" s="902"/>
      <c r="K74" s="902"/>
      <c r="L74" s="902"/>
      <c r="M74" s="902"/>
      <c r="N74" s="902"/>
      <c r="O74" s="902"/>
      <c r="P74" s="903"/>
      <c r="Q74" s="904">
        <v>1</v>
      </c>
      <c r="R74" s="858"/>
      <c r="S74" s="858"/>
      <c r="T74" s="858"/>
      <c r="U74" s="858"/>
      <c r="V74" s="858">
        <v>0</v>
      </c>
      <c r="W74" s="858"/>
      <c r="X74" s="858"/>
      <c r="Y74" s="858"/>
      <c r="Z74" s="858"/>
      <c r="AA74" s="858">
        <v>0</v>
      </c>
      <c r="AB74" s="858"/>
      <c r="AC74" s="858"/>
      <c r="AD74" s="858"/>
      <c r="AE74" s="858"/>
      <c r="AF74" s="858">
        <v>0</v>
      </c>
      <c r="AG74" s="858"/>
      <c r="AH74" s="858"/>
      <c r="AI74" s="858"/>
      <c r="AJ74" s="858"/>
      <c r="AK74" s="858" t="s">
        <v>591</v>
      </c>
      <c r="AL74" s="858"/>
      <c r="AM74" s="858"/>
      <c r="AN74" s="858"/>
      <c r="AO74" s="858"/>
      <c r="AP74" s="858" t="s">
        <v>591</v>
      </c>
      <c r="AQ74" s="858"/>
      <c r="AR74" s="858"/>
      <c r="AS74" s="858"/>
      <c r="AT74" s="858"/>
      <c r="AU74" s="858" t="s">
        <v>591</v>
      </c>
      <c r="AV74" s="858"/>
      <c r="AW74" s="858"/>
      <c r="AX74" s="858"/>
      <c r="AY74" s="858"/>
      <c r="AZ74" s="905"/>
      <c r="BA74" s="905"/>
      <c r="BB74" s="905"/>
      <c r="BC74" s="905"/>
      <c r="BD74" s="906"/>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606</v>
      </c>
      <c r="C75" s="902"/>
      <c r="D75" s="902"/>
      <c r="E75" s="902"/>
      <c r="F75" s="902"/>
      <c r="G75" s="902"/>
      <c r="H75" s="902"/>
      <c r="I75" s="902"/>
      <c r="J75" s="902"/>
      <c r="K75" s="902"/>
      <c r="L75" s="902"/>
      <c r="M75" s="902"/>
      <c r="N75" s="902"/>
      <c r="O75" s="902"/>
      <c r="P75" s="903"/>
      <c r="Q75" s="907">
        <v>37</v>
      </c>
      <c r="R75" s="908"/>
      <c r="S75" s="908"/>
      <c r="T75" s="908"/>
      <c r="U75" s="862"/>
      <c r="V75" s="909">
        <v>37</v>
      </c>
      <c r="W75" s="908"/>
      <c r="X75" s="908"/>
      <c r="Y75" s="908"/>
      <c r="Z75" s="862"/>
      <c r="AA75" s="909">
        <v>0</v>
      </c>
      <c r="AB75" s="908"/>
      <c r="AC75" s="908"/>
      <c r="AD75" s="908"/>
      <c r="AE75" s="862"/>
      <c r="AF75" s="909">
        <v>0</v>
      </c>
      <c r="AG75" s="908"/>
      <c r="AH75" s="908"/>
      <c r="AI75" s="908"/>
      <c r="AJ75" s="862"/>
      <c r="AK75" s="909" t="s">
        <v>591</v>
      </c>
      <c r="AL75" s="908"/>
      <c r="AM75" s="908"/>
      <c r="AN75" s="908"/>
      <c r="AO75" s="862"/>
      <c r="AP75" s="909" t="s">
        <v>591</v>
      </c>
      <c r="AQ75" s="908"/>
      <c r="AR75" s="908"/>
      <c r="AS75" s="908"/>
      <c r="AT75" s="862"/>
      <c r="AU75" s="909" t="s">
        <v>591</v>
      </c>
      <c r="AV75" s="908"/>
      <c r="AW75" s="908"/>
      <c r="AX75" s="908"/>
      <c r="AY75" s="862"/>
      <c r="AZ75" s="905"/>
      <c r="BA75" s="905"/>
      <c r="BB75" s="905"/>
      <c r="BC75" s="905"/>
      <c r="BD75" s="906"/>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607</v>
      </c>
      <c r="C76" s="902"/>
      <c r="D76" s="902"/>
      <c r="E76" s="902"/>
      <c r="F76" s="902"/>
      <c r="G76" s="902"/>
      <c r="H76" s="902"/>
      <c r="I76" s="902"/>
      <c r="J76" s="902"/>
      <c r="K76" s="902"/>
      <c r="L76" s="902"/>
      <c r="M76" s="902"/>
      <c r="N76" s="902"/>
      <c r="O76" s="902"/>
      <c r="P76" s="903"/>
      <c r="Q76" s="907">
        <v>163</v>
      </c>
      <c r="R76" s="908"/>
      <c r="S76" s="908"/>
      <c r="T76" s="908"/>
      <c r="U76" s="862"/>
      <c r="V76" s="909">
        <v>96</v>
      </c>
      <c r="W76" s="908"/>
      <c r="X76" s="908"/>
      <c r="Y76" s="908"/>
      <c r="Z76" s="862"/>
      <c r="AA76" s="909">
        <v>68</v>
      </c>
      <c r="AB76" s="908"/>
      <c r="AC76" s="908"/>
      <c r="AD76" s="908"/>
      <c r="AE76" s="862"/>
      <c r="AF76" s="909">
        <v>68</v>
      </c>
      <c r="AG76" s="908"/>
      <c r="AH76" s="908"/>
      <c r="AI76" s="908"/>
      <c r="AJ76" s="862"/>
      <c r="AK76" s="909" t="s">
        <v>591</v>
      </c>
      <c r="AL76" s="908"/>
      <c r="AM76" s="908"/>
      <c r="AN76" s="908"/>
      <c r="AO76" s="862"/>
      <c r="AP76" s="909" t="s">
        <v>591</v>
      </c>
      <c r="AQ76" s="908"/>
      <c r="AR76" s="908"/>
      <c r="AS76" s="908"/>
      <c r="AT76" s="862"/>
      <c r="AU76" s="909" t="s">
        <v>591</v>
      </c>
      <c r="AV76" s="908"/>
      <c r="AW76" s="908"/>
      <c r="AX76" s="908"/>
      <c r="AY76" s="862"/>
      <c r="AZ76" s="905"/>
      <c r="BA76" s="905"/>
      <c r="BB76" s="905"/>
      <c r="BC76" s="905"/>
      <c r="BD76" s="906"/>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608</v>
      </c>
      <c r="C77" s="902"/>
      <c r="D77" s="902"/>
      <c r="E77" s="902"/>
      <c r="F77" s="902"/>
      <c r="G77" s="902"/>
      <c r="H77" s="902"/>
      <c r="I77" s="902"/>
      <c r="J77" s="902"/>
      <c r="K77" s="902"/>
      <c r="L77" s="902"/>
      <c r="M77" s="902"/>
      <c r="N77" s="902"/>
      <c r="O77" s="902"/>
      <c r="P77" s="903"/>
      <c r="Q77" s="907">
        <v>82</v>
      </c>
      <c r="R77" s="908"/>
      <c r="S77" s="908"/>
      <c r="T77" s="908"/>
      <c r="U77" s="862"/>
      <c r="V77" s="909">
        <v>68</v>
      </c>
      <c r="W77" s="908"/>
      <c r="X77" s="908"/>
      <c r="Y77" s="908"/>
      <c r="Z77" s="862"/>
      <c r="AA77" s="909">
        <v>14</v>
      </c>
      <c r="AB77" s="908"/>
      <c r="AC77" s="908"/>
      <c r="AD77" s="908"/>
      <c r="AE77" s="862"/>
      <c r="AF77" s="909">
        <v>14</v>
      </c>
      <c r="AG77" s="908"/>
      <c r="AH77" s="908"/>
      <c r="AI77" s="908"/>
      <c r="AJ77" s="862"/>
      <c r="AK77" s="909" t="s">
        <v>591</v>
      </c>
      <c r="AL77" s="908"/>
      <c r="AM77" s="908"/>
      <c r="AN77" s="908"/>
      <c r="AO77" s="862"/>
      <c r="AP77" s="909" t="s">
        <v>591</v>
      </c>
      <c r="AQ77" s="908"/>
      <c r="AR77" s="908"/>
      <c r="AS77" s="908"/>
      <c r="AT77" s="862"/>
      <c r="AU77" s="909" t="s">
        <v>591</v>
      </c>
      <c r="AV77" s="908"/>
      <c r="AW77" s="908"/>
      <c r="AX77" s="908"/>
      <c r="AY77" s="862"/>
      <c r="AZ77" s="905"/>
      <c r="BA77" s="905"/>
      <c r="BB77" s="905"/>
      <c r="BC77" s="905"/>
      <c r="BD77" s="906"/>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609</v>
      </c>
      <c r="C78" s="902"/>
      <c r="D78" s="902"/>
      <c r="E78" s="902"/>
      <c r="F78" s="902"/>
      <c r="G78" s="902"/>
      <c r="H78" s="902"/>
      <c r="I78" s="902"/>
      <c r="J78" s="902"/>
      <c r="K78" s="902"/>
      <c r="L78" s="902"/>
      <c r="M78" s="902"/>
      <c r="N78" s="902"/>
      <c r="O78" s="902"/>
      <c r="P78" s="903"/>
      <c r="Q78" s="904">
        <v>225844</v>
      </c>
      <c r="R78" s="858"/>
      <c r="S78" s="858"/>
      <c r="T78" s="858"/>
      <c r="U78" s="858"/>
      <c r="V78" s="858">
        <v>215538</v>
      </c>
      <c r="W78" s="858"/>
      <c r="X78" s="858"/>
      <c r="Y78" s="858"/>
      <c r="Z78" s="858"/>
      <c r="AA78" s="858">
        <v>10306</v>
      </c>
      <c r="AB78" s="858"/>
      <c r="AC78" s="858"/>
      <c r="AD78" s="858"/>
      <c r="AE78" s="858"/>
      <c r="AF78" s="858">
        <v>10306</v>
      </c>
      <c r="AG78" s="858"/>
      <c r="AH78" s="858"/>
      <c r="AI78" s="858"/>
      <c r="AJ78" s="858"/>
      <c r="AK78" s="858" t="s">
        <v>591</v>
      </c>
      <c r="AL78" s="858"/>
      <c r="AM78" s="858"/>
      <c r="AN78" s="858"/>
      <c r="AO78" s="858"/>
      <c r="AP78" s="858" t="s">
        <v>591</v>
      </c>
      <c r="AQ78" s="858"/>
      <c r="AR78" s="858"/>
      <c r="AS78" s="858"/>
      <c r="AT78" s="858"/>
      <c r="AU78" s="858" t="s">
        <v>591</v>
      </c>
      <c r="AV78" s="858"/>
      <c r="AW78" s="858"/>
      <c r="AX78" s="858"/>
      <c r="AY78" s="858"/>
      <c r="AZ78" s="905"/>
      <c r="BA78" s="905"/>
      <c r="BB78" s="905"/>
      <c r="BC78" s="905"/>
      <c r="BD78" s="906"/>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10795</v>
      </c>
      <c r="AG88" s="872"/>
      <c r="AH88" s="872"/>
      <c r="AI88" s="872"/>
      <c r="AJ88" s="872"/>
      <c r="AK88" s="869"/>
      <c r="AL88" s="869"/>
      <c r="AM88" s="869"/>
      <c r="AN88" s="869"/>
      <c r="AO88" s="869"/>
      <c r="AP88" s="872" t="s">
        <v>610</v>
      </c>
      <c r="AQ88" s="872"/>
      <c r="AR88" s="872"/>
      <c r="AS88" s="872"/>
      <c r="AT88" s="872"/>
      <c r="AU88" s="872" t="s">
        <v>610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t="s">
        <v>610</v>
      </c>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429</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20">
        <v>347</v>
      </c>
      <c r="CS102" s="880"/>
      <c r="CT102" s="880"/>
      <c r="CU102" s="880"/>
      <c r="CV102" s="921"/>
      <c r="CW102" s="920">
        <v>17</v>
      </c>
      <c r="CX102" s="880"/>
      <c r="CY102" s="880"/>
      <c r="CZ102" s="880"/>
      <c r="DA102" s="921"/>
      <c r="DB102" s="920" t="s">
        <v>610</v>
      </c>
      <c r="DC102" s="880"/>
      <c r="DD102" s="880"/>
      <c r="DE102" s="880"/>
      <c r="DF102" s="921"/>
      <c r="DG102" s="920" t="s">
        <v>610</v>
      </c>
      <c r="DH102" s="880"/>
      <c r="DI102" s="880"/>
      <c r="DJ102" s="880"/>
      <c r="DK102" s="921"/>
      <c r="DL102" s="920" t="s">
        <v>610</v>
      </c>
      <c r="DM102" s="880"/>
      <c r="DN102" s="880"/>
      <c r="DO102" s="880"/>
      <c r="DP102" s="921"/>
      <c r="DQ102" s="920" t="s">
        <v>610</v>
      </c>
      <c r="DR102" s="880"/>
      <c r="DS102" s="880"/>
      <c r="DT102" s="880"/>
      <c r="DU102" s="921"/>
      <c r="DV102" s="817"/>
      <c r="DW102" s="818"/>
      <c r="DX102" s="818"/>
      <c r="DY102" s="818"/>
      <c r="DZ102" s="94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5" t="s">
        <v>430</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6" t="s">
        <v>431</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7" t="s">
        <v>434</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435</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x14ac:dyDescent="0.15">
      <c r="A109" s="942" t="s">
        <v>436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437</v>
      </c>
      <c r="AB109" s="923"/>
      <c r="AC109" s="923"/>
      <c r="AD109" s="923"/>
      <c r="AE109" s="924"/>
      <c r="AF109" s="922" t="s">
        <v>438</v>
      </c>
      <c r="AG109" s="923"/>
      <c r="AH109" s="923"/>
      <c r="AI109" s="923"/>
      <c r="AJ109" s="924"/>
      <c r="AK109" s="922" t="s">
        <v>304</v>
      </c>
      <c r="AL109" s="923"/>
      <c r="AM109" s="923"/>
      <c r="AN109" s="923"/>
      <c r="AO109" s="924"/>
      <c r="AP109" s="922" t="s">
        <v>439</v>
      </c>
      <c r="AQ109" s="923"/>
      <c r="AR109" s="923"/>
      <c r="AS109" s="923"/>
      <c r="AT109" s="925"/>
      <c r="AU109" s="942" t="s">
        <v>436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437</v>
      </c>
      <c r="BR109" s="923"/>
      <c r="BS109" s="923"/>
      <c r="BT109" s="923"/>
      <c r="BU109" s="924"/>
      <c r="BV109" s="922" t="s">
        <v>438</v>
      </c>
      <c r="BW109" s="923"/>
      <c r="BX109" s="923"/>
      <c r="BY109" s="923"/>
      <c r="BZ109" s="924"/>
      <c r="CA109" s="922" t="s">
        <v>304</v>
      </c>
      <c r="CB109" s="923"/>
      <c r="CC109" s="923"/>
      <c r="CD109" s="923"/>
      <c r="CE109" s="924"/>
      <c r="CF109" s="943" t="s">
        <v>439</v>
      </c>
      <c r="CG109" s="943"/>
      <c r="CH109" s="943"/>
      <c r="CI109" s="943"/>
      <c r="CJ109" s="943"/>
      <c r="CK109" s="922" t="s">
        <v>440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437</v>
      </c>
      <c r="DH109" s="923"/>
      <c r="DI109" s="923"/>
      <c r="DJ109" s="923"/>
      <c r="DK109" s="924"/>
      <c r="DL109" s="922" t="s">
        <v>438</v>
      </c>
      <c r="DM109" s="923"/>
      <c r="DN109" s="923"/>
      <c r="DO109" s="923"/>
      <c r="DP109" s="924"/>
      <c r="DQ109" s="922" t="s">
        <v>304</v>
      </c>
      <c r="DR109" s="923"/>
      <c r="DS109" s="923"/>
      <c r="DT109" s="923"/>
      <c r="DU109" s="924"/>
      <c r="DV109" s="922" t="s">
        <v>439</v>
      </c>
      <c r="DW109" s="923"/>
      <c r="DX109" s="923"/>
      <c r="DY109" s="923"/>
      <c r="DZ109" s="925"/>
    </row>
    <row r="110" spans="1:131" s="226" customFormat="1" ht="26.25" customHeight="1" x14ac:dyDescent="0.15">
      <c r="A110" s="926" t="s">
        <v>441</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896299</v>
      </c>
      <c r="AB110" s="930"/>
      <c r="AC110" s="930"/>
      <c r="AD110" s="930"/>
      <c r="AE110" s="931"/>
      <c r="AF110" s="932">
        <v>817172</v>
      </c>
      <c r="AG110" s="930"/>
      <c r="AH110" s="930"/>
      <c r="AI110" s="930"/>
      <c r="AJ110" s="931"/>
      <c r="AK110" s="932">
        <v>826908</v>
      </c>
      <c r="AL110" s="930"/>
      <c r="AM110" s="930"/>
      <c r="AN110" s="930"/>
      <c r="AO110" s="931"/>
      <c r="AP110" s="933">
        <v>16.2</v>
      </c>
      <c r="AQ110" s="934"/>
      <c r="AR110" s="934"/>
      <c r="AS110" s="934"/>
      <c r="AT110" s="935"/>
      <c r="AU110" s="936" t="s">
        <v>73</v>
      </c>
      <c r="AV110" s="937"/>
      <c r="AW110" s="937"/>
      <c r="AX110" s="937"/>
      <c r="AY110" s="937"/>
      <c r="AZ110" s="959" t="s">
        <v>442</v>
      </c>
      <c r="BA110" s="927"/>
      <c r="BB110" s="927"/>
      <c r="BC110" s="927"/>
      <c r="BD110" s="927"/>
      <c r="BE110" s="927"/>
      <c r="BF110" s="927"/>
      <c r="BG110" s="927"/>
      <c r="BH110" s="927"/>
      <c r="BI110" s="927"/>
      <c r="BJ110" s="927"/>
      <c r="BK110" s="927"/>
      <c r="BL110" s="927"/>
      <c r="BM110" s="927"/>
      <c r="BN110" s="927"/>
      <c r="BO110" s="927"/>
      <c r="BP110" s="928"/>
      <c r="BQ110" s="960">
        <v>8741965</v>
      </c>
      <c r="BR110" s="961"/>
      <c r="BS110" s="961"/>
      <c r="BT110" s="961"/>
      <c r="BU110" s="961"/>
      <c r="BV110" s="961">
        <v>8840655</v>
      </c>
      <c r="BW110" s="961"/>
      <c r="BX110" s="961"/>
      <c r="BY110" s="961"/>
      <c r="BZ110" s="961"/>
      <c r="CA110" s="961">
        <v>9424773</v>
      </c>
      <c r="CB110" s="961"/>
      <c r="CC110" s="961"/>
      <c r="CD110" s="961"/>
      <c r="CE110" s="961"/>
      <c r="CF110" s="974">
        <v>185.1</v>
      </c>
      <c r="CG110" s="975"/>
      <c r="CH110" s="975"/>
      <c r="CI110" s="975"/>
      <c r="CJ110" s="975"/>
      <c r="CK110" s="976" t="s">
        <v>443</v>
      </c>
      <c r="CL110" s="977"/>
      <c r="CM110" s="959" t="s">
        <v>444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445</v>
      </c>
      <c r="DH110" s="961"/>
      <c r="DI110" s="961"/>
      <c r="DJ110" s="961"/>
      <c r="DK110" s="961"/>
      <c r="DL110" s="961" t="s">
        <v>445</v>
      </c>
      <c r="DM110" s="961"/>
      <c r="DN110" s="961"/>
      <c r="DO110" s="961"/>
      <c r="DP110" s="961"/>
      <c r="DQ110" s="961" t="s">
        <v>445</v>
      </c>
      <c r="DR110" s="961"/>
      <c r="DS110" s="961"/>
      <c r="DT110" s="961"/>
      <c r="DU110" s="961"/>
      <c r="DV110" s="962" t="s">
        <v>445</v>
      </c>
      <c r="DW110" s="962"/>
      <c r="DX110" s="962"/>
      <c r="DY110" s="962"/>
      <c r="DZ110" s="963"/>
    </row>
    <row r="111" spans="1:131" s="226" customFormat="1" ht="26.25" customHeight="1" x14ac:dyDescent="0.15">
      <c r="A111" s="964" t="s">
        <v>446</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128</v>
      </c>
      <c r="AB111" s="968"/>
      <c r="AC111" s="968"/>
      <c r="AD111" s="968"/>
      <c r="AE111" s="969"/>
      <c r="AF111" s="970" t="s">
        <v>128</v>
      </c>
      <c r="AG111" s="968"/>
      <c r="AH111" s="968"/>
      <c r="AI111" s="968"/>
      <c r="AJ111" s="969"/>
      <c r="AK111" s="970" t="s">
        <v>128</v>
      </c>
      <c r="AL111" s="968"/>
      <c r="AM111" s="968"/>
      <c r="AN111" s="968"/>
      <c r="AO111" s="969"/>
      <c r="AP111" s="971" t="s">
        <v>447</v>
      </c>
      <c r="AQ111" s="972"/>
      <c r="AR111" s="972"/>
      <c r="AS111" s="972"/>
      <c r="AT111" s="973"/>
      <c r="AU111" s="938"/>
      <c r="AV111" s="939"/>
      <c r="AW111" s="939"/>
      <c r="AX111" s="939"/>
      <c r="AY111" s="939"/>
      <c r="AZ111" s="952" t="s">
        <v>448</v>
      </c>
      <c r="BA111" s="953"/>
      <c r="BB111" s="953"/>
      <c r="BC111" s="953"/>
      <c r="BD111" s="953"/>
      <c r="BE111" s="953"/>
      <c r="BF111" s="953"/>
      <c r="BG111" s="953"/>
      <c r="BH111" s="953"/>
      <c r="BI111" s="953"/>
      <c r="BJ111" s="953"/>
      <c r="BK111" s="953"/>
      <c r="BL111" s="953"/>
      <c r="BM111" s="953"/>
      <c r="BN111" s="953"/>
      <c r="BO111" s="953"/>
      <c r="BP111" s="954"/>
      <c r="BQ111" s="955">
        <v>77077</v>
      </c>
      <c r="BR111" s="956"/>
      <c r="BS111" s="956"/>
      <c r="BT111" s="956"/>
      <c r="BU111" s="956"/>
      <c r="BV111" s="956">
        <v>59094</v>
      </c>
      <c r="BW111" s="956"/>
      <c r="BX111" s="956"/>
      <c r="BY111" s="956"/>
      <c r="BZ111" s="956"/>
      <c r="CA111" s="956">
        <v>44320</v>
      </c>
      <c r="CB111" s="956"/>
      <c r="CC111" s="956"/>
      <c r="CD111" s="956"/>
      <c r="CE111" s="956"/>
      <c r="CF111" s="950">
        <v>0.9</v>
      </c>
      <c r="CG111" s="951"/>
      <c r="CH111" s="951"/>
      <c r="CI111" s="951"/>
      <c r="CJ111" s="951"/>
      <c r="CK111" s="978"/>
      <c r="CL111" s="979"/>
      <c r="CM111" s="952" t="s">
        <v>449</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128</v>
      </c>
      <c r="DH111" s="956"/>
      <c r="DI111" s="956"/>
      <c r="DJ111" s="956"/>
      <c r="DK111" s="956"/>
      <c r="DL111" s="956" t="s">
        <v>128</v>
      </c>
      <c r="DM111" s="956"/>
      <c r="DN111" s="956"/>
      <c r="DO111" s="956"/>
      <c r="DP111" s="956"/>
      <c r="DQ111" s="956" t="s">
        <v>447</v>
      </c>
      <c r="DR111" s="956"/>
      <c r="DS111" s="956"/>
      <c r="DT111" s="956"/>
      <c r="DU111" s="956"/>
      <c r="DV111" s="957" t="s">
        <v>128</v>
      </c>
      <c r="DW111" s="957"/>
      <c r="DX111" s="957"/>
      <c r="DY111" s="957"/>
      <c r="DZ111" s="958"/>
    </row>
    <row r="112" spans="1:131" s="226" customFormat="1" ht="26.25" customHeight="1" x14ac:dyDescent="0.15">
      <c r="A112" s="982" t="s">
        <v>450</v>
      </c>
      <c r="B112" s="983"/>
      <c r="C112" s="953" t="s">
        <v>451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447</v>
      </c>
      <c r="AB112" s="989"/>
      <c r="AC112" s="989"/>
      <c r="AD112" s="989"/>
      <c r="AE112" s="990"/>
      <c r="AF112" s="991" t="s">
        <v>128</v>
      </c>
      <c r="AG112" s="989"/>
      <c r="AH112" s="989"/>
      <c r="AI112" s="989"/>
      <c r="AJ112" s="990"/>
      <c r="AK112" s="991" t="s">
        <v>447</v>
      </c>
      <c r="AL112" s="989"/>
      <c r="AM112" s="989"/>
      <c r="AN112" s="989"/>
      <c r="AO112" s="990"/>
      <c r="AP112" s="992" t="s">
        <v>447</v>
      </c>
      <c r="AQ112" s="993"/>
      <c r="AR112" s="993"/>
      <c r="AS112" s="993"/>
      <c r="AT112" s="994"/>
      <c r="AU112" s="938"/>
      <c r="AV112" s="939"/>
      <c r="AW112" s="939"/>
      <c r="AX112" s="939"/>
      <c r="AY112" s="939"/>
      <c r="AZ112" s="952" t="s">
        <v>452</v>
      </c>
      <c r="BA112" s="953"/>
      <c r="BB112" s="953"/>
      <c r="BC112" s="953"/>
      <c r="BD112" s="953"/>
      <c r="BE112" s="953"/>
      <c r="BF112" s="953"/>
      <c r="BG112" s="953"/>
      <c r="BH112" s="953"/>
      <c r="BI112" s="953"/>
      <c r="BJ112" s="953"/>
      <c r="BK112" s="953"/>
      <c r="BL112" s="953"/>
      <c r="BM112" s="953"/>
      <c r="BN112" s="953"/>
      <c r="BO112" s="953"/>
      <c r="BP112" s="954"/>
      <c r="BQ112" s="955">
        <v>4509111</v>
      </c>
      <c r="BR112" s="956"/>
      <c r="BS112" s="956"/>
      <c r="BT112" s="956"/>
      <c r="BU112" s="956"/>
      <c r="BV112" s="956">
        <v>4071616</v>
      </c>
      <c r="BW112" s="956"/>
      <c r="BX112" s="956"/>
      <c r="BY112" s="956"/>
      <c r="BZ112" s="956"/>
      <c r="CA112" s="956">
        <v>3540956</v>
      </c>
      <c r="CB112" s="956"/>
      <c r="CC112" s="956"/>
      <c r="CD112" s="956"/>
      <c r="CE112" s="956"/>
      <c r="CF112" s="950">
        <v>69.599999999999994</v>
      </c>
      <c r="CG112" s="951"/>
      <c r="CH112" s="951"/>
      <c r="CI112" s="951"/>
      <c r="CJ112" s="951"/>
      <c r="CK112" s="978"/>
      <c r="CL112" s="979"/>
      <c r="CM112" s="952" t="s">
        <v>453</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447</v>
      </c>
      <c r="DH112" s="956"/>
      <c r="DI112" s="956"/>
      <c r="DJ112" s="956"/>
      <c r="DK112" s="956"/>
      <c r="DL112" s="956" t="s">
        <v>128</v>
      </c>
      <c r="DM112" s="956"/>
      <c r="DN112" s="956"/>
      <c r="DO112" s="956"/>
      <c r="DP112" s="956"/>
      <c r="DQ112" s="956" t="s">
        <v>128</v>
      </c>
      <c r="DR112" s="956"/>
      <c r="DS112" s="956"/>
      <c r="DT112" s="956"/>
      <c r="DU112" s="956"/>
      <c r="DV112" s="957" t="s">
        <v>447</v>
      </c>
      <c r="DW112" s="957"/>
      <c r="DX112" s="957"/>
      <c r="DY112" s="957"/>
      <c r="DZ112" s="958"/>
    </row>
    <row r="113" spans="1:130" s="226" customFormat="1" ht="26.25" customHeight="1" x14ac:dyDescent="0.15">
      <c r="A113" s="984"/>
      <c r="B113" s="985"/>
      <c r="C113" s="953" t="s">
        <v>454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604868</v>
      </c>
      <c r="AB113" s="968"/>
      <c r="AC113" s="968"/>
      <c r="AD113" s="968"/>
      <c r="AE113" s="969"/>
      <c r="AF113" s="970">
        <v>621574</v>
      </c>
      <c r="AG113" s="968"/>
      <c r="AH113" s="968"/>
      <c r="AI113" s="968"/>
      <c r="AJ113" s="969"/>
      <c r="AK113" s="970">
        <v>588517</v>
      </c>
      <c r="AL113" s="968"/>
      <c r="AM113" s="968"/>
      <c r="AN113" s="968"/>
      <c r="AO113" s="969"/>
      <c r="AP113" s="971">
        <v>11.6</v>
      </c>
      <c r="AQ113" s="972"/>
      <c r="AR113" s="972"/>
      <c r="AS113" s="972"/>
      <c r="AT113" s="973"/>
      <c r="AU113" s="938"/>
      <c r="AV113" s="939"/>
      <c r="AW113" s="939"/>
      <c r="AX113" s="939"/>
      <c r="AY113" s="939"/>
      <c r="AZ113" s="952" t="s">
        <v>455</v>
      </c>
      <c r="BA113" s="953"/>
      <c r="BB113" s="953"/>
      <c r="BC113" s="953"/>
      <c r="BD113" s="953"/>
      <c r="BE113" s="953"/>
      <c r="BF113" s="953"/>
      <c r="BG113" s="953"/>
      <c r="BH113" s="953"/>
      <c r="BI113" s="953"/>
      <c r="BJ113" s="953"/>
      <c r="BK113" s="953"/>
      <c r="BL113" s="953"/>
      <c r="BM113" s="953"/>
      <c r="BN113" s="953"/>
      <c r="BO113" s="953"/>
      <c r="BP113" s="954"/>
      <c r="BQ113" s="955" t="s">
        <v>128</v>
      </c>
      <c r="BR113" s="956"/>
      <c r="BS113" s="956"/>
      <c r="BT113" s="956"/>
      <c r="BU113" s="956"/>
      <c r="BV113" s="956" t="s">
        <v>128</v>
      </c>
      <c r="BW113" s="956"/>
      <c r="BX113" s="956"/>
      <c r="BY113" s="956"/>
      <c r="BZ113" s="956"/>
      <c r="CA113" s="956" t="s">
        <v>128</v>
      </c>
      <c r="CB113" s="956"/>
      <c r="CC113" s="956"/>
      <c r="CD113" s="956"/>
      <c r="CE113" s="956"/>
      <c r="CF113" s="950" t="s">
        <v>447</v>
      </c>
      <c r="CG113" s="951"/>
      <c r="CH113" s="951"/>
      <c r="CI113" s="951"/>
      <c r="CJ113" s="951"/>
      <c r="CK113" s="978"/>
      <c r="CL113" s="979"/>
      <c r="CM113" s="952" t="s">
        <v>456</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128</v>
      </c>
      <c r="DH113" s="989"/>
      <c r="DI113" s="989"/>
      <c r="DJ113" s="989"/>
      <c r="DK113" s="990"/>
      <c r="DL113" s="991" t="s">
        <v>128</v>
      </c>
      <c r="DM113" s="989"/>
      <c r="DN113" s="989"/>
      <c r="DO113" s="989"/>
      <c r="DP113" s="990"/>
      <c r="DQ113" s="991" t="s">
        <v>128</v>
      </c>
      <c r="DR113" s="989"/>
      <c r="DS113" s="989"/>
      <c r="DT113" s="989"/>
      <c r="DU113" s="990"/>
      <c r="DV113" s="992" t="s">
        <v>128</v>
      </c>
      <c r="DW113" s="993"/>
      <c r="DX113" s="993"/>
      <c r="DY113" s="993"/>
      <c r="DZ113" s="994"/>
    </row>
    <row r="114" spans="1:130" s="226" customFormat="1" ht="26.25" customHeight="1" x14ac:dyDescent="0.15">
      <c r="A114" s="984"/>
      <c r="B114" s="985"/>
      <c r="C114" s="953" t="s">
        <v>457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t="s">
        <v>128</v>
      </c>
      <c r="AB114" s="989"/>
      <c r="AC114" s="989"/>
      <c r="AD114" s="989"/>
      <c r="AE114" s="990"/>
      <c r="AF114" s="991" t="s">
        <v>128</v>
      </c>
      <c r="AG114" s="989"/>
      <c r="AH114" s="989"/>
      <c r="AI114" s="989"/>
      <c r="AJ114" s="990"/>
      <c r="AK114" s="991" t="s">
        <v>128</v>
      </c>
      <c r="AL114" s="989"/>
      <c r="AM114" s="989"/>
      <c r="AN114" s="989"/>
      <c r="AO114" s="990"/>
      <c r="AP114" s="992" t="s">
        <v>128</v>
      </c>
      <c r="AQ114" s="993"/>
      <c r="AR114" s="993"/>
      <c r="AS114" s="993"/>
      <c r="AT114" s="994"/>
      <c r="AU114" s="938"/>
      <c r="AV114" s="939"/>
      <c r="AW114" s="939"/>
      <c r="AX114" s="939"/>
      <c r="AY114" s="939"/>
      <c r="AZ114" s="952" t="s">
        <v>458</v>
      </c>
      <c r="BA114" s="953"/>
      <c r="BB114" s="953"/>
      <c r="BC114" s="953"/>
      <c r="BD114" s="953"/>
      <c r="BE114" s="953"/>
      <c r="BF114" s="953"/>
      <c r="BG114" s="953"/>
      <c r="BH114" s="953"/>
      <c r="BI114" s="953"/>
      <c r="BJ114" s="953"/>
      <c r="BK114" s="953"/>
      <c r="BL114" s="953"/>
      <c r="BM114" s="953"/>
      <c r="BN114" s="953"/>
      <c r="BO114" s="953"/>
      <c r="BP114" s="954"/>
      <c r="BQ114" s="955">
        <v>1191003</v>
      </c>
      <c r="BR114" s="956"/>
      <c r="BS114" s="956"/>
      <c r="BT114" s="956"/>
      <c r="BU114" s="956"/>
      <c r="BV114" s="956">
        <v>1164261</v>
      </c>
      <c r="BW114" s="956"/>
      <c r="BX114" s="956"/>
      <c r="BY114" s="956"/>
      <c r="BZ114" s="956"/>
      <c r="CA114" s="956">
        <v>1143020</v>
      </c>
      <c r="CB114" s="956"/>
      <c r="CC114" s="956"/>
      <c r="CD114" s="956"/>
      <c r="CE114" s="956"/>
      <c r="CF114" s="950">
        <v>22.5</v>
      </c>
      <c r="CG114" s="951"/>
      <c r="CH114" s="951"/>
      <c r="CI114" s="951"/>
      <c r="CJ114" s="951"/>
      <c r="CK114" s="978"/>
      <c r="CL114" s="979"/>
      <c r="CM114" s="952" t="s">
        <v>459</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128</v>
      </c>
      <c r="DH114" s="989"/>
      <c r="DI114" s="989"/>
      <c r="DJ114" s="989"/>
      <c r="DK114" s="990"/>
      <c r="DL114" s="991" t="s">
        <v>447</v>
      </c>
      <c r="DM114" s="989"/>
      <c r="DN114" s="989"/>
      <c r="DO114" s="989"/>
      <c r="DP114" s="990"/>
      <c r="DQ114" s="991" t="s">
        <v>128</v>
      </c>
      <c r="DR114" s="989"/>
      <c r="DS114" s="989"/>
      <c r="DT114" s="989"/>
      <c r="DU114" s="990"/>
      <c r="DV114" s="992" t="s">
        <v>447</v>
      </c>
      <c r="DW114" s="993"/>
      <c r="DX114" s="993"/>
      <c r="DY114" s="993"/>
      <c r="DZ114" s="994"/>
    </row>
    <row r="115" spans="1:130" s="226" customFormat="1" ht="26.25" customHeight="1" x14ac:dyDescent="0.15">
      <c r="A115" s="984"/>
      <c r="B115" s="985"/>
      <c r="C115" s="953" t="s">
        <v>460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16155</v>
      </c>
      <c r="AB115" s="968"/>
      <c r="AC115" s="968"/>
      <c r="AD115" s="968"/>
      <c r="AE115" s="969"/>
      <c r="AF115" s="970">
        <v>14774</v>
      </c>
      <c r="AG115" s="968"/>
      <c r="AH115" s="968"/>
      <c r="AI115" s="968"/>
      <c r="AJ115" s="969"/>
      <c r="AK115" s="970">
        <v>14774</v>
      </c>
      <c r="AL115" s="968"/>
      <c r="AM115" s="968"/>
      <c r="AN115" s="968"/>
      <c r="AO115" s="969"/>
      <c r="AP115" s="971">
        <v>0.3</v>
      </c>
      <c r="AQ115" s="972"/>
      <c r="AR115" s="972"/>
      <c r="AS115" s="972"/>
      <c r="AT115" s="973"/>
      <c r="AU115" s="938"/>
      <c r="AV115" s="939"/>
      <c r="AW115" s="939"/>
      <c r="AX115" s="939"/>
      <c r="AY115" s="939"/>
      <c r="AZ115" s="952" t="s">
        <v>461</v>
      </c>
      <c r="BA115" s="953"/>
      <c r="BB115" s="953"/>
      <c r="BC115" s="953"/>
      <c r="BD115" s="953"/>
      <c r="BE115" s="953"/>
      <c r="BF115" s="953"/>
      <c r="BG115" s="953"/>
      <c r="BH115" s="953"/>
      <c r="BI115" s="953"/>
      <c r="BJ115" s="953"/>
      <c r="BK115" s="953"/>
      <c r="BL115" s="953"/>
      <c r="BM115" s="953"/>
      <c r="BN115" s="953"/>
      <c r="BO115" s="953"/>
      <c r="BP115" s="954"/>
      <c r="BQ115" s="955" t="s">
        <v>128</v>
      </c>
      <c r="BR115" s="956"/>
      <c r="BS115" s="956"/>
      <c r="BT115" s="956"/>
      <c r="BU115" s="956"/>
      <c r="BV115" s="956" t="s">
        <v>447</v>
      </c>
      <c r="BW115" s="956"/>
      <c r="BX115" s="956"/>
      <c r="BY115" s="956"/>
      <c r="BZ115" s="956"/>
      <c r="CA115" s="956" t="s">
        <v>128</v>
      </c>
      <c r="CB115" s="956"/>
      <c r="CC115" s="956"/>
      <c r="CD115" s="956"/>
      <c r="CE115" s="956"/>
      <c r="CF115" s="950" t="s">
        <v>128</v>
      </c>
      <c r="CG115" s="951"/>
      <c r="CH115" s="951"/>
      <c r="CI115" s="951"/>
      <c r="CJ115" s="951"/>
      <c r="CK115" s="978"/>
      <c r="CL115" s="979"/>
      <c r="CM115" s="952" t="s">
        <v>462</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128</v>
      </c>
      <c r="DH115" s="989"/>
      <c r="DI115" s="989"/>
      <c r="DJ115" s="989"/>
      <c r="DK115" s="990"/>
      <c r="DL115" s="991" t="s">
        <v>128</v>
      </c>
      <c r="DM115" s="989"/>
      <c r="DN115" s="989"/>
      <c r="DO115" s="989"/>
      <c r="DP115" s="990"/>
      <c r="DQ115" s="991" t="s">
        <v>128</v>
      </c>
      <c r="DR115" s="989"/>
      <c r="DS115" s="989"/>
      <c r="DT115" s="989"/>
      <c r="DU115" s="990"/>
      <c r="DV115" s="992" t="s">
        <v>447</v>
      </c>
      <c r="DW115" s="993"/>
      <c r="DX115" s="993"/>
      <c r="DY115" s="993"/>
      <c r="DZ115" s="994"/>
    </row>
    <row r="116" spans="1:130" s="226" customFormat="1" ht="26.25" customHeight="1" x14ac:dyDescent="0.15">
      <c r="A116" s="986"/>
      <c r="B116" s="987"/>
      <c r="C116" s="995" t="s">
        <v>463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161</v>
      </c>
      <c r="AB116" s="989"/>
      <c r="AC116" s="989"/>
      <c r="AD116" s="989"/>
      <c r="AE116" s="990"/>
      <c r="AF116" s="991">
        <v>47</v>
      </c>
      <c r="AG116" s="989"/>
      <c r="AH116" s="989"/>
      <c r="AI116" s="989"/>
      <c r="AJ116" s="990"/>
      <c r="AK116" s="991">
        <v>68</v>
      </c>
      <c r="AL116" s="989"/>
      <c r="AM116" s="989"/>
      <c r="AN116" s="989"/>
      <c r="AO116" s="990"/>
      <c r="AP116" s="992">
        <v>0</v>
      </c>
      <c r="AQ116" s="993"/>
      <c r="AR116" s="993"/>
      <c r="AS116" s="993"/>
      <c r="AT116" s="994"/>
      <c r="AU116" s="938"/>
      <c r="AV116" s="939"/>
      <c r="AW116" s="939"/>
      <c r="AX116" s="939"/>
      <c r="AY116" s="939"/>
      <c r="AZ116" s="997" t="s">
        <v>464</v>
      </c>
      <c r="BA116" s="998"/>
      <c r="BB116" s="998"/>
      <c r="BC116" s="998"/>
      <c r="BD116" s="998"/>
      <c r="BE116" s="998"/>
      <c r="BF116" s="998"/>
      <c r="BG116" s="998"/>
      <c r="BH116" s="998"/>
      <c r="BI116" s="998"/>
      <c r="BJ116" s="998"/>
      <c r="BK116" s="998"/>
      <c r="BL116" s="998"/>
      <c r="BM116" s="998"/>
      <c r="BN116" s="998"/>
      <c r="BO116" s="998"/>
      <c r="BP116" s="999"/>
      <c r="BQ116" s="955" t="s">
        <v>128</v>
      </c>
      <c r="BR116" s="956"/>
      <c r="BS116" s="956"/>
      <c r="BT116" s="956"/>
      <c r="BU116" s="956"/>
      <c r="BV116" s="956" t="s">
        <v>447</v>
      </c>
      <c r="BW116" s="956"/>
      <c r="BX116" s="956"/>
      <c r="BY116" s="956"/>
      <c r="BZ116" s="956"/>
      <c r="CA116" s="956" t="s">
        <v>128</v>
      </c>
      <c r="CB116" s="956"/>
      <c r="CC116" s="956"/>
      <c r="CD116" s="956"/>
      <c r="CE116" s="956"/>
      <c r="CF116" s="950" t="s">
        <v>128</v>
      </c>
      <c r="CG116" s="951"/>
      <c r="CH116" s="951"/>
      <c r="CI116" s="951"/>
      <c r="CJ116" s="951"/>
      <c r="CK116" s="978"/>
      <c r="CL116" s="979"/>
      <c r="CM116" s="952" t="s">
        <v>465</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v>77077</v>
      </c>
      <c r="DH116" s="989"/>
      <c r="DI116" s="989"/>
      <c r="DJ116" s="989"/>
      <c r="DK116" s="990"/>
      <c r="DL116" s="991">
        <v>59094</v>
      </c>
      <c r="DM116" s="989"/>
      <c r="DN116" s="989"/>
      <c r="DO116" s="989"/>
      <c r="DP116" s="990"/>
      <c r="DQ116" s="991">
        <v>44320</v>
      </c>
      <c r="DR116" s="989"/>
      <c r="DS116" s="989"/>
      <c r="DT116" s="989"/>
      <c r="DU116" s="990"/>
      <c r="DV116" s="992">
        <v>0.9</v>
      </c>
      <c r="DW116" s="993"/>
      <c r="DX116" s="993"/>
      <c r="DY116" s="993"/>
      <c r="DZ116" s="994"/>
    </row>
    <row r="117" spans="1:130" s="226" customFormat="1" ht="26.25" customHeight="1" x14ac:dyDescent="0.15">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466</v>
      </c>
      <c r="Z117" s="924"/>
      <c r="AA117" s="1008">
        <v>1517483</v>
      </c>
      <c r="AB117" s="1009"/>
      <c r="AC117" s="1009"/>
      <c r="AD117" s="1009"/>
      <c r="AE117" s="1010"/>
      <c r="AF117" s="1011">
        <v>1453567</v>
      </c>
      <c r="AG117" s="1009"/>
      <c r="AH117" s="1009"/>
      <c r="AI117" s="1009"/>
      <c r="AJ117" s="1010"/>
      <c r="AK117" s="1011">
        <v>1430267</v>
      </c>
      <c r="AL117" s="1009"/>
      <c r="AM117" s="1009"/>
      <c r="AN117" s="1009"/>
      <c r="AO117" s="1010"/>
      <c r="AP117" s="1012"/>
      <c r="AQ117" s="1013"/>
      <c r="AR117" s="1013"/>
      <c r="AS117" s="1013"/>
      <c r="AT117" s="1014"/>
      <c r="AU117" s="938"/>
      <c r="AV117" s="939"/>
      <c r="AW117" s="939"/>
      <c r="AX117" s="939"/>
      <c r="AY117" s="939"/>
      <c r="AZ117" s="1004" t="s">
        <v>467</v>
      </c>
      <c r="BA117" s="1005"/>
      <c r="BB117" s="1005"/>
      <c r="BC117" s="1005"/>
      <c r="BD117" s="1005"/>
      <c r="BE117" s="1005"/>
      <c r="BF117" s="1005"/>
      <c r="BG117" s="1005"/>
      <c r="BH117" s="1005"/>
      <c r="BI117" s="1005"/>
      <c r="BJ117" s="1005"/>
      <c r="BK117" s="1005"/>
      <c r="BL117" s="1005"/>
      <c r="BM117" s="1005"/>
      <c r="BN117" s="1005"/>
      <c r="BO117" s="1005"/>
      <c r="BP117" s="1006"/>
      <c r="BQ117" s="955" t="s">
        <v>128</v>
      </c>
      <c r="BR117" s="956"/>
      <c r="BS117" s="956"/>
      <c r="BT117" s="956"/>
      <c r="BU117" s="956"/>
      <c r="BV117" s="956" t="s">
        <v>128</v>
      </c>
      <c r="BW117" s="956"/>
      <c r="BX117" s="956"/>
      <c r="BY117" s="956"/>
      <c r="BZ117" s="956"/>
      <c r="CA117" s="956" t="s">
        <v>128</v>
      </c>
      <c r="CB117" s="956"/>
      <c r="CC117" s="956"/>
      <c r="CD117" s="956"/>
      <c r="CE117" s="956"/>
      <c r="CF117" s="950" t="s">
        <v>128</v>
      </c>
      <c r="CG117" s="951"/>
      <c r="CH117" s="951"/>
      <c r="CI117" s="951"/>
      <c r="CJ117" s="951"/>
      <c r="CK117" s="978"/>
      <c r="CL117" s="979"/>
      <c r="CM117" s="952" t="s">
        <v>468</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128</v>
      </c>
      <c r="DH117" s="989"/>
      <c r="DI117" s="989"/>
      <c r="DJ117" s="989"/>
      <c r="DK117" s="990"/>
      <c r="DL117" s="991" t="s">
        <v>128</v>
      </c>
      <c r="DM117" s="989"/>
      <c r="DN117" s="989"/>
      <c r="DO117" s="989"/>
      <c r="DP117" s="990"/>
      <c r="DQ117" s="991" t="s">
        <v>447</v>
      </c>
      <c r="DR117" s="989"/>
      <c r="DS117" s="989"/>
      <c r="DT117" s="989"/>
      <c r="DU117" s="990"/>
      <c r="DV117" s="992" t="s">
        <v>128</v>
      </c>
      <c r="DW117" s="993"/>
      <c r="DX117" s="993"/>
      <c r="DY117" s="993"/>
      <c r="DZ117" s="994"/>
    </row>
    <row r="118" spans="1:130" s="226" customFormat="1" ht="26.25" customHeight="1" x14ac:dyDescent="0.15">
      <c r="A118" s="942" t="s">
        <v>440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437</v>
      </c>
      <c r="AB118" s="923"/>
      <c r="AC118" s="923"/>
      <c r="AD118" s="923"/>
      <c r="AE118" s="924"/>
      <c r="AF118" s="922" t="s">
        <v>438</v>
      </c>
      <c r="AG118" s="923"/>
      <c r="AH118" s="923"/>
      <c r="AI118" s="923"/>
      <c r="AJ118" s="924"/>
      <c r="AK118" s="922" t="s">
        <v>304</v>
      </c>
      <c r="AL118" s="923"/>
      <c r="AM118" s="923"/>
      <c r="AN118" s="923"/>
      <c r="AO118" s="924"/>
      <c r="AP118" s="1000" t="s">
        <v>439</v>
      </c>
      <c r="AQ118" s="1001"/>
      <c r="AR118" s="1001"/>
      <c r="AS118" s="1001"/>
      <c r="AT118" s="1002"/>
      <c r="AU118" s="938"/>
      <c r="AV118" s="939"/>
      <c r="AW118" s="939"/>
      <c r="AX118" s="939"/>
      <c r="AY118" s="939"/>
      <c r="AZ118" s="1003" t="s">
        <v>469</v>
      </c>
      <c r="BA118" s="995"/>
      <c r="BB118" s="995"/>
      <c r="BC118" s="995"/>
      <c r="BD118" s="995"/>
      <c r="BE118" s="995"/>
      <c r="BF118" s="995"/>
      <c r="BG118" s="995"/>
      <c r="BH118" s="995"/>
      <c r="BI118" s="995"/>
      <c r="BJ118" s="995"/>
      <c r="BK118" s="995"/>
      <c r="BL118" s="995"/>
      <c r="BM118" s="995"/>
      <c r="BN118" s="995"/>
      <c r="BO118" s="995"/>
      <c r="BP118" s="996"/>
      <c r="BQ118" s="1029" t="s">
        <v>447</v>
      </c>
      <c r="BR118" s="1030"/>
      <c r="BS118" s="1030"/>
      <c r="BT118" s="1030"/>
      <c r="BU118" s="1030"/>
      <c r="BV118" s="1030" t="s">
        <v>128</v>
      </c>
      <c r="BW118" s="1030"/>
      <c r="BX118" s="1030"/>
      <c r="BY118" s="1030"/>
      <c r="BZ118" s="1030"/>
      <c r="CA118" s="1030" t="s">
        <v>128</v>
      </c>
      <c r="CB118" s="1030"/>
      <c r="CC118" s="1030"/>
      <c r="CD118" s="1030"/>
      <c r="CE118" s="1030"/>
      <c r="CF118" s="950" t="s">
        <v>128</v>
      </c>
      <c r="CG118" s="951"/>
      <c r="CH118" s="951"/>
      <c r="CI118" s="951"/>
      <c r="CJ118" s="951"/>
      <c r="CK118" s="978"/>
      <c r="CL118" s="979"/>
      <c r="CM118" s="952" t="s">
        <v>470</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128</v>
      </c>
      <c r="DH118" s="989"/>
      <c r="DI118" s="989"/>
      <c r="DJ118" s="989"/>
      <c r="DK118" s="990"/>
      <c r="DL118" s="991" t="s">
        <v>128</v>
      </c>
      <c r="DM118" s="989"/>
      <c r="DN118" s="989"/>
      <c r="DO118" s="989"/>
      <c r="DP118" s="990"/>
      <c r="DQ118" s="991" t="s">
        <v>128</v>
      </c>
      <c r="DR118" s="989"/>
      <c r="DS118" s="989"/>
      <c r="DT118" s="989"/>
      <c r="DU118" s="990"/>
      <c r="DV118" s="992" t="s">
        <v>128</v>
      </c>
      <c r="DW118" s="993"/>
      <c r="DX118" s="993"/>
      <c r="DY118" s="993"/>
      <c r="DZ118" s="994"/>
    </row>
    <row r="119" spans="1:130" s="226" customFormat="1" ht="26.25" customHeight="1" x14ac:dyDescent="0.15">
      <c r="A119" s="1086" t="s">
        <v>443</v>
      </c>
      <c r="B119" s="977"/>
      <c r="C119" s="959" t="s">
        <v>444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128</v>
      </c>
      <c r="AB119" s="930"/>
      <c r="AC119" s="930"/>
      <c r="AD119" s="930"/>
      <c r="AE119" s="931"/>
      <c r="AF119" s="932" t="s">
        <v>128</v>
      </c>
      <c r="AG119" s="930"/>
      <c r="AH119" s="930"/>
      <c r="AI119" s="930"/>
      <c r="AJ119" s="931"/>
      <c r="AK119" s="932" t="s">
        <v>128</v>
      </c>
      <c r="AL119" s="930"/>
      <c r="AM119" s="930"/>
      <c r="AN119" s="930"/>
      <c r="AO119" s="931"/>
      <c r="AP119" s="933" t="s">
        <v>128</v>
      </c>
      <c r="AQ119" s="934"/>
      <c r="AR119" s="934"/>
      <c r="AS119" s="934"/>
      <c r="AT119" s="935"/>
      <c r="AU119" s="940"/>
      <c r="AV119" s="941"/>
      <c r="AW119" s="941"/>
      <c r="AX119" s="941"/>
      <c r="AY119" s="941"/>
      <c r="AZ119" s="247" t="s">
        <v>187</v>
      </c>
      <c r="BA119" s="247"/>
      <c r="BB119" s="247"/>
      <c r="BC119" s="247"/>
      <c r="BD119" s="247"/>
      <c r="BE119" s="247"/>
      <c r="BF119" s="247"/>
      <c r="BG119" s="247"/>
      <c r="BH119" s="247"/>
      <c r="BI119" s="247"/>
      <c r="BJ119" s="247"/>
      <c r="BK119" s="247"/>
      <c r="BL119" s="247"/>
      <c r="BM119" s="247"/>
      <c r="BN119" s="247"/>
      <c r="BO119" s="1007" t="s">
        <v>471</v>
      </c>
      <c r="BP119" s="1035"/>
      <c r="BQ119" s="1029">
        <v>14519156</v>
      </c>
      <c r="BR119" s="1030"/>
      <c r="BS119" s="1030"/>
      <c r="BT119" s="1030"/>
      <c r="BU119" s="1030"/>
      <c r="BV119" s="1030">
        <v>14135626</v>
      </c>
      <c r="BW119" s="1030"/>
      <c r="BX119" s="1030"/>
      <c r="BY119" s="1030"/>
      <c r="BZ119" s="1030"/>
      <c r="CA119" s="1030">
        <v>14153069</v>
      </c>
      <c r="CB119" s="1030"/>
      <c r="CC119" s="1030"/>
      <c r="CD119" s="1030"/>
      <c r="CE119" s="1030"/>
      <c r="CF119" s="1031"/>
      <c r="CG119" s="1032"/>
      <c r="CH119" s="1032"/>
      <c r="CI119" s="1032"/>
      <c r="CJ119" s="1033"/>
      <c r="CK119" s="980"/>
      <c r="CL119" s="981"/>
      <c r="CM119" s="1003" t="s">
        <v>472</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128</v>
      </c>
      <c r="DH119" s="1016"/>
      <c r="DI119" s="1016"/>
      <c r="DJ119" s="1016"/>
      <c r="DK119" s="1017"/>
      <c r="DL119" s="1015" t="s">
        <v>128</v>
      </c>
      <c r="DM119" s="1016"/>
      <c r="DN119" s="1016"/>
      <c r="DO119" s="1016"/>
      <c r="DP119" s="1017"/>
      <c r="DQ119" s="1015" t="s">
        <v>128</v>
      </c>
      <c r="DR119" s="1016"/>
      <c r="DS119" s="1016"/>
      <c r="DT119" s="1016"/>
      <c r="DU119" s="1017"/>
      <c r="DV119" s="1018" t="s">
        <v>128</v>
      </c>
      <c r="DW119" s="1019"/>
      <c r="DX119" s="1019"/>
      <c r="DY119" s="1019"/>
      <c r="DZ119" s="1020"/>
    </row>
    <row r="120" spans="1:130" s="226" customFormat="1" ht="26.25" customHeight="1" x14ac:dyDescent="0.15">
      <c r="A120" s="1087"/>
      <c r="B120" s="979"/>
      <c r="C120" s="952" t="s">
        <v>449</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128</v>
      </c>
      <c r="AB120" s="989"/>
      <c r="AC120" s="989"/>
      <c r="AD120" s="989"/>
      <c r="AE120" s="990"/>
      <c r="AF120" s="991" t="s">
        <v>128</v>
      </c>
      <c r="AG120" s="989"/>
      <c r="AH120" s="989"/>
      <c r="AI120" s="989"/>
      <c r="AJ120" s="990"/>
      <c r="AK120" s="991" t="s">
        <v>128</v>
      </c>
      <c r="AL120" s="989"/>
      <c r="AM120" s="989"/>
      <c r="AN120" s="989"/>
      <c r="AO120" s="990"/>
      <c r="AP120" s="992" t="s">
        <v>128</v>
      </c>
      <c r="AQ120" s="993"/>
      <c r="AR120" s="993"/>
      <c r="AS120" s="993"/>
      <c r="AT120" s="994"/>
      <c r="AU120" s="1021" t="s">
        <v>473</v>
      </c>
      <c r="AV120" s="1022"/>
      <c r="AW120" s="1022"/>
      <c r="AX120" s="1022"/>
      <c r="AY120" s="1023"/>
      <c r="AZ120" s="959" t="s">
        <v>474</v>
      </c>
      <c r="BA120" s="927"/>
      <c r="BB120" s="927"/>
      <c r="BC120" s="927"/>
      <c r="BD120" s="927"/>
      <c r="BE120" s="927"/>
      <c r="BF120" s="927"/>
      <c r="BG120" s="927"/>
      <c r="BH120" s="927"/>
      <c r="BI120" s="927"/>
      <c r="BJ120" s="927"/>
      <c r="BK120" s="927"/>
      <c r="BL120" s="927"/>
      <c r="BM120" s="927"/>
      <c r="BN120" s="927"/>
      <c r="BO120" s="927"/>
      <c r="BP120" s="928"/>
      <c r="BQ120" s="960">
        <v>6167118</v>
      </c>
      <c r="BR120" s="961"/>
      <c r="BS120" s="961"/>
      <c r="BT120" s="961"/>
      <c r="BU120" s="961"/>
      <c r="BV120" s="961">
        <v>6146756</v>
      </c>
      <c r="BW120" s="961"/>
      <c r="BX120" s="961"/>
      <c r="BY120" s="961"/>
      <c r="BZ120" s="961"/>
      <c r="CA120" s="961">
        <v>6069557</v>
      </c>
      <c r="CB120" s="961"/>
      <c r="CC120" s="961"/>
      <c r="CD120" s="961"/>
      <c r="CE120" s="961"/>
      <c r="CF120" s="974">
        <v>119.2</v>
      </c>
      <c r="CG120" s="975"/>
      <c r="CH120" s="975"/>
      <c r="CI120" s="975"/>
      <c r="CJ120" s="975"/>
      <c r="CK120" s="1036" t="s">
        <v>475</v>
      </c>
      <c r="CL120" s="1037"/>
      <c r="CM120" s="1037"/>
      <c r="CN120" s="1037"/>
      <c r="CO120" s="1038"/>
      <c r="CP120" s="1044" t="s">
        <v>476</v>
      </c>
      <c r="CQ120" s="1045"/>
      <c r="CR120" s="1045"/>
      <c r="CS120" s="1045"/>
      <c r="CT120" s="1045"/>
      <c r="CU120" s="1045"/>
      <c r="CV120" s="1045"/>
      <c r="CW120" s="1045"/>
      <c r="CX120" s="1045"/>
      <c r="CY120" s="1045"/>
      <c r="CZ120" s="1045"/>
      <c r="DA120" s="1045"/>
      <c r="DB120" s="1045"/>
      <c r="DC120" s="1045"/>
      <c r="DD120" s="1045"/>
      <c r="DE120" s="1045"/>
      <c r="DF120" s="1046"/>
      <c r="DG120" s="960">
        <v>2042914</v>
      </c>
      <c r="DH120" s="961"/>
      <c r="DI120" s="961"/>
      <c r="DJ120" s="961"/>
      <c r="DK120" s="961"/>
      <c r="DL120" s="961">
        <v>1805239</v>
      </c>
      <c r="DM120" s="961"/>
      <c r="DN120" s="961"/>
      <c r="DO120" s="961"/>
      <c r="DP120" s="961"/>
      <c r="DQ120" s="961">
        <v>1626842</v>
      </c>
      <c r="DR120" s="961"/>
      <c r="DS120" s="961"/>
      <c r="DT120" s="961"/>
      <c r="DU120" s="961"/>
      <c r="DV120" s="962">
        <v>32</v>
      </c>
      <c r="DW120" s="962"/>
      <c r="DX120" s="962"/>
      <c r="DY120" s="962"/>
      <c r="DZ120" s="963"/>
    </row>
    <row r="121" spans="1:130" s="226" customFormat="1" ht="26.25" customHeight="1" x14ac:dyDescent="0.15">
      <c r="A121" s="1087"/>
      <c r="B121" s="979"/>
      <c r="C121" s="1004" t="s">
        <v>477</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128</v>
      </c>
      <c r="AB121" s="989"/>
      <c r="AC121" s="989"/>
      <c r="AD121" s="989"/>
      <c r="AE121" s="990"/>
      <c r="AF121" s="991" t="s">
        <v>128</v>
      </c>
      <c r="AG121" s="989"/>
      <c r="AH121" s="989"/>
      <c r="AI121" s="989"/>
      <c r="AJ121" s="990"/>
      <c r="AK121" s="991" t="s">
        <v>128</v>
      </c>
      <c r="AL121" s="989"/>
      <c r="AM121" s="989"/>
      <c r="AN121" s="989"/>
      <c r="AO121" s="990"/>
      <c r="AP121" s="992" t="s">
        <v>128</v>
      </c>
      <c r="AQ121" s="993"/>
      <c r="AR121" s="993"/>
      <c r="AS121" s="993"/>
      <c r="AT121" s="994"/>
      <c r="AU121" s="1024"/>
      <c r="AV121" s="1025"/>
      <c r="AW121" s="1025"/>
      <c r="AX121" s="1025"/>
      <c r="AY121" s="1026"/>
      <c r="AZ121" s="952" t="s">
        <v>478</v>
      </c>
      <c r="BA121" s="953"/>
      <c r="BB121" s="953"/>
      <c r="BC121" s="953"/>
      <c r="BD121" s="953"/>
      <c r="BE121" s="953"/>
      <c r="BF121" s="953"/>
      <c r="BG121" s="953"/>
      <c r="BH121" s="953"/>
      <c r="BI121" s="953"/>
      <c r="BJ121" s="953"/>
      <c r="BK121" s="953"/>
      <c r="BL121" s="953"/>
      <c r="BM121" s="953"/>
      <c r="BN121" s="953"/>
      <c r="BO121" s="953"/>
      <c r="BP121" s="954"/>
      <c r="BQ121" s="955">
        <v>80081</v>
      </c>
      <c r="BR121" s="956"/>
      <c r="BS121" s="956"/>
      <c r="BT121" s="956"/>
      <c r="BU121" s="956"/>
      <c r="BV121" s="956">
        <v>61688</v>
      </c>
      <c r="BW121" s="956"/>
      <c r="BX121" s="956"/>
      <c r="BY121" s="956"/>
      <c r="BZ121" s="956"/>
      <c r="CA121" s="956">
        <v>38490</v>
      </c>
      <c r="CB121" s="956"/>
      <c r="CC121" s="956"/>
      <c r="CD121" s="956"/>
      <c r="CE121" s="956"/>
      <c r="CF121" s="950">
        <v>0.8</v>
      </c>
      <c r="CG121" s="951"/>
      <c r="CH121" s="951"/>
      <c r="CI121" s="951"/>
      <c r="CJ121" s="951"/>
      <c r="CK121" s="1039"/>
      <c r="CL121" s="1040"/>
      <c r="CM121" s="1040"/>
      <c r="CN121" s="1040"/>
      <c r="CO121" s="1041"/>
      <c r="CP121" s="1049" t="s">
        <v>412</v>
      </c>
      <c r="CQ121" s="1050"/>
      <c r="CR121" s="1050"/>
      <c r="CS121" s="1050"/>
      <c r="CT121" s="1050"/>
      <c r="CU121" s="1050"/>
      <c r="CV121" s="1050"/>
      <c r="CW121" s="1050"/>
      <c r="CX121" s="1050"/>
      <c r="CY121" s="1050"/>
      <c r="CZ121" s="1050"/>
      <c r="DA121" s="1050"/>
      <c r="DB121" s="1050"/>
      <c r="DC121" s="1050"/>
      <c r="DD121" s="1050"/>
      <c r="DE121" s="1050"/>
      <c r="DF121" s="1051"/>
      <c r="DG121" s="955">
        <v>1208264</v>
      </c>
      <c r="DH121" s="956"/>
      <c r="DI121" s="956"/>
      <c r="DJ121" s="956"/>
      <c r="DK121" s="956"/>
      <c r="DL121" s="956">
        <v>1086920</v>
      </c>
      <c r="DM121" s="956"/>
      <c r="DN121" s="956"/>
      <c r="DO121" s="956"/>
      <c r="DP121" s="956"/>
      <c r="DQ121" s="956">
        <v>935371</v>
      </c>
      <c r="DR121" s="956"/>
      <c r="DS121" s="956"/>
      <c r="DT121" s="956"/>
      <c r="DU121" s="956"/>
      <c r="DV121" s="957">
        <v>18.399999999999999</v>
      </c>
      <c r="DW121" s="957"/>
      <c r="DX121" s="957"/>
      <c r="DY121" s="957"/>
      <c r="DZ121" s="958"/>
    </row>
    <row r="122" spans="1:130" s="226" customFormat="1" ht="26.25" customHeight="1" x14ac:dyDescent="0.15">
      <c r="A122" s="1087"/>
      <c r="B122" s="979"/>
      <c r="C122" s="952" t="s">
        <v>459</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447</v>
      </c>
      <c r="AB122" s="989"/>
      <c r="AC122" s="989"/>
      <c r="AD122" s="989"/>
      <c r="AE122" s="990"/>
      <c r="AF122" s="991" t="s">
        <v>447</v>
      </c>
      <c r="AG122" s="989"/>
      <c r="AH122" s="989"/>
      <c r="AI122" s="989"/>
      <c r="AJ122" s="990"/>
      <c r="AK122" s="991" t="s">
        <v>128</v>
      </c>
      <c r="AL122" s="989"/>
      <c r="AM122" s="989"/>
      <c r="AN122" s="989"/>
      <c r="AO122" s="990"/>
      <c r="AP122" s="992" t="s">
        <v>128</v>
      </c>
      <c r="AQ122" s="993"/>
      <c r="AR122" s="993"/>
      <c r="AS122" s="993"/>
      <c r="AT122" s="994"/>
      <c r="AU122" s="1024"/>
      <c r="AV122" s="1025"/>
      <c r="AW122" s="1025"/>
      <c r="AX122" s="1025"/>
      <c r="AY122" s="1026"/>
      <c r="AZ122" s="1003" t="s">
        <v>479</v>
      </c>
      <c r="BA122" s="995"/>
      <c r="BB122" s="995"/>
      <c r="BC122" s="995"/>
      <c r="BD122" s="995"/>
      <c r="BE122" s="995"/>
      <c r="BF122" s="995"/>
      <c r="BG122" s="995"/>
      <c r="BH122" s="995"/>
      <c r="BI122" s="995"/>
      <c r="BJ122" s="995"/>
      <c r="BK122" s="995"/>
      <c r="BL122" s="995"/>
      <c r="BM122" s="995"/>
      <c r="BN122" s="995"/>
      <c r="BO122" s="995"/>
      <c r="BP122" s="996"/>
      <c r="BQ122" s="1029">
        <v>8982700</v>
      </c>
      <c r="BR122" s="1030"/>
      <c r="BS122" s="1030"/>
      <c r="BT122" s="1030"/>
      <c r="BU122" s="1030"/>
      <c r="BV122" s="1030">
        <v>9277212</v>
      </c>
      <c r="BW122" s="1030"/>
      <c r="BX122" s="1030"/>
      <c r="BY122" s="1030"/>
      <c r="BZ122" s="1030"/>
      <c r="CA122" s="1030">
        <v>9201184</v>
      </c>
      <c r="CB122" s="1030"/>
      <c r="CC122" s="1030"/>
      <c r="CD122" s="1030"/>
      <c r="CE122" s="1030"/>
      <c r="CF122" s="1047">
        <v>180.7</v>
      </c>
      <c r="CG122" s="1048"/>
      <c r="CH122" s="1048"/>
      <c r="CI122" s="1048"/>
      <c r="CJ122" s="1048"/>
      <c r="CK122" s="1039"/>
      <c r="CL122" s="1040"/>
      <c r="CM122" s="1040"/>
      <c r="CN122" s="1040"/>
      <c r="CO122" s="1041"/>
      <c r="CP122" s="1049" t="s">
        <v>480</v>
      </c>
      <c r="CQ122" s="1050"/>
      <c r="CR122" s="1050"/>
      <c r="CS122" s="1050"/>
      <c r="CT122" s="1050"/>
      <c r="CU122" s="1050"/>
      <c r="CV122" s="1050"/>
      <c r="CW122" s="1050"/>
      <c r="CX122" s="1050"/>
      <c r="CY122" s="1050"/>
      <c r="CZ122" s="1050"/>
      <c r="DA122" s="1050"/>
      <c r="DB122" s="1050"/>
      <c r="DC122" s="1050"/>
      <c r="DD122" s="1050"/>
      <c r="DE122" s="1050"/>
      <c r="DF122" s="1051"/>
      <c r="DG122" s="955">
        <v>838526</v>
      </c>
      <c r="DH122" s="956"/>
      <c r="DI122" s="956"/>
      <c r="DJ122" s="956"/>
      <c r="DK122" s="956"/>
      <c r="DL122" s="956">
        <v>808229</v>
      </c>
      <c r="DM122" s="956"/>
      <c r="DN122" s="956"/>
      <c r="DO122" s="956"/>
      <c r="DP122" s="956"/>
      <c r="DQ122" s="956">
        <v>672403</v>
      </c>
      <c r="DR122" s="956"/>
      <c r="DS122" s="956"/>
      <c r="DT122" s="956"/>
      <c r="DU122" s="956"/>
      <c r="DV122" s="957">
        <v>13.2</v>
      </c>
      <c r="DW122" s="957"/>
      <c r="DX122" s="957"/>
      <c r="DY122" s="957"/>
      <c r="DZ122" s="958"/>
    </row>
    <row r="123" spans="1:130" s="226" customFormat="1" ht="26.25" customHeight="1" x14ac:dyDescent="0.15">
      <c r="A123" s="1087"/>
      <c r="B123" s="979"/>
      <c r="C123" s="952" t="s">
        <v>465</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v>16155</v>
      </c>
      <c r="AB123" s="989"/>
      <c r="AC123" s="989"/>
      <c r="AD123" s="989"/>
      <c r="AE123" s="990"/>
      <c r="AF123" s="991">
        <v>14774</v>
      </c>
      <c r="AG123" s="989"/>
      <c r="AH123" s="989"/>
      <c r="AI123" s="989"/>
      <c r="AJ123" s="990"/>
      <c r="AK123" s="991">
        <v>14774</v>
      </c>
      <c r="AL123" s="989"/>
      <c r="AM123" s="989"/>
      <c r="AN123" s="989"/>
      <c r="AO123" s="990"/>
      <c r="AP123" s="992">
        <v>0.3</v>
      </c>
      <c r="AQ123" s="993"/>
      <c r="AR123" s="993"/>
      <c r="AS123" s="993"/>
      <c r="AT123" s="994"/>
      <c r="AU123" s="1027"/>
      <c r="AV123" s="1028"/>
      <c r="AW123" s="1028"/>
      <c r="AX123" s="1028"/>
      <c r="AY123" s="1028"/>
      <c r="AZ123" s="247" t="s">
        <v>187</v>
      </c>
      <c r="BA123" s="247"/>
      <c r="BB123" s="247"/>
      <c r="BC123" s="247"/>
      <c r="BD123" s="247"/>
      <c r="BE123" s="247"/>
      <c r="BF123" s="247"/>
      <c r="BG123" s="247"/>
      <c r="BH123" s="247"/>
      <c r="BI123" s="247"/>
      <c r="BJ123" s="247"/>
      <c r="BK123" s="247"/>
      <c r="BL123" s="247"/>
      <c r="BM123" s="247"/>
      <c r="BN123" s="247"/>
      <c r="BO123" s="1007" t="s">
        <v>481</v>
      </c>
      <c r="BP123" s="1035"/>
      <c r="BQ123" s="1093">
        <v>15229899</v>
      </c>
      <c r="BR123" s="1094"/>
      <c r="BS123" s="1094"/>
      <c r="BT123" s="1094"/>
      <c r="BU123" s="1094"/>
      <c r="BV123" s="1094">
        <v>15485656</v>
      </c>
      <c r="BW123" s="1094"/>
      <c r="BX123" s="1094"/>
      <c r="BY123" s="1094"/>
      <c r="BZ123" s="1094"/>
      <c r="CA123" s="1094">
        <v>15309231</v>
      </c>
      <c r="CB123" s="1094"/>
      <c r="CC123" s="1094"/>
      <c r="CD123" s="1094"/>
      <c r="CE123" s="1094"/>
      <c r="CF123" s="1031"/>
      <c r="CG123" s="1032"/>
      <c r="CH123" s="1032"/>
      <c r="CI123" s="1032"/>
      <c r="CJ123" s="1033"/>
      <c r="CK123" s="1039"/>
      <c r="CL123" s="1040"/>
      <c r="CM123" s="1040"/>
      <c r="CN123" s="1040"/>
      <c r="CO123" s="1041"/>
      <c r="CP123" s="1049" t="s">
        <v>409</v>
      </c>
      <c r="CQ123" s="1050"/>
      <c r="CR123" s="1050"/>
      <c r="CS123" s="1050"/>
      <c r="CT123" s="1050"/>
      <c r="CU123" s="1050"/>
      <c r="CV123" s="1050"/>
      <c r="CW123" s="1050"/>
      <c r="CX123" s="1050"/>
      <c r="CY123" s="1050"/>
      <c r="CZ123" s="1050"/>
      <c r="DA123" s="1050"/>
      <c r="DB123" s="1050"/>
      <c r="DC123" s="1050"/>
      <c r="DD123" s="1050"/>
      <c r="DE123" s="1050"/>
      <c r="DF123" s="1051"/>
      <c r="DG123" s="988">
        <v>166865</v>
      </c>
      <c r="DH123" s="989"/>
      <c r="DI123" s="989"/>
      <c r="DJ123" s="989"/>
      <c r="DK123" s="990"/>
      <c r="DL123" s="991">
        <v>158830</v>
      </c>
      <c r="DM123" s="989"/>
      <c r="DN123" s="989"/>
      <c r="DO123" s="989"/>
      <c r="DP123" s="990"/>
      <c r="DQ123" s="991">
        <v>139264</v>
      </c>
      <c r="DR123" s="989"/>
      <c r="DS123" s="989"/>
      <c r="DT123" s="989"/>
      <c r="DU123" s="990"/>
      <c r="DV123" s="992">
        <v>2.7</v>
      </c>
      <c r="DW123" s="993"/>
      <c r="DX123" s="993"/>
      <c r="DY123" s="993"/>
      <c r="DZ123" s="994"/>
    </row>
    <row r="124" spans="1:130" s="226" customFormat="1" ht="26.25" customHeight="1" thickBot="1" x14ac:dyDescent="0.2">
      <c r="A124" s="1087"/>
      <c r="B124" s="979"/>
      <c r="C124" s="952" t="s">
        <v>468</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128</v>
      </c>
      <c r="AB124" s="989"/>
      <c r="AC124" s="989"/>
      <c r="AD124" s="989"/>
      <c r="AE124" s="990"/>
      <c r="AF124" s="991" t="s">
        <v>128</v>
      </c>
      <c r="AG124" s="989"/>
      <c r="AH124" s="989"/>
      <c r="AI124" s="989"/>
      <c r="AJ124" s="990"/>
      <c r="AK124" s="991" t="s">
        <v>128</v>
      </c>
      <c r="AL124" s="989"/>
      <c r="AM124" s="989"/>
      <c r="AN124" s="989"/>
      <c r="AO124" s="990"/>
      <c r="AP124" s="992" t="s">
        <v>128</v>
      </c>
      <c r="AQ124" s="993"/>
      <c r="AR124" s="993"/>
      <c r="AS124" s="993"/>
      <c r="AT124" s="994"/>
      <c r="AU124" s="1089" t="s">
        <v>482</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128</v>
      </c>
      <c r="BR124" s="1057"/>
      <c r="BS124" s="1057"/>
      <c r="BT124" s="1057"/>
      <c r="BU124" s="1057"/>
      <c r="BV124" s="1057" t="s">
        <v>128</v>
      </c>
      <c r="BW124" s="1057"/>
      <c r="BX124" s="1057"/>
      <c r="BY124" s="1057"/>
      <c r="BZ124" s="1057"/>
      <c r="CA124" s="1057" t="s">
        <v>128</v>
      </c>
      <c r="CB124" s="1057"/>
      <c r="CC124" s="1057"/>
      <c r="CD124" s="1057"/>
      <c r="CE124" s="1057"/>
      <c r="CF124" s="1058"/>
      <c r="CG124" s="1059"/>
      <c r="CH124" s="1059"/>
      <c r="CI124" s="1059"/>
      <c r="CJ124" s="1060"/>
      <c r="CK124" s="1042"/>
      <c r="CL124" s="1042"/>
      <c r="CM124" s="1042"/>
      <c r="CN124" s="1042"/>
      <c r="CO124" s="1043"/>
      <c r="CP124" s="1049" t="s">
        <v>483</v>
      </c>
      <c r="CQ124" s="1050"/>
      <c r="CR124" s="1050"/>
      <c r="CS124" s="1050"/>
      <c r="CT124" s="1050"/>
      <c r="CU124" s="1050"/>
      <c r="CV124" s="1050"/>
      <c r="CW124" s="1050"/>
      <c r="CX124" s="1050"/>
      <c r="CY124" s="1050"/>
      <c r="CZ124" s="1050"/>
      <c r="DA124" s="1050"/>
      <c r="DB124" s="1050"/>
      <c r="DC124" s="1050"/>
      <c r="DD124" s="1050"/>
      <c r="DE124" s="1050"/>
      <c r="DF124" s="1051"/>
      <c r="DG124" s="1034">
        <v>252542</v>
      </c>
      <c r="DH124" s="1016"/>
      <c r="DI124" s="1016"/>
      <c r="DJ124" s="1016"/>
      <c r="DK124" s="1017"/>
      <c r="DL124" s="1015">
        <v>212398</v>
      </c>
      <c r="DM124" s="1016"/>
      <c r="DN124" s="1016"/>
      <c r="DO124" s="1016"/>
      <c r="DP124" s="1017"/>
      <c r="DQ124" s="1015">
        <v>167076</v>
      </c>
      <c r="DR124" s="1016"/>
      <c r="DS124" s="1016"/>
      <c r="DT124" s="1016"/>
      <c r="DU124" s="1017"/>
      <c r="DV124" s="1018">
        <v>3.3</v>
      </c>
      <c r="DW124" s="1019"/>
      <c r="DX124" s="1019"/>
      <c r="DY124" s="1019"/>
      <c r="DZ124" s="1020"/>
    </row>
    <row r="125" spans="1:130" s="226" customFormat="1" ht="26.25" customHeight="1" x14ac:dyDescent="0.15">
      <c r="A125" s="1087"/>
      <c r="B125" s="979"/>
      <c r="C125" s="952" t="s">
        <v>470</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447</v>
      </c>
      <c r="AB125" s="989"/>
      <c r="AC125" s="989"/>
      <c r="AD125" s="989"/>
      <c r="AE125" s="990"/>
      <c r="AF125" s="991" t="s">
        <v>128</v>
      </c>
      <c r="AG125" s="989"/>
      <c r="AH125" s="989"/>
      <c r="AI125" s="989"/>
      <c r="AJ125" s="990"/>
      <c r="AK125" s="991" t="s">
        <v>128</v>
      </c>
      <c r="AL125" s="989"/>
      <c r="AM125" s="989"/>
      <c r="AN125" s="989"/>
      <c r="AO125" s="990"/>
      <c r="AP125" s="992" t="s">
        <v>447</v>
      </c>
      <c r="AQ125" s="993"/>
      <c r="AR125" s="993"/>
      <c r="AS125" s="993"/>
      <c r="AT125" s="9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2" t="s">
        <v>484</v>
      </c>
      <c r="CL125" s="1037"/>
      <c r="CM125" s="1037"/>
      <c r="CN125" s="1037"/>
      <c r="CO125" s="1038"/>
      <c r="CP125" s="959" t="s">
        <v>485</v>
      </c>
      <c r="CQ125" s="927"/>
      <c r="CR125" s="927"/>
      <c r="CS125" s="927"/>
      <c r="CT125" s="927"/>
      <c r="CU125" s="927"/>
      <c r="CV125" s="927"/>
      <c r="CW125" s="927"/>
      <c r="CX125" s="927"/>
      <c r="CY125" s="927"/>
      <c r="CZ125" s="927"/>
      <c r="DA125" s="927"/>
      <c r="DB125" s="927"/>
      <c r="DC125" s="927"/>
      <c r="DD125" s="927"/>
      <c r="DE125" s="927"/>
      <c r="DF125" s="928"/>
      <c r="DG125" s="960" t="s">
        <v>128</v>
      </c>
      <c r="DH125" s="961"/>
      <c r="DI125" s="961"/>
      <c r="DJ125" s="961"/>
      <c r="DK125" s="961"/>
      <c r="DL125" s="961" t="s">
        <v>128</v>
      </c>
      <c r="DM125" s="961"/>
      <c r="DN125" s="961"/>
      <c r="DO125" s="961"/>
      <c r="DP125" s="961"/>
      <c r="DQ125" s="961" t="s">
        <v>128</v>
      </c>
      <c r="DR125" s="961"/>
      <c r="DS125" s="961"/>
      <c r="DT125" s="961"/>
      <c r="DU125" s="961"/>
      <c r="DV125" s="962" t="s">
        <v>128</v>
      </c>
      <c r="DW125" s="962"/>
      <c r="DX125" s="962"/>
      <c r="DY125" s="962"/>
      <c r="DZ125" s="963"/>
    </row>
    <row r="126" spans="1:130" s="226" customFormat="1" ht="26.25" customHeight="1" thickBot="1" x14ac:dyDescent="0.2">
      <c r="A126" s="1087"/>
      <c r="B126" s="979"/>
      <c r="C126" s="952" t="s">
        <v>472</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128</v>
      </c>
      <c r="AB126" s="989"/>
      <c r="AC126" s="989"/>
      <c r="AD126" s="989"/>
      <c r="AE126" s="990"/>
      <c r="AF126" s="991" t="s">
        <v>128</v>
      </c>
      <c r="AG126" s="989"/>
      <c r="AH126" s="989"/>
      <c r="AI126" s="989"/>
      <c r="AJ126" s="990"/>
      <c r="AK126" s="991" t="s">
        <v>128</v>
      </c>
      <c r="AL126" s="989"/>
      <c r="AM126" s="989"/>
      <c r="AN126" s="989"/>
      <c r="AO126" s="990"/>
      <c r="AP126" s="992" t="s">
        <v>128</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3"/>
      <c r="CL126" s="1040"/>
      <c r="CM126" s="1040"/>
      <c r="CN126" s="1040"/>
      <c r="CO126" s="1041"/>
      <c r="CP126" s="952" t="s">
        <v>486</v>
      </c>
      <c r="CQ126" s="953"/>
      <c r="CR126" s="953"/>
      <c r="CS126" s="953"/>
      <c r="CT126" s="953"/>
      <c r="CU126" s="953"/>
      <c r="CV126" s="953"/>
      <c r="CW126" s="953"/>
      <c r="CX126" s="953"/>
      <c r="CY126" s="953"/>
      <c r="CZ126" s="953"/>
      <c r="DA126" s="953"/>
      <c r="DB126" s="953"/>
      <c r="DC126" s="953"/>
      <c r="DD126" s="953"/>
      <c r="DE126" s="953"/>
      <c r="DF126" s="954"/>
      <c r="DG126" s="955" t="s">
        <v>447</v>
      </c>
      <c r="DH126" s="956"/>
      <c r="DI126" s="956"/>
      <c r="DJ126" s="956"/>
      <c r="DK126" s="956"/>
      <c r="DL126" s="956" t="s">
        <v>128</v>
      </c>
      <c r="DM126" s="956"/>
      <c r="DN126" s="956"/>
      <c r="DO126" s="956"/>
      <c r="DP126" s="956"/>
      <c r="DQ126" s="956" t="s">
        <v>128</v>
      </c>
      <c r="DR126" s="956"/>
      <c r="DS126" s="956"/>
      <c r="DT126" s="956"/>
      <c r="DU126" s="956"/>
      <c r="DV126" s="957" t="s">
        <v>128</v>
      </c>
      <c r="DW126" s="957"/>
      <c r="DX126" s="957"/>
      <c r="DY126" s="957"/>
      <c r="DZ126" s="958"/>
    </row>
    <row r="127" spans="1:130" s="226" customFormat="1" ht="26.25" customHeight="1" x14ac:dyDescent="0.15">
      <c r="A127" s="1088"/>
      <c r="B127" s="981"/>
      <c r="C127" s="1003" t="s">
        <v>487</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128</v>
      </c>
      <c r="AB127" s="989"/>
      <c r="AC127" s="989"/>
      <c r="AD127" s="989"/>
      <c r="AE127" s="990"/>
      <c r="AF127" s="991" t="s">
        <v>447</v>
      </c>
      <c r="AG127" s="989"/>
      <c r="AH127" s="989"/>
      <c r="AI127" s="989"/>
      <c r="AJ127" s="990"/>
      <c r="AK127" s="991" t="s">
        <v>447</v>
      </c>
      <c r="AL127" s="989"/>
      <c r="AM127" s="989"/>
      <c r="AN127" s="989"/>
      <c r="AO127" s="990"/>
      <c r="AP127" s="992" t="s">
        <v>128</v>
      </c>
      <c r="AQ127" s="993"/>
      <c r="AR127" s="993"/>
      <c r="AS127" s="993"/>
      <c r="AT127" s="994"/>
      <c r="AU127" s="228"/>
      <c r="AV127" s="228"/>
      <c r="AW127" s="228"/>
      <c r="AX127" s="1061" t="s">
        <v>488</v>
      </c>
      <c r="AY127" s="1062"/>
      <c r="AZ127" s="1062"/>
      <c r="BA127" s="1062"/>
      <c r="BB127" s="1062"/>
      <c r="BC127" s="1062"/>
      <c r="BD127" s="1062"/>
      <c r="BE127" s="1063"/>
      <c r="BF127" s="1064" t="s">
        <v>489</v>
      </c>
      <c r="BG127" s="1062"/>
      <c r="BH127" s="1062"/>
      <c r="BI127" s="1062"/>
      <c r="BJ127" s="1062"/>
      <c r="BK127" s="1062"/>
      <c r="BL127" s="1063"/>
      <c r="BM127" s="1064" t="s">
        <v>490</v>
      </c>
      <c r="BN127" s="1062"/>
      <c r="BO127" s="1062"/>
      <c r="BP127" s="1062"/>
      <c r="BQ127" s="1062"/>
      <c r="BR127" s="1062"/>
      <c r="BS127" s="1063"/>
      <c r="BT127" s="1064" t="s">
        <v>491</v>
      </c>
      <c r="BU127" s="1062"/>
      <c r="BV127" s="1062"/>
      <c r="BW127" s="1062"/>
      <c r="BX127" s="1062"/>
      <c r="BY127" s="1062"/>
      <c r="BZ127" s="1085"/>
      <c r="CA127" s="228"/>
      <c r="CB127" s="228"/>
      <c r="CC127" s="228"/>
      <c r="CD127" s="251"/>
      <c r="CE127" s="251"/>
      <c r="CF127" s="251"/>
      <c r="CG127" s="228"/>
      <c r="CH127" s="228"/>
      <c r="CI127" s="228"/>
      <c r="CJ127" s="250"/>
      <c r="CK127" s="1053"/>
      <c r="CL127" s="1040"/>
      <c r="CM127" s="1040"/>
      <c r="CN127" s="1040"/>
      <c r="CO127" s="1041"/>
      <c r="CP127" s="952" t="s">
        <v>492</v>
      </c>
      <c r="CQ127" s="953"/>
      <c r="CR127" s="953"/>
      <c r="CS127" s="953"/>
      <c r="CT127" s="953"/>
      <c r="CU127" s="953"/>
      <c r="CV127" s="953"/>
      <c r="CW127" s="953"/>
      <c r="CX127" s="953"/>
      <c r="CY127" s="953"/>
      <c r="CZ127" s="953"/>
      <c r="DA127" s="953"/>
      <c r="DB127" s="953"/>
      <c r="DC127" s="953"/>
      <c r="DD127" s="953"/>
      <c r="DE127" s="953"/>
      <c r="DF127" s="954"/>
      <c r="DG127" s="955" t="s">
        <v>128</v>
      </c>
      <c r="DH127" s="956"/>
      <c r="DI127" s="956"/>
      <c r="DJ127" s="956"/>
      <c r="DK127" s="956"/>
      <c r="DL127" s="956" t="s">
        <v>128</v>
      </c>
      <c r="DM127" s="956"/>
      <c r="DN127" s="956"/>
      <c r="DO127" s="956"/>
      <c r="DP127" s="956"/>
      <c r="DQ127" s="956" t="s">
        <v>128</v>
      </c>
      <c r="DR127" s="956"/>
      <c r="DS127" s="956"/>
      <c r="DT127" s="956"/>
      <c r="DU127" s="956"/>
      <c r="DV127" s="957" t="s">
        <v>447</v>
      </c>
      <c r="DW127" s="957"/>
      <c r="DX127" s="957"/>
      <c r="DY127" s="957"/>
      <c r="DZ127" s="958"/>
    </row>
    <row r="128" spans="1:130" s="226" customFormat="1" ht="26.25" customHeight="1" thickBot="1" x14ac:dyDescent="0.2">
      <c r="A128" s="1071" t="s">
        <v>493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494</v>
      </c>
      <c r="X128" s="1073"/>
      <c r="Y128" s="1073"/>
      <c r="Z128" s="1074"/>
      <c r="AA128" s="1075">
        <v>50044</v>
      </c>
      <c r="AB128" s="1076"/>
      <c r="AC128" s="1076"/>
      <c r="AD128" s="1076"/>
      <c r="AE128" s="1077"/>
      <c r="AF128" s="1078">
        <v>29730</v>
      </c>
      <c r="AG128" s="1076"/>
      <c r="AH128" s="1076"/>
      <c r="AI128" s="1076"/>
      <c r="AJ128" s="1077"/>
      <c r="AK128" s="1078">
        <v>12771</v>
      </c>
      <c r="AL128" s="1076"/>
      <c r="AM128" s="1076"/>
      <c r="AN128" s="1076"/>
      <c r="AO128" s="1077"/>
      <c r="AP128" s="1079"/>
      <c r="AQ128" s="1080"/>
      <c r="AR128" s="1080"/>
      <c r="AS128" s="1080"/>
      <c r="AT128" s="1081"/>
      <c r="AU128" s="228"/>
      <c r="AV128" s="228"/>
      <c r="AW128" s="228"/>
      <c r="AX128" s="926" t="s">
        <v>495</v>
      </c>
      <c r="AY128" s="927"/>
      <c r="AZ128" s="927"/>
      <c r="BA128" s="927"/>
      <c r="BB128" s="927"/>
      <c r="BC128" s="927"/>
      <c r="BD128" s="927"/>
      <c r="BE128" s="928"/>
      <c r="BF128" s="1082" t="s">
        <v>128</v>
      </c>
      <c r="BG128" s="1083"/>
      <c r="BH128" s="1083"/>
      <c r="BI128" s="1083"/>
      <c r="BJ128" s="1083"/>
      <c r="BK128" s="1083"/>
      <c r="BL128" s="1084"/>
      <c r="BM128" s="1082">
        <v>14.44</v>
      </c>
      <c r="BN128" s="1083"/>
      <c r="BO128" s="1083"/>
      <c r="BP128" s="1083"/>
      <c r="BQ128" s="1083"/>
      <c r="BR128" s="1083"/>
      <c r="BS128" s="1084"/>
      <c r="BT128" s="1082">
        <v>20</v>
      </c>
      <c r="BU128" s="1083"/>
      <c r="BV128" s="1083"/>
      <c r="BW128" s="1083"/>
      <c r="BX128" s="1083"/>
      <c r="BY128" s="1083"/>
      <c r="BZ128" s="1106"/>
      <c r="CA128" s="251"/>
      <c r="CB128" s="251"/>
      <c r="CC128" s="251"/>
      <c r="CD128" s="251"/>
      <c r="CE128" s="251"/>
      <c r="CF128" s="251"/>
      <c r="CG128" s="228"/>
      <c r="CH128" s="228"/>
      <c r="CI128" s="228"/>
      <c r="CJ128" s="250"/>
      <c r="CK128" s="1054"/>
      <c r="CL128" s="1055"/>
      <c r="CM128" s="1055"/>
      <c r="CN128" s="1055"/>
      <c r="CO128" s="1056"/>
      <c r="CP128" s="1065" t="s">
        <v>496</v>
      </c>
      <c r="CQ128" s="754"/>
      <c r="CR128" s="754"/>
      <c r="CS128" s="754"/>
      <c r="CT128" s="754"/>
      <c r="CU128" s="754"/>
      <c r="CV128" s="754"/>
      <c r="CW128" s="754"/>
      <c r="CX128" s="754"/>
      <c r="CY128" s="754"/>
      <c r="CZ128" s="754"/>
      <c r="DA128" s="754"/>
      <c r="DB128" s="754"/>
      <c r="DC128" s="754"/>
      <c r="DD128" s="754"/>
      <c r="DE128" s="754"/>
      <c r="DF128" s="1066"/>
      <c r="DG128" s="1067" t="s">
        <v>128</v>
      </c>
      <c r="DH128" s="1068"/>
      <c r="DI128" s="1068"/>
      <c r="DJ128" s="1068"/>
      <c r="DK128" s="1068"/>
      <c r="DL128" s="1068" t="s">
        <v>128</v>
      </c>
      <c r="DM128" s="1068"/>
      <c r="DN128" s="1068"/>
      <c r="DO128" s="1068"/>
      <c r="DP128" s="1068"/>
      <c r="DQ128" s="1068" t="s">
        <v>447</v>
      </c>
      <c r="DR128" s="1068"/>
      <c r="DS128" s="1068"/>
      <c r="DT128" s="1068"/>
      <c r="DU128" s="1068"/>
      <c r="DV128" s="1069" t="s">
        <v>128</v>
      </c>
      <c r="DW128" s="1069"/>
      <c r="DX128" s="1069"/>
      <c r="DY128" s="1069"/>
      <c r="DZ128" s="1070"/>
    </row>
    <row r="129" spans="1:131" s="226" customFormat="1" ht="26.25" customHeight="1" x14ac:dyDescent="0.15">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497</v>
      </c>
      <c r="X129" s="1101"/>
      <c r="Y129" s="1101"/>
      <c r="Z129" s="1102"/>
      <c r="AA129" s="988">
        <v>5546725</v>
      </c>
      <c r="AB129" s="989"/>
      <c r="AC129" s="989"/>
      <c r="AD129" s="989"/>
      <c r="AE129" s="990"/>
      <c r="AF129" s="991">
        <v>5774801</v>
      </c>
      <c r="AG129" s="989"/>
      <c r="AH129" s="989"/>
      <c r="AI129" s="989"/>
      <c r="AJ129" s="990"/>
      <c r="AK129" s="991">
        <v>6000604</v>
      </c>
      <c r="AL129" s="989"/>
      <c r="AM129" s="989"/>
      <c r="AN129" s="989"/>
      <c r="AO129" s="990"/>
      <c r="AP129" s="1103"/>
      <c r="AQ129" s="1104"/>
      <c r="AR129" s="1104"/>
      <c r="AS129" s="1104"/>
      <c r="AT129" s="1105"/>
      <c r="AU129" s="229"/>
      <c r="AV129" s="229"/>
      <c r="AW129" s="229"/>
      <c r="AX129" s="1095" t="s">
        <v>498</v>
      </c>
      <c r="AY129" s="953"/>
      <c r="AZ129" s="953"/>
      <c r="BA129" s="953"/>
      <c r="BB129" s="953"/>
      <c r="BC129" s="953"/>
      <c r="BD129" s="953"/>
      <c r="BE129" s="954"/>
      <c r="BF129" s="1096" t="s">
        <v>128</v>
      </c>
      <c r="BG129" s="1097"/>
      <c r="BH129" s="1097"/>
      <c r="BI129" s="1097"/>
      <c r="BJ129" s="1097"/>
      <c r="BK129" s="1097"/>
      <c r="BL129" s="1098"/>
      <c r="BM129" s="1096">
        <v>19.440000000000001</v>
      </c>
      <c r="BN129" s="1097"/>
      <c r="BO129" s="1097"/>
      <c r="BP129" s="1097"/>
      <c r="BQ129" s="1097"/>
      <c r="BR129" s="1097"/>
      <c r="BS129" s="1098"/>
      <c r="BT129" s="1096">
        <v>30</v>
      </c>
      <c r="BU129" s="1097"/>
      <c r="BV129" s="1097"/>
      <c r="BW129" s="1097"/>
      <c r="BX129" s="1097"/>
      <c r="BY129" s="1097"/>
      <c r="BZ129" s="109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4" t="s">
        <v>499</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500</v>
      </c>
      <c r="X130" s="1101"/>
      <c r="Y130" s="1101"/>
      <c r="Z130" s="1102"/>
      <c r="AA130" s="988">
        <v>961334</v>
      </c>
      <c r="AB130" s="989"/>
      <c r="AC130" s="989"/>
      <c r="AD130" s="989"/>
      <c r="AE130" s="990"/>
      <c r="AF130" s="991">
        <v>927243</v>
      </c>
      <c r="AG130" s="989"/>
      <c r="AH130" s="989"/>
      <c r="AI130" s="989"/>
      <c r="AJ130" s="990"/>
      <c r="AK130" s="991">
        <v>909754</v>
      </c>
      <c r="AL130" s="989"/>
      <c r="AM130" s="989"/>
      <c r="AN130" s="989"/>
      <c r="AO130" s="990"/>
      <c r="AP130" s="1103"/>
      <c r="AQ130" s="1104"/>
      <c r="AR130" s="1104"/>
      <c r="AS130" s="1104"/>
      <c r="AT130" s="1105"/>
      <c r="AU130" s="229"/>
      <c r="AV130" s="229"/>
      <c r="AW130" s="229"/>
      <c r="AX130" s="1095" t="s">
        <v>501</v>
      </c>
      <c r="AY130" s="953"/>
      <c r="AZ130" s="953"/>
      <c r="BA130" s="953"/>
      <c r="BB130" s="953"/>
      <c r="BC130" s="953"/>
      <c r="BD130" s="953"/>
      <c r="BE130" s="954"/>
      <c r="BF130" s="1131">
        <v>10.4</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502</v>
      </c>
      <c r="X131" s="1138"/>
      <c r="Y131" s="1138"/>
      <c r="Z131" s="1139"/>
      <c r="AA131" s="1034">
        <v>4585391</v>
      </c>
      <c r="AB131" s="1016"/>
      <c r="AC131" s="1016"/>
      <c r="AD131" s="1016"/>
      <c r="AE131" s="1017"/>
      <c r="AF131" s="1015">
        <v>4847558</v>
      </c>
      <c r="AG131" s="1016"/>
      <c r="AH131" s="1016"/>
      <c r="AI131" s="1016"/>
      <c r="AJ131" s="1017"/>
      <c r="AK131" s="1015">
        <v>5090850</v>
      </c>
      <c r="AL131" s="1016"/>
      <c r="AM131" s="1016"/>
      <c r="AN131" s="1016"/>
      <c r="AO131" s="1017"/>
      <c r="AP131" s="1140"/>
      <c r="AQ131" s="1141"/>
      <c r="AR131" s="1141"/>
      <c r="AS131" s="1141"/>
      <c r="AT131" s="1142"/>
      <c r="AU131" s="229"/>
      <c r="AV131" s="229"/>
      <c r="AW131" s="229"/>
      <c r="AX131" s="1113" t="s">
        <v>503</v>
      </c>
      <c r="AY131" s="754"/>
      <c r="AZ131" s="754"/>
      <c r="BA131" s="754"/>
      <c r="BB131" s="754"/>
      <c r="BC131" s="754"/>
      <c r="BD131" s="754"/>
      <c r="BE131" s="1066"/>
      <c r="BF131" s="1114" t="s">
        <v>128</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0" t="s">
        <v>504</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505</v>
      </c>
      <c r="W132" s="1124"/>
      <c r="X132" s="1124"/>
      <c r="Y132" s="1124"/>
      <c r="Z132" s="1125"/>
      <c r="AA132" s="1126">
        <v>11.03733575</v>
      </c>
      <c r="AB132" s="1127"/>
      <c r="AC132" s="1127"/>
      <c r="AD132" s="1127"/>
      <c r="AE132" s="1128"/>
      <c r="AF132" s="1129">
        <v>10.24420956</v>
      </c>
      <c r="AG132" s="1127"/>
      <c r="AH132" s="1127"/>
      <c r="AI132" s="1127"/>
      <c r="AJ132" s="1128"/>
      <c r="AK132" s="1129">
        <v>9.9736193370000006</v>
      </c>
      <c r="AL132" s="1127"/>
      <c r="AM132" s="1127"/>
      <c r="AN132" s="1127"/>
      <c r="AO132" s="1128"/>
      <c r="AP132" s="1031"/>
      <c r="AQ132" s="1032"/>
      <c r="AR132" s="1032"/>
      <c r="AS132" s="1032"/>
      <c r="AT132" s="113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506</v>
      </c>
      <c r="W133" s="1107"/>
      <c r="X133" s="1107"/>
      <c r="Y133" s="1107"/>
      <c r="Z133" s="1108"/>
      <c r="AA133" s="1109">
        <v>11.8</v>
      </c>
      <c r="AB133" s="1110"/>
      <c r="AC133" s="1110"/>
      <c r="AD133" s="1110"/>
      <c r="AE133" s="1111"/>
      <c r="AF133" s="1109">
        <v>11.1</v>
      </c>
      <c r="AG133" s="1110"/>
      <c r="AH133" s="1110"/>
      <c r="AI133" s="1110"/>
      <c r="AJ133" s="1111"/>
      <c r="AK133" s="1109">
        <v>10.4</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l+euup37RWqA4buRwvOIGsUES/+342KCMVSOFrXnAkFhXIFSSAbUbWGxy5VQ8lCuXAKQ36L3i/404Ea7vdbYQ==" saltValue="jEjQJ5pCK0gDybRstKR7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v3zF3JP5RooCG9XzcHoLRv9ZEx/3kqNRSFelMxtEt3D6w0fUhg5iMJXJWqGH76EcHsgGr6qwvb2yv6ZOfKg==" saltValue="ZQQJ8NpjT4/FtaLQZhyf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6" t="s">
        <v>515</v>
      </c>
      <c r="AL9" s="1147"/>
      <c r="AM9" s="1147"/>
      <c r="AN9" s="1148"/>
      <c r="AO9" s="277">
        <v>2016436</v>
      </c>
      <c r="AP9" s="277">
        <v>263586</v>
      </c>
      <c r="AQ9" s="278">
        <v>163770</v>
      </c>
      <c r="AR9" s="279">
        <v>60.9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6" t="s">
        <v>516</v>
      </c>
      <c r="AL10" s="1147"/>
      <c r="AM10" s="1147"/>
      <c r="AN10" s="1148"/>
      <c r="AO10" s="280">
        <v>2387</v>
      </c>
      <c r="AP10" s="280">
        <v>312</v>
      </c>
      <c r="AQ10" s="281">
        <v>24683</v>
      </c>
      <c r="AR10" s="282">
        <v>-98.7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6" t="s">
        <v>517</v>
      </c>
      <c r="AL11" s="1147"/>
      <c r="AM11" s="1147"/>
      <c r="AN11" s="1148"/>
      <c r="AO11" s="280">
        <v>41532</v>
      </c>
      <c r="AP11" s="280">
        <v>5429</v>
      </c>
      <c r="AQ11" s="281">
        <v>5136</v>
      </c>
      <c r="AR11" s="282">
        <v>5.7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6" t="s">
        <v>518</v>
      </c>
      <c r="AL12" s="1147"/>
      <c r="AM12" s="1147"/>
      <c r="AN12" s="1148"/>
      <c r="AO12" s="280" t="s">
        <v>519</v>
      </c>
      <c r="AP12" s="280" t="s">
        <v>519</v>
      </c>
      <c r="AQ12" s="281" t="s">
        <v>519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6" t="s">
        <v>520</v>
      </c>
      <c r="AL13" s="1147"/>
      <c r="AM13" s="1147"/>
      <c r="AN13" s="1148"/>
      <c r="AO13" s="280">
        <v>60775</v>
      </c>
      <c r="AP13" s="280">
        <v>7944</v>
      </c>
      <c r="AQ13" s="281">
        <v>6255</v>
      </c>
      <c r="AR13" s="282">
        <v>27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6" t="s">
        <v>521</v>
      </c>
      <c r="AL14" s="1147"/>
      <c r="AM14" s="1147"/>
      <c r="AN14" s="1148"/>
      <c r="AO14" s="280" t="s">
        <v>519</v>
      </c>
      <c r="AP14" s="280" t="s">
        <v>519</v>
      </c>
      <c r="AQ14" s="281">
        <v>3424</v>
      </c>
      <c r="AR14" s="282" t="s">
        <v>519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9" t="s">
        <v>522</v>
      </c>
      <c r="AL15" s="1150"/>
      <c r="AM15" s="1150"/>
      <c r="AN15" s="1151"/>
      <c r="AO15" s="280">
        <v>-146534</v>
      </c>
      <c r="AP15" s="280">
        <v>-19155</v>
      </c>
      <c r="AQ15" s="281">
        <v>-13292</v>
      </c>
      <c r="AR15" s="282">
        <v>44.1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9" t="s">
        <v>187</v>
      </c>
      <c r="AL16" s="1150"/>
      <c r="AM16" s="1150"/>
      <c r="AN16" s="1151"/>
      <c r="AO16" s="280">
        <v>1974596</v>
      </c>
      <c r="AP16" s="280">
        <v>258117</v>
      </c>
      <c r="AQ16" s="281">
        <v>189976</v>
      </c>
      <c r="AR16" s="282">
        <v>35.9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2" t="s">
        <v>527</v>
      </c>
      <c r="AL21" s="1153"/>
      <c r="AM21" s="1153"/>
      <c r="AN21" s="1154"/>
      <c r="AO21" s="293">
        <v>29.8</v>
      </c>
      <c r="AP21" s="294">
        <v>16.39</v>
      </c>
      <c r="AQ21" s="295">
        <v>13.41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2" t="s">
        <v>528</v>
      </c>
      <c r="AL22" s="1153"/>
      <c r="AM22" s="1153"/>
      <c r="AN22" s="1154"/>
      <c r="AO22" s="298">
        <v>91.4</v>
      </c>
      <c r="AP22" s="299">
        <v>95.8</v>
      </c>
      <c r="AQ22" s="300">
        <v>-4.4000000000000004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3" t="s">
        <v>529</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532</v>
      </c>
      <c r="AL32" s="1161"/>
      <c r="AM32" s="1161"/>
      <c r="AN32" s="1162"/>
      <c r="AO32" s="308">
        <v>826908</v>
      </c>
      <c r="AP32" s="308">
        <v>108093</v>
      </c>
      <c r="AQ32" s="309">
        <v>115605</v>
      </c>
      <c r="AR32" s="310">
        <v>-6.5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533</v>
      </c>
      <c r="AL33" s="1161"/>
      <c r="AM33" s="1161"/>
      <c r="AN33" s="1162"/>
      <c r="AO33" s="308" t="s">
        <v>519</v>
      </c>
      <c r="AP33" s="308" t="s">
        <v>519</v>
      </c>
      <c r="AQ33" s="309">
        <v>170</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534</v>
      </c>
      <c r="AL34" s="1161"/>
      <c r="AM34" s="1161"/>
      <c r="AN34" s="1162"/>
      <c r="AO34" s="308" t="s">
        <v>519</v>
      </c>
      <c r="AP34" s="308" t="s">
        <v>519</v>
      </c>
      <c r="AQ34" s="309">
        <v>200</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535</v>
      </c>
      <c r="AL35" s="1161"/>
      <c r="AM35" s="1161"/>
      <c r="AN35" s="1162"/>
      <c r="AO35" s="308">
        <v>588517</v>
      </c>
      <c r="AP35" s="308">
        <v>76930</v>
      </c>
      <c r="AQ35" s="309">
        <v>23913</v>
      </c>
      <c r="AR35" s="310">
        <v>221.7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536</v>
      </c>
      <c r="AL36" s="1161"/>
      <c r="AM36" s="1161"/>
      <c r="AN36" s="1162"/>
      <c r="AO36" s="308" t="s">
        <v>519</v>
      </c>
      <c r="AP36" s="308" t="s">
        <v>519</v>
      </c>
      <c r="AQ36" s="309">
        <v>3903</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537</v>
      </c>
      <c r="AL37" s="1161"/>
      <c r="AM37" s="1161"/>
      <c r="AN37" s="1162"/>
      <c r="AO37" s="308">
        <v>14774</v>
      </c>
      <c r="AP37" s="308">
        <v>1931</v>
      </c>
      <c r="AQ37" s="309">
        <v>982</v>
      </c>
      <c r="AR37" s="310">
        <v>96.6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538</v>
      </c>
      <c r="AL38" s="1164"/>
      <c r="AM38" s="1164"/>
      <c r="AN38" s="1165"/>
      <c r="AO38" s="311">
        <v>68</v>
      </c>
      <c r="AP38" s="311">
        <v>9</v>
      </c>
      <c r="AQ38" s="312">
        <v>19</v>
      </c>
      <c r="AR38" s="300">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539</v>
      </c>
      <c r="AL39" s="1164"/>
      <c r="AM39" s="1164"/>
      <c r="AN39" s="1165"/>
      <c r="AO39" s="308">
        <v>-12771</v>
      </c>
      <c r="AP39" s="308">
        <v>-1669</v>
      </c>
      <c r="AQ39" s="309">
        <v>-4902</v>
      </c>
      <c r="AR39" s="310">
        <v>-66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540</v>
      </c>
      <c r="AL40" s="1161"/>
      <c r="AM40" s="1161"/>
      <c r="AN40" s="1162"/>
      <c r="AO40" s="308">
        <v>-909754</v>
      </c>
      <c r="AP40" s="308">
        <v>-118922</v>
      </c>
      <c r="AQ40" s="309">
        <v>-94813</v>
      </c>
      <c r="AR40" s="310">
        <v>25.4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297</v>
      </c>
      <c r="AL41" s="1167"/>
      <c r="AM41" s="1167"/>
      <c r="AN41" s="1168"/>
      <c r="AO41" s="308">
        <v>507742</v>
      </c>
      <c r="AP41" s="308">
        <v>66372</v>
      </c>
      <c r="AQ41" s="309">
        <v>45077</v>
      </c>
      <c r="AR41" s="310">
        <v>47.2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5" t="s">
        <v>510</v>
      </c>
      <c r="AN49" s="1157" t="s">
        <v>544</v>
      </c>
      <c r="AO49" s="1158"/>
      <c r="AP49" s="1158"/>
      <c r="AQ49" s="1158"/>
      <c r="AR49" s="115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6"/>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1042054</v>
      </c>
      <c r="AN51" s="330">
        <v>122063</v>
      </c>
      <c r="AO51" s="331">
        <v>3.2</v>
      </c>
      <c r="AP51" s="332">
        <v>202870</v>
      </c>
      <c r="AQ51" s="333">
        <v>20.100000000000001</v>
      </c>
      <c r="AR51" s="334">
        <v>-16.899999999999999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233813</v>
      </c>
      <c r="AN52" s="338">
        <v>27388</v>
      </c>
      <c r="AO52" s="339">
        <v>-63.3</v>
      </c>
      <c r="AP52" s="340">
        <v>79735</v>
      </c>
      <c r="AQ52" s="341">
        <v>0.5</v>
      </c>
      <c r="AR52" s="342">
        <v>-63.8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654469</v>
      </c>
      <c r="AN53" s="330">
        <v>78474</v>
      </c>
      <c r="AO53" s="331">
        <v>-35.700000000000003</v>
      </c>
      <c r="AP53" s="332">
        <v>167497</v>
      </c>
      <c r="AQ53" s="333">
        <v>-17.399999999999999</v>
      </c>
      <c r="AR53" s="334">
        <v>-18.3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341534</v>
      </c>
      <c r="AN54" s="338">
        <v>40951</v>
      </c>
      <c r="AO54" s="339">
        <v>49.5</v>
      </c>
      <c r="AP54" s="340">
        <v>82571</v>
      </c>
      <c r="AQ54" s="341">
        <v>3.6</v>
      </c>
      <c r="AR54" s="342">
        <v>45.9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1634433</v>
      </c>
      <c r="AN55" s="330">
        <v>202382</v>
      </c>
      <c r="AO55" s="331">
        <v>157.9</v>
      </c>
      <c r="AP55" s="332">
        <v>190274</v>
      </c>
      <c r="AQ55" s="333">
        <v>13.6</v>
      </c>
      <c r="AR55" s="334">
        <v>144.30000000000001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499751</v>
      </c>
      <c r="AN56" s="338">
        <v>61881</v>
      </c>
      <c r="AO56" s="339">
        <v>51.1</v>
      </c>
      <c r="AP56" s="340">
        <v>88584</v>
      </c>
      <c r="AQ56" s="341">
        <v>7.3</v>
      </c>
      <c r="AR56" s="342">
        <v>43.8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962632</v>
      </c>
      <c r="AN57" s="330">
        <v>121483</v>
      </c>
      <c r="AO57" s="331">
        <v>-40</v>
      </c>
      <c r="AP57" s="332">
        <v>200194</v>
      </c>
      <c r="AQ57" s="333">
        <v>5.2</v>
      </c>
      <c r="AR57" s="334">
        <v>-45.2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242786</v>
      </c>
      <c r="AN58" s="338">
        <v>30639</v>
      </c>
      <c r="AO58" s="339">
        <v>-50.5</v>
      </c>
      <c r="AP58" s="340">
        <v>106422</v>
      </c>
      <c r="AQ58" s="341">
        <v>20.100000000000001</v>
      </c>
      <c r="AR58" s="342">
        <v>-70.599999999999994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1648168</v>
      </c>
      <c r="AN59" s="330">
        <v>215447</v>
      </c>
      <c r="AO59" s="331">
        <v>77.3</v>
      </c>
      <c r="AP59" s="332">
        <v>196914</v>
      </c>
      <c r="AQ59" s="333">
        <v>-1.6</v>
      </c>
      <c r="AR59" s="334">
        <v>78.900000000000006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998574</v>
      </c>
      <c r="AN60" s="338">
        <v>130533</v>
      </c>
      <c r="AO60" s="339">
        <v>326</v>
      </c>
      <c r="AP60" s="340">
        <v>98966</v>
      </c>
      <c r="AQ60" s="341">
        <v>-7</v>
      </c>
      <c r="AR60" s="342">
        <v>333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1188351</v>
      </c>
      <c r="AN61" s="345">
        <v>147970</v>
      </c>
      <c r="AO61" s="346">
        <v>32.5</v>
      </c>
      <c r="AP61" s="347">
        <v>191550</v>
      </c>
      <c r="AQ61" s="348">
        <v>4</v>
      </c>
      <c r="AR61" s="334">
        <v>28.5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463292</v>
      </c>
      <c r="AN62" s="338">
        <v>58278</v>
      </c>
      <c r="AO62" s="339">
        <v>62.6</v>
      </c>
      <c r="AP62" s="340">
        <v>91256</v>
      </c>
      <c r="AQ62" s="341">
        <v>4.9000000000000004</v>
      </c>
      <c r="AR62" s="342">
        <v>57.7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xGnWojTLO1P6nEskOEefPljXqMLHEzzhftKStXYekBFfBbPK1gYXTeis2Hgi/u2MBIk7z211G9AXxcBacSrjw==" saltValue="j7ETHIEhDZCflqLuzxGZ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YojLCJUqgzjlUi8y0b7QGGjazsgJ/WU4jmpP7Jq7uL1z4aW38BhT4zWHhY9fEqsvLtSCQ3aXUJJSqANCSCtR+Q==" saltValue="hif1l4we4H8e3UowUI3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JblDyGF5zHQCd5xfc5AM2ORhd5zkepi6lJcqcYZ04wZi7PttQI7S1FRJz0i/Hvl+pTYD19S+hfJVt8p/YOjtiw==" saltValue="fxZrCzVbY/I9HhpJIUM/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9" t="s">
        <v>3</v>
      </c>
      <c r="D47" s="1169"/>
      <c r="E47" s="1170"/>
      <c r="F47" s="11">
        <v>67.11</v>
      </c>
      <c r="G47" s="12">
        <v>65.52</v>
      </c>
      <c r="H47" s="12">
        <v>63.93</v>
      </c>
      <c r="I47" s="12">
        <v>64.06</v>
      </c>
      <c r="J47" s="13">
        <v>62.68</v>
      </c>
    </row>
    <row r="48" spans="2:10" ht="57.75" customHeight="1" x14ac:dyDescent="0.15">
      <c r="B48" s="14"/>
      <c r="C48" s="1171" t="s">
        <v>4</v>
      </c>
      <c r="D48" s="1171"/>
      <c r="E48" s="1172"/>
      <c r="F48" s="15">
        <v>9.09</v>
      </c>
      <c r="G48" s="16">
        <v>11.93</v>
      </c>
      <c r="H48" s="16">
        <v>16.34</v>
      </c>
      <c r="I48" s="16">
        <v>11.76</v>
      </c>
      <c r="J48" s="17">
        <v>13.78</v>
      </c>
    </row>
    <row r="49" spans="2:10" ht="57.75" customHeight="1" thickBot="1" x14ac:dyDescent="0.2">
      <c r="B49" s="18"/>
      <c r="C49" s="1173" t="s">
        <v>5</v>
      </c>
      <c r="D49" s="1173"/>
      <c r="E49" s="1174"/>
      <c r="F49" s="19" t="s">
        <v>565</v>
      </c>
      <c r="G49" s="20" t="s">
        <v>566</v>
      </c>
      <c r="H49" s="20" t="s">
        <v>567</v>
      </c>
      <c r="I49" s="20" t="s">
        <v>568</v>
      </c>
      <c r="J49" s="21" t="s">
        <v>569</v>
      </c>
    </row>
    <row r="50" spans="2:10" x14ac:dyDescent="0.15"/>
  </sheetData>
  <sheetProtection algorithmName="SHA-512" hashValue="J36TAHdxUuZOe+QvFCLHEdKsrd9MTvw27rPoa1031NH9cMk47iPsLMVz1tY7QJxIweRmQGbq4aSTN1HOEvWfdQ==" saltValue="Qs8ovdDYqKP/7V6xGZs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1" t="s">
        <v>570</v>
      </c>
      <c r="D34" s="1181"/>
      <c r="E34" s="1182"/>
      <c r="F34" s="32">
        <v>9.06</v>
      </c>
      <c r="G34" s="33">
        <v>11.62</v>
      </c>
      <c r="H34" s="33">
        <v>16.14</v>
      </c>
      <c r="I34" s="33">
        <v>11.64</v>
      </c>
      <c r="J34" s="34">
        <v>13.71</v>
      </c>
      <c r="K34" s="22"/>
      <c r="L34" s="22"/>
      <c r="M34" s="22"/>
      <c r="N34" s="22"/>
      <c r="O34" s="22"/>
      <c r="P34" s="22"/>
    </row>
    <row r="35" spans="1:16" ht="39" customHeight="1" x14ac:dyDescent="0.15">
      <c r="A35" s="22"/>
      <c r="B35" s="35"/>
      <c r="C35" s="1175" t="s">
        <v>571</v>
      </c>
      <c r="D35" s="1176"/>
      <c r="E35" s="1177"/>
      <c r="F35" s="36">
        <v>10.98</v>
      </c>
      <c r="G35" s="37">
        <v>10.83</v>
      </c>
      <c r="H35" s="37">
        <v>11.49</v>
      </c>
      <c r="I35" s="37">
        <v>11.37</v>
      </c>
      <c r="J35" s="38">
        <v>10.37</v>
      </c>
      <c r="K35" s="22"/>
      <c r="L35" s="22"/>
      <c r="M35" s="22"/>
      <c r="N35" s="22"/>
      <c r="O35" s="22"/>
      <c r="P35" s="22"/>
    </row>
    <row r="36" spans="1:16" ht="39" customHeight="1" x14ac:dyDescent="0.15">
      <c r="A36" s="22"/>
      <c r="B36" s="35"/>
      <c r="C36" s="1175" t="s">
        <v>572</v>
      </c>
      <c r="D36" s="1176"/>
      <c r="E36" s="1177"/>
      <c r="F36" s="36">
        <v>5.89</v>
      </c>
      <c r="G36" s="37">
        <v>5.61</v>
      </c>
      <c r="H36" s="37">
        <v>5.44</v>
      </c>
      <c r="I36" s="37">
        <v>5.22</v>
      </c>
      <c r="J36" s="38">
        <v>5.12</v>
      </c>
      <c r="K36" s="22"/>
      <c r="L36" s="22"/>
      <c r="M36" s="22"/>
      <c r="N36" s="22"/>
      <c r="O36" s="22"/>
      <c r="P36" s="22"/>
    </row>
    <row r="37" spans="1:16" ht="39" customHeight="1" x14ac:dyDescent="0.15">
      <c r="A37" s="22"/>
      <c r="B37" s="35"/>
      <c r="C37" s="1175" t="s">
        <v>573</v>
      </c>
      <c r="D37" s="1176"/>
      <c r="E37" s="1177"/>
      <c r="F37" s="36">
        <v>0.27</v>
      </c>
      <c r="G37" s="37">
        <v>0.28000000000000003</v>
      </c>
      <c r="H37" s="37">
        <v>0.06</v>
      </c>
      <c r="I37" s="37">
        <v>0.42</v>
      </c>
      <c r="J37" s="38">
        <v>1.85</v>
      </c>
      <c r="K37" s="22"/>
      <c r="L37" s="22"/>
      <c r="M37" s="22"/>
      <c r="N37" s="22"/>
      <c r="O37" s="22"/>
      <c r="P37" s="22"/>
    </row>
    <row r="38" spans="1:16" ht="39" customHeight="1" x14ac:dyDescent="0.15">
      <c r="A38" s="22"/>
      <c r="B38" s="35"/>
      <c r="C38" s="1175" t="s">
        <v>574</v>
      </c>
      <c r="D38" s="1176"/>
      <c r="E38" s="1177"/>
      <c r="F38" s="36">
        <v>0.72</v>
      </c>
      <c r="G38" s="37">
        <v>1.04</v>
      </c>
      <c r="H38" s="37">
        <v>1.39</v>
      </c>
      <c r="I38" s="37">
        <v>1.87</v>
      </c>
      <c r="J38" s="38">
        <v>1.65</v>
      </c>
      <c r="K38" s="22"/>
      <c r="L38" s="22"/>
      <c r="M38" s="22"/>
      <c r="N38" s="22"/>
      <c r="O38" s="22"/>
      <c r="P38" s="22"/>
    </row>
    <row r="39" spans="1:16" ht="39" customHeight="1" x14ac:dyDescent="0.15">
      <c r="A39" s="22"/>
      <c r="B39" s="35"/>
      <c r="C39" s="1175" t="s">
        <v>575</v>
      </c>
      <c r="D39" s="1176"/>
      <c r="E39" s="1177"/>
      <c r="F39" s="36">
        <v>0.14000000000000001</v>
      </c>
      <c r="G39" s="37">
        <v>0.08</v>
      </c>
      <c r="H39" s="37">
        <v>0.27</v>
      </c>
      <c r="I39" s="37">
        <v>0.6</v>
      </c>
      <c r="J39" s="38">
        <v>0.82</v>
      </c>
      <c r="K39" s="22"/>
      <c r="L39" s="22"/>
      <c r="M39" s="22"/>
      <c r="N39" s="22"/>
      <c r="O39" s="22"/>
      <c r="P39" s="22"/>
    </row>
    <row r="40" spans="1:16" ht="39" customHeight="1" x14ac:dyDescent="0.15">
      <c r="A40" s="22"/>
      <c r="B40" s="35"/>
      <c r="C40" s="1175" t="s">
        <v>576</v>
      </c>
      <c r="D40" s="1176"/>
      <c r="E40" s="1177"/>
      <c r="F40" s="36">
        <v>2.94</v>
      </c>
      <c r="G40" s="37">
        <v>2.38</v>
      </c>
      <c r="H40" s="37">
        <v>1.45</v>
      </c>
      <c r="I40" s="37">
        <v>0.97</v>
      </c>
      <c r="J40" s="38">
        <v>0.75</v>
      </c>
      <c r="K40" s="22"/>
      <c r="L40" s="22"/>
      <c r="M40" s="22"/>
      <c r="N40" s="22"/>
      <c r="O40" s="22"/>
      <c r="P40" s="22"/>
    </row>
    <row r="41" spans="1:16" ht="39" customHeight="1" x14ac:dyDescent="0.15">
      <c r="A41" s="22"/>
      <c r="B41" s="35"/>
      <c r="C41" s="1175" t="s">
        <v>577</v>
      </c>
      <c r="D41" s="1176"/>
      <c r="E41" s="1177"/>
      <c r="F41" s="36">
        <v>0.18</v>
      </c>
      <c r="G41" s="37">
        <v>0.25</v>
      </c>
      <c r="H41" s="37">
        <v>0.23</v>
      </c>
      <c r="I41" s="37">
        <v>0.27</v>
      </c>
      <c r="J41" s="38">
        <v>0.3</v>
      </c>
      <c r="K41" s="22"/>
      <c r="L41" s="22"/>
      <c r="M41" s="22"/>
      <c r="N41" s="22"/>
      <c r="O41" s="22"/>
      <c r="P41" s="22"/>
    </row>
    <row r="42" spans="1:16" ht="39" customHeight="1" x14ac:dyDescent="0.15">
      <c r="A42" s="22"/>
      <c r="B42" s="39"/>
      <c r="C42" s="1175" t="s">
        <v>578</v>
      </c>
      <c r="D42" s="1176"/>
      <c r="E42" s="1177"/>
      <c r="F42" s="36" t="s">
        <v>519</v>
      </c>
      <c r="G42" s="37" t="s">
        <v>519</v>
      </c>
      <c r="H42" s="37" t="s">
        <v>519</v>
      </c>
      <c r="I42" s="37" t="s">
        <v>519</v>
      </c>
      <c r="J42" s="38" t="s">
        <v>519</v>
      </c>
      <c r="K42" s="22"/>
      <c r="L42" s="22"/>
      <c r="M42" s="22"/>
      <c r="N42" s="22"/>
      <c r="O42" s="22"/>
      <c r="P42" s="22"/>
    </row>
    <row r="43" spans="1:16" ht="39" customHeight="1" thickBot="1" x14ac:dyDescent="0.2">
      <c r="A43" s="22"/>
      <c r="B43" s="40"/>
      <c r="C43" s="1178" t="s">
        <v>579</v>
      </c>
      <c r="D43" s="1179"/>
      <c r="E43" s="1180"/>
      <c r="F43" s="41">
        <v>0.28000000000000003</v>
      </c>
      <c r="G43" s="42">
        <v>0.72</v>
      </c>
      <c r="H43" s="42">
        <v>0.54</v>
      </c>
      <c r="I43" s="42">
        <v>0.67</v>
      </c>
      <c r="J43" s="43">
        <v>0.91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EOUmy/JxI8irkMhyo59ynqMU/UYxLnuxY0PwUGDaGmn+UAIXC0UjrmYjfwUK6mdwfhs3qqiXI0pey/ESvgC7w==" saltValue="wOHLIWvd05VPTsJD+siN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1087</v>
      </c>
      <c r="L45" s="60">
        <v>981</v>
      </c>
      <c r="M45" s="60">
        <v>896</v>
      </c>
      <c r="N45" s="60">
        <v>817</v>
      </c>
      <c r="O45" s="61">
        <v>827</v>
      </c>
      <c r="P45" s="48"/>
      <c r="Q45" s="48"/>
      <c r="R45" s="48"/>
      <c r="S45" s="48"/>
      <c r="T45" s="48"/>
      <c r="U45" s="48"/>
    </row>
    <row r="46" spans="1:21" ht="30.75" customHeight="1" x14ac:dyDescent="0.15">
      <c r="A46" s="48"/>
      <c r="B46" s="1185"/>
      <c r="C46" s="1186"/>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185"/>
      <c r="C47" s="1186"/>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185"/>
      <c r="C48" s="1186"/>
      <c r="D48" s="62"/>
      <c r="E48" s="1191" t="s">
        <v>15</v>
      </c>
      <c r="F48" s="1191"/>
      <c r="G48" s="1191"/>
      <c r="H48" s="1191"/>
      <c r="I48" s="1191"/>
      <c r="J48" s="1192"/>
      <c r="K48" s="63">
        <v>632</v>
      </c>
      <c r="L48" s="64">
        <v>628</v>
      </c>
      <c r="M48" s="64">
        <v>605</v>
      </c>
      <c r="N48" s="64">
        <v>622</v>
      </c>
      <c r="O48" s="65">
        <v>589</v>
      </c>
      <c r="P48" s="48"/>
      <c r="Q48" s="48"/>
      <c r="R48" s="48"/>
      <c r="S48" s="48"/>
      <c r="T48" s="48"/>
      <c r="U48" s="48"/>
    </row>
    <row r="49" spans="1:21" ht="30.75" customHeight="1" x14ac:dyDescent="0.15">
      <c r="A49" s="48"/>
      <c r="B49" s="1185"/>
      <c r="C49" s="1186"/>
      <c r="D49" s="62"/>
      <c r="E49" s="1191" t="s">
        <v>16</v>
      </c>
      <c r="F49" s="1191"/>
      <c r="G49" s="1191"/>
      <c r="H49" s="1191"/>
      <c r="I49" s="1191"/>
      <c r="J49" s="1192"/>
      <c r="K49" s="63" t="s">
        <v>519</v>
      </c>
      <c r="L49" s="64" t="s">
        <v>519</v>
      </c>
      <c r="M49" s="64" t="s">
        <v>519</v>
      </c>
      <c r="N49" s="64" t="s">
        <v>519</v>
      </c>
      <c r="O49" s="65" t="s">
        <v>519</v>
      </c>
      <c r="P49" s="48"/>
      <c r="Q49" s="48"/>
      <c r="R49" s="48"/>
      <c r="S49" s="48"/>
      <c r="T49" s="48"/>
      <c r="U49" s="48"/>
    </row>
    <row r="50" spans="1:21" ht="30.75" customHeight="1" x14ac:dyDescent="0.15">
      <c r="A50" s="48"/>
      <c r="B50" s="1185"/>
      <c r="C50" s="1186"/>
      <c r="D50" s="62"/>
      <c r="E50" s="1191" t="s">
        <v>17</v>
      </c>
      <c r="F50" s="1191"/>
      <c r="G50" s="1191"/>
      <c r="H50" s="1191"/>
      <c r="I50" s="1191"/>
      <c r="J50" s="1192"/>
      <c r="K50" s="63">
        <v>17</v>
      </c>
      <c r="L50" s="64">
        <v>16</v>
      </c>
      <c r="M50" s="64">
        <v>16</v>
      </c>
      <c r="N50" s="64">
        <v>15</v>
      </c>
      <c r="O50" s="65">
        <v>15</v>
      </c>
      <c r="P50" s="48"/>
      <c r="Q50" s="48"/>
      <c r="R50" s="48"/>
      <c r="S50" s="48"/>
      <c r="T50" s="48"/>
      <c r="U50" s="48"/>
    </row>
    <row r="51" spans="1:21" ht="30.75" customHeight="1" x14ac:dyDescent="0.15">
      <c r="A51" s="48"/>
      <c r="B51" s="1187"/>
      <c r="C51" s="1188"/>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93" t="s">
        <v>19</v>
      </c>
      <c r="C52" s="1194"/>
      <c r="D52" s="66"/>
      <c r="E52" s="1191" t="s">
        <v>20</v>
      </c>
      <c r="F52" s="1191"/>
      <c r="G52" s="1191"/>
      <c r="H52" s="1191"/>
      <c r="I52" s="1191"/>
      <c r="J52" s="1192"/>
      <c r="K52" s="63">
        <v>1150</v>
      </c>
      <c r="L52" s="64">
        <v>1076</v>
      </c>
      <c r="M52" s="64">
        <v>1012</v>
      </c>
      <c r="N52" s="64">
        <v>958</v>
      </c>
      <c r="O52" s="65">
        <v>923</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586</v>
      </c>
      <c r="L53" s="69">
        <v>549</v>
      </c>
      <c r="M53" s="69">
        <v>505</v>
      </c>
      <c r="N53" s="69">
        <v>496</v>
      </c>
      <c r="O53" s="70">
        <v>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9" t="s">
        <v>25</v>
      </c>
      <c r="C57" s="1200"/>
      <c r="D57" s="1203" t="s">
        <v>26</v>
      </c>
      <c r="E57" s="1204"/>
      <c r="F57" s="1204"/>
      <c r="G57" s="1204"/>
      <c r="H57" s="1204"/>
      <c r="I57" s="1204"/>
      <c r="J57" s="1205"/>
      <c r="K57" s="83"/>
      <c r="L57" s="84"/>
      <c r="M57" s="84"/>
      <c r="N57" s="84"/>
      <c r="O57" s="85"/>
    </row>
    <row r="58" spans="1:21" ht="31.5" customHeight="1" thickBot="1" x14ac:dyDescent="0.2">
      <c r="B58" s="1201"/>
      <c r="C58" s="1202"/>
      <c r="D58" s="1206" t="s">
        <v>27</v>
      </c>
      <c r="E58" s="1207"/>
      <c r="F58" s="1207"/>
      <c r="G58" s="1207"/>
      <c r="H58" s="1207"/>
      <c r="I58" s="1207"/>
      <c r="J58" s="120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oul+ximjKQ4+sVOmFwvKCgb0qxAhh7J1WdJ6hsguJw5StuyAM3RinKEs/i2VQ2Y1LCt2FjM5MizFd4i0gYKoA==" saltValue="lde7fRg4s9+stnZLOgSW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09" t="s">
        <v>30</v>
      </c>
      <c r="C41" s="1210"/>
      <c r="D41" s="102"/>
      <c r="E41" s="1215" t="s">
        <v>31</v>
      </c>
      <c r="F41" s="1215"/>
      <c r="G41" s="1215"/>
      <c r="H41" s="1216"/>
      <c r="I41" s="351">
        <v>8570</v>
      </c>
      <c r="J41" s="352">
        <v>8190</v>
      </c>
      <c r="K41" s="352">
        <v>8742</v>
      </c>
      <c r="L41" s="352">
        <v>8841</v>
      </c>
      <c r="M41" s="353">
        <v>9425</v>
      </c>
    </row>
    <row r="42" spans="2:13" ht="27.75" customHeight="1" x14ac:dyDescent="0.15">
      <c r="B42" s="1211"/>
      <c r="C42" s="1212"/>
      <c r="D42" s="103"/>
      <c r="E42" s="1217" t="s">
        <v>32</v>
      </c>
      <c r="F42" s="1217"/>
      <c r="G42" s="1217"/>
      <c r="H42" s="1218"/>
      <c r="I42" s="354">
        <v>110</v>
      </c>
      <c r="J42" s="355">
        <v>93</v>
      </c>
      <c r="K42" s="355">
        <v>77</v>
      </c>
      <c r="L42" s="355">
        <v>59</v>
      </c>
      <c r="M42" s="356">
        <v>44</v>
      </c>
    </row>
    <row r="43" spans="2:13" ht="27.75" customHeight="1" x14ac:dyDescent="0.15">
      <c r="B43" s="1211"/>
      <c r="C43" s="1212"/>
      <c r="D43" s="103"/>
      <c r="E43" s="1217" t="s">
        <v>33</v>
      </c>
      <c r="F43" s="1217"/>
      <c r="G43" s="1217"/>
      <c r="H43" s="1218"/>
      <c r="I43" s="354">
        <v>5175</v>
      </c>
      <c r="J43" s="355">
        <v>4807</v>
      </c>
      <c r="K43" s="355">
        <v>4509</v>
      </c>
      <c r="L43" s="355">
        <v>4072</v>
      </c>
      <c r="M43" s="356">
        <v>3541</v>
      </c>
    </row>
    <row r="44" spans="2:13" ht="27.75" customHeight="1" x14ac:dyDescent="0.15">
      <c r="B44" s="1211"/>
      <c r="C44" s="1212"/>
      <c r="D44" s="103"/>
      <c r="E44" s="1217" t="s">
        <v>34</v>
      </c>
      <c r="F44" s="1217"/>
      <c r="G44" s="1217"/>
      <c r="H44" s="1218"/>
      <c r="I44" s="354" t="s">
        <v>519</v>
      </c>
      <c r="J44" s="355" t="s">
        <v>519</v>
      </c>
      <c r="K44" s="355" t="s">
        <v>519</v>
      </c>
      <c r="L44" s="355" t="s">
        <v>519</v>
      </c>
      <c r="M44" s="356" t="s">
        <v>519</v>
      </c>
    </row>
    <row r="45" spans="2:13" ht="27.75" customHeight="1" x14ac:dyDescent="0.15">
      <c r="B45" s="1211"/>
      <c r="C45" s="1212"/>
      <c r="D45" s="103"/>
      <c r="E45" s="1217" t="s">
        <v>35</v>
      </c>
      <c r="F45" s="1217"/>
      <c r="G45" s="1217"/>
      <c r="H45" s="1218"/>
      <c r="I45" s="354">
        <v>1365</v>
      </c>
      <c r="J45" s="355">
        <v>1258</v>
      </c>
      <c r="K45" s="355">
        <v>1191</v>
      </c>
      <c r="L45" s="355">
        <v>1164</v>
      </c>
      <c r="M45" s="356">
        <v>1143</v>
      </c>
    </row>
    <row r="46" spans="2:13" ht="27.75" customHeight="1" x14ac:dyDescent="0.15">
      <c r="B46" s="1211"/>
      <c r="C46" s="1212"/>
      <c r="D46" s="104"/>
      <c r="E46" s="1217" t="s">
        <v>36</v>
      </c>
      <c r="F46" s="1217"/>
      <c r="G46" s="1217"/>
      <c r="H46" s="1218"/>
      <c r="I46" s="354" t="s">
        <v>519</v>
      </c>
      <c r="J46" s="355" t="s">
        <v>519</v>
      </c>
      <c r="K46" s="355" t="s">
        <v>519</v>
      </c>
      <c r="L46" s="355" t="s">
        <v>519</v>
      </c>
      <c r="M46" s="356" t="s">
        <v>519</v>
      </c>
    </row>
    <row r="47" spans="2:13" ht="27.75" customHeight="1" x14ac:dyDescent="0.15">
      <c r="B47" s="1211"/>
      <c r="C47" s="1212"/>
      <c r="D47" s="105"/>
      <c r="E47" s="1219" t="s">
        <v>37</v>
      </c>
      <c r="F47" s="1220"/>
      <c r="G47" s="1220"/>
      <c r="H47" s="1221"/>
      <c r="I47" s="354" t="s">
        <v>519</v>
      </c>
      <c r="J47" s="355" t="s">
        <v>519</v>
      </c>
      <c r="K47" s="355" t="s">
        <v>519</v>
      </c>
      <c r="L47" s="355" t="s">
        <v>519</v>
      </c>
      <c r="M47" s="356" t="s">
        <v>519</v>
      </c>
    </row>
    <row r="48" spans="2:13" ht="27.75" customHeight="1" x14ac:dyDescent="0.15">
      <c r="B48" s="1211"/>
      <c r="C48" s="1212"/>
      <c r="D48" s="103"/>
      <c r="E48" s="1217" t="s">
        <v>38</v>
      </c>
      <c r="F48" s="1217"/>
      <c r="G48" s="1217"/>
      <c r="H48" s="1218"/>
      <c r="I48" s="354" t="s">
        <v>519</v>
      </c>
      <c r="J48" s="355" t="s">
        <v>519</v>
      </c>
      <c r="K48" s="355" t="s">
        <v>519</v>
      </c>
      <c r="L48" s="355" t="s">
        <v>519</v>
      </c>
      <c r="M48" s="356" t="s">
        <v>519</v>
      </c>
    </row>
    <row r="49" spans="2:13" ht="27.75" customHeight="1" x14ac:dyDescent="0.15">
      <c r="B49" s="1213"/>
      <c r="C49" s="1214"/>
      <c r="D49" s="103"/>
      <c r="E49" s="1217" t="s">
        <v>39</v>
      </c>
      <c r="F49" s="1217"/>
      <c r="G49" s="1217"/>
      <c r="H49" s="1218"/>
      <c r="I49" s="354" t="s">
        <v>519</v>
      </c>
      <c r="J49" s="355" t="s">
        <v>519</v>
      </c>
      <c r="K49" s="355" t="s">
        <v>519</v>
      </c>
      <c r="L49" s="355" t="s">
        <v>519</v>
      </c>
      <c r="M49" s="356" t="s">
        <v>519</v>
      </c>
    </row>
    <row r="50" spans="2:13" ht="27.75" customHeight="1" x14ac:dyDescent="0.15">
      <c r="B50" s="1222" t="s">
        <v>40</v>
      </c>
      <c r="C50" s="1223"/>
      <c r="D50" s="106"/>
      <c r="E50" s="1217" t="s">
        <v>41</v>
      </c>
      <c r="F50" s="1217"/>
      <c r="G50" s="1217"/>
      <c r="H50" s="1218"/>
      <c r="I50" s="354">
        <v>6931</v>
      </c>
      <c r="J50" s="355">
        <v>6532</v>
      </c>
      <c r="K50" s="355">
        <v>6167</v>
      </c>
      <c r="L50" s="355">
        <v>6147</v>
      </c>
      <c r="M50" s="356">
        <v>6070</v>
      </c>
    </row>
    <row r="51" spans="2:13" ht="27.75" customHeight="1" x14ac:dyDescent="0.15">
      <c r="B51" s="1211"/>
      <c r="C51" s="1212"/>
      <c r="D51" s="103"/>
      <c r="E51" s="1217" t="s">
        <v>42</v>
      </c>
      <c r="F51" s="1217"/>
      <c r="G51" s="1217"/>
      <c r="H51" s="1218"/>
      <c r="I51" s="354">
        <v>174</v>
      </c>
      <c r="J51" s="355">
        <v>113</v>
      </c>
      <c r="K51" s="355">
        <v>80</v>
      </c>
      <c r="L51" s="355">
        <v>62</v>
      </c>
      <c r="M51" s="356">
        <v>38</v>
      </c>
    </row>
    <row r="52" spans="2:13" ht="27.75" customHeight="1" x14ac:dyDescent="0.15">
      <c r="B52" s="1213"/>
      <c r="C52" s="1214"/>
      <c r="D52" s="103"/>
      <c r="E52" s="1217" t="s">
        <v>43</v>
      </c>
      <c r="F52" s="1217"/>
      <c r="G52" s="1217"/>
      <c r="H52" s="1218"/>
      <c r="I52" s="354">
        <v>9234</v>
      </c>
      <c r="J52" s="355">
        <v>8913</v>
      </c>
      <c r="K52" s="355">
        <v>8983</v>
      </c>
      <c r="L52" s="355">
        <v>9277</v>
      </c>
      <c r="M52" s="356">
        <v>9201</v>
      </c>
    </row>
    <row r="53" spans="2:13" ht="27.75" customHeight="1" thickBot="1" x14ac:dyDescent="0.2">
      <c r="B53" s="1224" t="s">
        <v>44</v>
      </c>
      <c r="C53" s="1225"/>
      <c r="D53" s="107"/>
      <c r="E53" s="1226" t="s">
        <v>45</v>
      </c>
      <c r="F53" s="1226"/>
      <c r="G53" s="1226"/>
      <c r="H53" s="1227"/>
      <c r="I53" s="357">
        <v>-1118</v>
      </c>
      <c r="J53" s="358">
        <v>-1209</v>
      </c>
      <c r="K53" s="358">
        <v>-711</v>
      </c>
      <c r="L53" s="358">
        <v>-1350</v>
      </c>
      <c r="M53" s="359">
        <v>-1156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28aRfk5vRx9bHTWL9MS3e4uYNtGEvEkfhMiBCUgD1Q6L9rAyETloTkF3jIjr7rY3N8oRzMglzdhAJGNI897oQ==" saltValue="Nu+wwOs7WsBDv/fkaVWa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6" t="s">
        <v>48</v>
      </c>
      <c r="D55" s="1236"/>
      <c r="E55" s="1237"/>
      <c r="F55" s="119">
        <v>3546</v>
      </c>
      <c r="G55" s="119">
        <v>3699</v>
      </c>
      <c r="H55" s="120">
        <v>3761</v>
      </c>
    </row>
    <row r="56" spans="2:8" ht="52.5" customHeight="1" x14ac:dyDescent="0.15">
      <c r="B56" s="121"/>
      <c r="C56" s="1238" t="s">
        <v>49</v>
      </c>
      <c r="D56" s="1238"/>
      <c r="E56" s="1239"/>
      <c r="F56" s="122">
        <v>197</v>
      </c>
      <c r="G56" s="122">
        <v>197</v>
      </c>
      <c r="H56" s="123">
        <v>249</v>
      </c>
    </row>
    <row r="57" spans="2:8" ht="53.25" customHeight="1" x14ac:dyDescent="0.15">
      <c r="B57" s="121"/>
      <c r="C57" s="1240" t="s">
        <v>50</v>
      </c>
      <c r="D57" s="1240"/>
      <c r="E57" s="1241"/>
      <c r="F57" s="124">
        <v>2237</v>
      </c>
      <c r="G57" s="124">
        <v>2073</v>
      </c>
      <c r="H57" s="125">
        <v>1878</v>
      </c>
    </row>
    <row r="58" spans="2:8" ht="45.75" customHeight="1" x14ac:dyDescent="0.15">
      <c r="B58" s="126"/>
      <c r="C58" s="1228" t="s">
        <v>593</v>
      </c>
      <c r="D58" s="1229"/>
      <c r="E58" s="1230"/>
      <c r="F58" s="127">
        <v>470</v>
      </c>
      <c r="G58" s="127">
        <v>441</v>
      </c>
      <c r="H58" s="128">
        <v>394</v>
      </c>
    </row>
    <row r="59" spans="2:8" ht="45.75" customHeight="1" x14ac:dyDescent="0.15">
      <c r="B59" s="126"/>
      <c r="C59" s="1228" t="s">
        <v>594</v>
      </c>
      <c r="D59" s="1229"/>
      <c r="E59" s="1230"/>
      <c r="F59" s="127">
        <v>608</v>
      </c>
      <c r="G59" s="127">
        <v>493</v>
      </c>
      <c r="H59" s="128">
        <v>380</v>
      </c>
    </row>
    <row r="60" spans="2:8" ht="45.75" customHeight="1" x14ac:dyDescent="0.15">
      <c r="B60" s="126"/>
      <c r="C60" s="1228" t="s">
        <v>595</v>
      </c>
      <c r="D60" s="1229"/>
      <c r="E60" s="1230"/>
      <c r="F60" s="127">
        <v>266</v>
      </c>
      <c r="G60" s="127">
        <v>261</v>
      </c>
      <c r="H60" s="128">
        <v>294</v>
      </c>
    </row>
    <row r="61" spans="2:8" ht="45.75" customHeight="1" x14ac:dyDescent="0.15">
      <c r="B61" s="126"/>
      <c r="C61" s="1228" t="s">
        <v>596</v>
      </c>
      <c r="D61" s="1229"/>
      <c r="E61" s="1230"/>
      <c r="F61" s="127">
        <v>231</v>
      </c>
      <c r="G61" s="127">
        <v>229</v>
      </c>
      <c r="H61" s="128">
        <v>226</v>
      </c>
    </row>
    <row r="62" spans="2:8" ht="45.75" customHeight="1" thickBot="1" x14ac:dyDescent="0.2">
      <c r="B62" s="129"/>
      <c r="C62" s="1231" t="s">
        <v>597</v>
      </c>
      <c r="D62" s="1232"/>
      <c r="E62" s="1233"/>
      <c r="F62" s="130">
        <v>301</v>
      </c>
      <c r="G62" s="130">
        <v>293</v>
      </c>
      <c r="H62" s="131">
        <v>223</v>
      </c>
    </row>
    <row r="63" spans="2:8" ht="52.5" customHeight="1" thickBot="1" x14ac:dyDescent="0.2">
      <c r="B63" s="132"/>
      <c r="C63" s="1234" t="s">
        <v>51</v>
      </c>
      <c r="D63" s="1234"/>
      <c r="E63" s="1235"/>
      <c r="F63" s="133">
        <v>5980</v>
      </c>
      <c r="G63" s="133">
        <v>5969</v>
      </c>
      <c r="H63" s="134">
        <v>5888</v>
      </c>
    </row>
    <row r="64" spans="2:8" x14ac:dyDescent="0.15"/>
  </sheetData>
  <sheetProtection algorithmName="SHA-512" hashValue="CamPG6jUAOR2io6LV6RNl2K0R7q/UsJgv7GS/cgnE9rFnl7CxRJ5z/B1gYZca+sCmzdilIXlRy8O0Lje1oSNTA==" saltValue="B5dGdwxzVOMju4DS6SO6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P71" sqref="AP71"/>
    </sheetView>
  </sheetViews>
  <sheetFormatPr defaultColWidth="0" defaultRowHeight="0" customHeight="1" zeroHeight="1" x14ac:dyDescent="0.15"/>
  <cols>
    <col min="1" max="1" width="6.375" style="1242" customWidth="1"/>
    <col min="2" max="107" width="2.5" style="1242" customWidth="1"/>
    <col min="108" max="108" width="6.125" style="1244" customWidth="1"/>
    <col min="109" max="109" width="5.875" style="1243" customWidth="1"/>
    <col min="110" max="16384" width="8.625" style="1242" hidden="1"/>
  </cols>
  <sheetData>
    <row r="1" spans="1:109" ht="42.75" customHeight="1" x14ac:dyDescent="0.15">
      <c r="A1" s="1299"/>
      <c r="B1" s="1298"/>
      <c r="DD1" s="1242"/>
      <c r="DE1" s="1242"/>
    </row>
    <row r="2" spans="1:109" ht="25.5" customHeight="1" x14ac:dyDescent="0.15">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2"/>
      <c r="DE2" s="1242"/>
    </row>
    <row r="3" spans="1:109" ht="25.5" customHeight="1" x14ac:dyDescent="0.15">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2"/>
      <c r="DE3" s="1242"/>
    </row>
    <row r="4" spans="1:109" s="255" customFormat="1" ht="13.5" x14ac:dyDescent="0.15">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55" customFormat="1" ht="13.5" x14ac:dyDescent="0.15">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55" customFormat="1" ht="13.5" x14ac:dyDescent="0.15">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55" customFormat="1" ht="13.5" x14ac:dyDescent="0.15">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55" customFormat="1" ht="13.5" x14ac:dyDescent="0.15">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55" customFormat="1" ht="13.5" x14ac:dyDescent="0.15">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55" customFormat="1" ht="13.5" x14ac:dyDescent="0.15">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55" customFormat="1" ht="13.5" x14ac:dyDescent="0.15">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55" customFormat="1" ht="13.5" x14ac:dyDescent="0.15">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55" customFormat="1" ht="13.5" x14ac:dyDescent="0.15">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55" customFormat="1" ht="13.5" x14ac:dyDescent="0.15">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55" customFormat="1" ht="13.5" x14ac:dyDescent="0.15">
      <c r="A15" s="1242"/>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55" customFormat="1" ht="13.5" x14ac:dyDescent="0.15">
      <c r="A16" s="1242"/>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55" customFormat="1" ht="13.5" x14ac:dyDescent="0.15">
      <c r="A17" s="1242"/>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55" customFormat="1" ht="13.5" x14ac:dyDescent="0.15">
      <c r="A18" s="1242"/>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5" x14ac:dyDescent="0.15">
      <c r="DD19" s="1242"/>
      <c r="DE19" s="1242"/>
    </row>
    <row r="20" spans="1:109" ht="13.5" x14ac:dyDescent="0.15">
      <c r="DD20" s="1242"/>
      <c r="DE20" s="1242"/>
    </row>
    <row r="21" spans="1:109" ht="17.25" customHeight="1" x14ac:dyDescent="0.15">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2"/>
    </row>
    <row r="22" spans="1:109" ht="17.25" customHeight="1" x14ac:dyDescent="0.15">
      <c r="B22" s="1243"/>
    </row>
    <row r="23" spans="1:109" ht="13.5" x14ac:dyDescent="0.15">
      <c r="B23" s="1243"/>
    </row>
    <row r="24" spans="1:109" ht="13.5" x14ac:dyDescent="0.15">
      <c r="B24" s="1243"/>
    </row>
    <row r="25" spans="1:109" ht="13.5" x14ac:dyDescent="0.15">
      <c r="B25" s="1243"/>
    </row>
    <row r="26" spans="1:109" ht="13.5" x14ac:dyDescent="0.15">
      <c r="B26" s="1243"/>
    </row>
    <row r="27" spans="1:109" ht="13.5" x14ac:dyDescent="0.15">
      <c r="B27" s="1243"/>
    </row>
    <row r="28" spans="1:109" ht="13.5" x14ac:dyDescent="0.15">
      <c r="B28" s="1243"/>
    </row>
    <row r="29" spans="1:109" ht="13.5" x14ac:dyDescent="0.15">
      <c r="B29" s="1243"/>
    </row>
    <row r="30" spans="1:109" ht="13.5" x14ac:dyDescent="0.15">
      <c r="B30" s="1243"/>
    </row>
    <row r="31" spans="1:109" ht="13.5" x14ac:dyDescent="0.15">
      <c r="B31" s="1243"/>
    </row>
    <row r="32" spans="1:109" ht="13.5" x14ac:dyDescent="0.15">
      <c r="B32" s="1243"/>
    </row>
    <row r="33" spans="2:109" ht="13.5" x14ac:dyDescent="0.15">
      <c r="B33" s="1243"/>
    </row>
    <row r="34" spans="2:109" ht="13.5" x14ac:dyDescent="0.15">
      <c r="B34" s="1243"/>
    </row>
    <row r="35" spans="2:109" ht="13.5" x14ac:dyDescent="0.15">
      <c r="B35" s="1243"/>
    </row>
    <row r="36" spans="2:109" ht="13.5" x14ac:dyDescent="0.15">
      <c r="B36" s="1243"/>
    </row>
    <row r="37" spans="2:109" ht="13.5" x14ac:dyDescent="0.15">
      <c r="B37" s="1243"/>
    </row>
    <row r="38" spans="2:109" ht="13.5" x14ac:dyDescent="0.15">
      <c r="B38" s="1243"/>
    </row>
    <row r="39" spans="2:109" ht="13.5" x14ac:dyDescent="0.15">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5" x14ac:dyDescent="0.15">
      <c r="B40" s="1283"/>
      <c r="DD40" s="1283"/>
      <c r="DE40" s="1242"/>
    </row>
    <row r="41" spans="2:109" ht="17.25" x14ac:dyDescent="0.15">
      <c r="B41" s="1294" t="s">
        <v>622</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5" x14ac:dyDescent="0.15">
      <c r="B42" s="1243"/>
      <c r="G42" s="1279"/>
      <c r="I42" s="1278"/>
      <c r="J42" s="1278"/>
      <c r="K42" s="1278"/>
      <c r="AM42" s="1279"/>
      <c r="AN42" s="1279" t="s">
        <v>618</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x14ac:dyDescent="0.15">
      <c r="B43" s="1243"/>
      <c r="AN43" s="1277" t="s">
        <v>621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5" x14ac:dyDescent="0.15">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5" x14ac:dyDescent="0.15">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5" x14ac:dyDescent="0.15">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5" x14ac:dyDescent="0.15">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5" x14ac:dyDescent="0.15">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5" x14ac:dyDescent="0.15">
      <c r="B49" s="1243"/>
      <c r="AN49" s="1242" t="s">
        <v>616</v>
      </c>
    </row>
    <row r="50" spans="1:109" ht="13.5" x14ac:dyDescent="0.15">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560</v>
      </c>
      <c r="BQ50" s="1251"/>
      <c r="BR50" s="1251"/>
      <c r="BS50" s="1251"/>
      <c r="BT50" s="1251"/>
      <c r="BU50" s="1251"/>
      <c r="BV50" s="1251"/>
      <c r="BW50" s="1251"/>
      <c r="BX50" s="1251" t="s">
        <v>561</v>
      </c>
      <c r="BY50" s="1251"/>
      <c r="BZ50" s="1251"/>
      <c r="CA50" s="1251"/>
      <c r="CB50" s="1251"/>
      <c r="CC50" s="1251"/>
      <c r="CD50" s="1251"/>
      <c r="CE50" s="1251"/>
      <c r="CF50" s="1251" t="s">
        <v>562</v>
      </c>
      <c r="CG50" s="1251"/>
      <c r="CH50" s="1251"/>
      <c r="CI50" s="1251"/>
      <c r="CJ50" s="1251"/>
      <c r="CK50" s="1251"/>
      <c r="CL50" s="1251"/>
      <c r="CM50" s="1251"/>
      <c r="CN50" s="1251" t="s">
        <v>563</v>
      </c>
      <c r="CO50" s="1251"/>
      <c r="CP50" s="1251"/>
      <c r="CQ50" s="1251"/>
      <c r="CR50" s="1251"/>
      <c r="CS50" s="1251"/>
      <c r="CT50" s="1251"/>
      <c r="CU50" s="1251"/>
      <c r="CV50" s="1251" t="s">
        <v>564</v>
      </c>
      <c r="CW50" s="1251"/>
      <c r="CX50" s="1251"/>
      <c r="CY50" s="1251"/>
      <c r="CZ50" s="1251"/>
      <c r="DA50" s="1251"/>
      <c r="DB50" s="1251"/>
      <c r="DC50" s="1251"/>
    </row>
    <row r="51" spans="1:109" ht="13.5" customHeight="1" x14ac:dyDescent="0.15">
      <c r="B51" s="1243"/>
      <c r="G51" s="1258"/>
      <c r="H51" s="1258"/>
      <c r="I51" s="1291"/>
      <c r="J51" s="1291"/>
      <c r="K51" s="1257"/>
      <c r="L51" s="1257"/>
      <c r="M51" s="1257"/>
      <c r="N51" s="1257"/>
      <c r="AM51" s="1256"/>
      <c r="AN51" s="1250" t="s">
        <v>615</v>
      </c>
      <c r="AO51" s="1250"/>
      <c r="AP51" s="1250"/>
      <c r="AQ51" s="1250"/>
      <c r="AR51" s="1250"/>
      <c r="AS51" s="1250"/>
      <c r="AT51" s="1250"/>
      <c r="AU51" s="1250"/>
      <c r="AV51" s="1250"/>
      <c r="AW51" s="1250"/>
      <c r="AX51" s="1250"/>
      <c r="AY51" s="1250"/>
      <c r="AZ51" s="1250"/>
      <c r="BA51" s="1250"/>
      <c r="BB51" s="1250" t="s">
        <v>613</v>
      </c>
      <c r="BC51" s="1250"/>
      <c r="BD51" s="1250"/>
      <c r="BE51" s="1250"/>
      <c r="BF51" s="1250"/>
      <c r="BG51" s="1250"/>
      <c r="BH51" s="1250"/>
      <c r="BI51" s="1250"/>
      <c r="BJ51" s="1250"/>
      <c r="BK51" s="1250"/>
      <c r="BL51" s="1250"/>
      <c r="BM51" s="1250"/>
      <c r="BN51" s="1250"/>
      <c r="BO51" s="1250"/>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ht="13.5" x14ac:dyDescent="0.15">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x14ac:dyDescent="0.15">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620</v>
      </c>
      <c r="BC53" s="1250"/>
      <c r="BD53" s="1250"/>
      <c r="BE53" s="1250"/>
      <c r="BF53" s="1250"/>
      <c r="BG53" s="1250"/>
      <c r="BH53" s="1250"/>
      <c r="BI53" s="1250"/>
      <c r="BJ53" s="1250"/>
      <c r="BK53" s="1250"/>
      <c r="BL53" s="1250"/>
      <c r="BM53" s="1250"/>
      <c r="BN53" s="1250"/>
      <c r="BO53" s="1250"/>
      <c r="BP53" s="1249">
        <v>67.7</v>
      </c>
      <c r="BQ53" s="1249"/>
      <c r="BR53" s="1249"/>
      <c r="BS53" s="1249"/>
      <c r="BT53" s="1249"/>
      <c r="BU53" s="1249"/>
      <c r="BV53" s="1249"/>
      <c r="BW53" s="1249"/>
      <c r="BX53" s="1249">
        <v>69.3</v>
      </c>
      <c r="BY53" s="1249"/>
      <c r="BZ53" s="1249"/>
      <c r="CA53" s="1249"/>
      <c r="CB53" s="1249"/>
      <c r="CC53" s="1249"/>
      <c r="CD53" s="1249"/>
      <c r="CE53" s="1249"/>
      <c r="CF53" s="1249">
        <v>70</v>
      </c>
      <c r="CG53" s="1249"/>
      <c r="CH53" s="1249"/>
      <c r="CI53" s="1249"/>
      <c r="CJ53" s="1249"/>
      <c r="CK53" s="1249"/>
      <c r="CL53" s="1249"/>
      <c r="CM53" s="1249"/>
      <c r="CN53" s="1249">
        <v>71.5</v>
      </c>
      <c r="CO53" s="1249"/>
      <c r="CP53" s="1249"/>
      <c r="CQ53" s="1249"/>
      <c r="CR53" s="1249"/>
      <c r="CS53" s="1249"/>
      <c r="CT53" s="1249"/>
      <c r="CU53" s="1249"/>
      <c r="CV53" s="1249">
        <v>71.900000000000006</v>
      </c>
      <c r="CW53" s="1249"/>
      <c r="CX53" s="1249"/>
      <c r="CY53" s="1249"/>
      <c r="CZ53" s="1249"/>
      <c r="DA53" s="1249"/>
      <c r="DB53" s="1249"/>
      <c r="DC53" s="1249"/>
    </row>
    <row r="54" spans="1:109" ht="13.5" x14ac:dyDescent="0.15">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x14ac:dyDescent="0.15">
      <c r="A55" s="1278"/>
      <c r="B55" s="1243"/>
      <c r="G55" s="1254"/>
      <c r="H55" s="1254"/>
      <c r="I55" s="1254"/>
      <c r="J55" s="1254"/>
      <c r="K55" s="1257"/>
      <c r="L55" s="1257"/>
      <c r="M55" s="1257"/>
      <c r="N55" s="1257"/>
      <c r="AN55" s="1251" t="s">
        <v>614</v>
      </c>
      <c r="AO55" s="1251"/>
      <c r="AP55" s="1251"/>
      <c r="AQ55" s="1251"/>
      <c r="AR55" s="1251"/>
      <c r="AS55" s="1251"/>
      <c r="AT55" s="1251"/>
      <c r="AU55" s="1251"/>
      <c r="AV55" s="1251"/>
      <c r="AW55" s="1251"/>
      <c r="AX55" s="1251"/>
      <c r="AY55" s="1251"/>
      <c r="AZ55" s="1251"/>
      <c r="BA55" s="1251"/>
      <c r="BB55" s="1250" t="s">
        <v>613</v>
      </c>
      <c r="BC55" s="1250"/>
      <c r="BD55" s="1250"/>
      <c r="BE55" s="1250"/>
      <c r="BF55" s="1250"/>
      <c r="BG55" s="1250"/>
      <c r="BH55" s="1250"/>
      <c r="BI55" s="1250"/>
      <c r="BJ55" s="1250"/>
      <c r="BK55" s="1250"/>
      <c r="BL55" s="1250"/>
      <c r="BM55" s="1250"/>
      <c r="BN55" s="1250"/>
      <c r="BO55" s="1250"/>
      <c r="BP55" s="1249">
        <v>0</v>
      </c>
      <c r="BQ55" s="1249"/>
      <c r="BR55" s="1249"/>
      <c r="BS55" s="1249"/>
      <c r="BT55" s="1249"/>
      <c r="BU55" s="1249"/>
      <c r="BV55" s="1249"/>
      <c r="BW55" s="1249"/>
      <c r="BX55" s="1249">
        <v>0</v>
      </c>
      <c r="BY55" s="1249"/>
      <c r="BZ55" s="1249"/>
      <c r="CA55" s="1249"/>
      <c r="CB55" s="1249"/>
      <c r="CC55" s="1249"/>
      <c r="CD55" s="1249"/>
      <c r="CE55" s="1249"/>
      <c r="CF55" s="1249">
        <v>0</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ht="13.5" x14ac:dyDescent="0.15">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5" x14ac:dyDescent="0.15">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620</v>
      </c>
      <c r="BC57" s="1250"/>
      <c r="BD57" s="1250"/>
      <c r="BE57" s="1250"/>
      <c r="BF57" s="1250"/>
      <c r="BG57" s="1250"/>
      <c r="BH57" s="1250"/>
      <c r="BI57" s="1250"/>
      <c r="BJ57" s="1250"/>
      <c r="BK57" s="1250"/>
      <c r="BL57" s="1250"/>
      <c r="BM57" s="1250"/>
      <c r="BN57" s="1250"/>
      <c r="BO57" s="1250"/>
      <c r="BP57" s="1249">
        <v>58.2</v>
      </c>
      <c r="BQ57" s="1249"/>
      <c r="BR57" s="1249"/>
      <c r="BS57" s="1249"/>
      <c r="BT57" s="1249"/>
      <c r="BU57" s="1249"/>
      <c r="BV57" s="1249"/>
      <c r="BW57" s="1249"/>
      <c r="BX57" s="1249">
        <v>60.1</v>
      </c>
      <c r="BY57" s="1249"/>
      <c r="BZ57" s="1249"/>
      <c r="CA57" s="1249"/>
      <c r="CB57" s="1249"/>
      <c r="CC57" s="1249"/>
      <c r="CD57" s="1249"/>
      <c r="CE57" s="1249"/>
      <c r="CF57" s="1249">
        <v>61.6</v>
      </c>
      <c r="CG57" s="1249"/>
      <c r="CH57" s="1249"/>
      <c r="CI57" s="1249"/>
      <c r="CJ57" s="1249"/>
      <c r="CK57" s="1249"/>
      <c r="CL57" s="1249"/>
      <c r="CM57" s="1249"/>
      <c r="CN57" s="1249">
        <v>64</v>
      </c>
      <c r="CO57" s="1249"/>
      <c r="CP57" s="1249"/>
      <c r="CQ57" s="1249"/>
      <c r="CR57" s="1249"/>
      <c r="CS57" s="1249"/>
      <c r="CT57" s="1249"/>
      <c r="CU57" s="1249"/>
      <c r="CV57" s="1249">
        <v>64.900000000000006</v>
      </c>
      <c r="CW57" s="1249"/>
      <c r="CX57" s="1249"/>
      <c r="CY57" s="1249"/>
      <c r="CZ57" s="1249"/>
      <c r="DA57" s="1249"/>
      <c r="DB57" s="1249"/>
      <c r="DC57" s="1249"/>
      <c r="DD57" s="1289"/>
      <c r="DE57" s="1284"/>
    </row>
    <row r="58" spans="1:109" s="1278" customFormat="1" ht="13.5" x14ac:dyDescent="0.15">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5" x14ac:dyDescent="0.15">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5" x14ac:dyDescent="0.15">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5" x14ac:dyDescent="0.15">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5"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7.25" x14ac:dyDescent="0.15">
      <c r="B63" s="1282" t="s">
        <v>619</v>
      </c>
    </row>
    <row r="64" spans="1:109" ht="13.5" x14ac:dyDescent="0.15">
      <c r="B64" s="1243"/>
      <c r="G64" s="1279"/>
      <c r="I64" s="1281"/>
      <c r="J64" s="1281"/>
      <c r="K64" s="1281"/>
      <c r="L64" s="1281"/>
      <c r="M64" s="1281"/>
      <c r="N64" s="1280"/>
      <c r="AM64" s="1279"/>
      <c r="AN64" s="1279" t="s">
        <v>618</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5" x14ac:dyDescent="0.15">
      <c r="B65" s="1243"/>
      <c r="AN65" s="1277" t="s">
        <v>617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5" x14ac:dyDescent="0.15">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5" x14ac:dyDescent="0.15">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5" x14ac:dyDescent="0.15">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5" x14ac:dyDescent="0.15">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5" x14ac:dyDescent="0.15">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5" x14ac:dyDescent="0.15">
      <c r="B71" s="1243"/>
      <c r="G71" s="1264"/>
      <c r="I71" s="1267"/>
      <c r="J71" s="1266"/>
      <c r="K71" s="1266"/>
      <c r="L71" s="1265"/>
      <c r="M71" s="1266"/>
      <c r="N71" s="1265"/>
      <c r="AM71" s="1264"/>
      <c r="AN71" s="1242" t="s">
        <v>616</v>
      </c>
    </row>
    <row r="72" spans="2:107" ht="13.5" x14ac:dyDescent="0.15">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560</v>
      </c>
      <c r="BQ72" s="1251"/>
      <c r="BR72" s="1251"/>
      <c r="BS72" s="1251"/>
      <c r="BT72" s="1251"/>
      <c r="BU72" s="1251"/>
      <c r="BV72" s="1251"/>
      <c r="BW72" s="1251"/>
      <c r="BX72" s="1251" t="s">
        <v>561</v>
      </c>
      <c r="BY72" s="1251"/>
      <c r="BZ72" s="1251"/>
      <c r="CA72" s="1251"/>
      <c r="CB72" s="1251"/>
      <c r="CC72" s="1251"/>
      <c r="CD72" s="1251"/>
      <c r="CE72" s="1251"/>
      <c r="CF72" s="1251" t="s">
        <v>562</v>
      </c>
      <c r="CG72" s="1251"/>
      <c r="CH72" s="1251"/>
      <c r="CI72" s="1251"/>
      <c r="CJ72" s="1251"/>
      <c r="CK72" s="1251"/>
      <c r="CL72" s="1251"/>
      <c r="CM72" s="1251"/>
      <c r="CN72" s="1251" t="s">
        <v>563</v>
      </c>
      <c r="CO72" s="1251"/>
      <c r="CP72" s="1251"/>
      <c r="CQ72" s="1251"/>
      <c r="CR72" s="1251"/>
      <c r="CS72" s="1251"/>
      <c r="CT72" s="1251"/>
      <c r="CU72" s="1251"/>
      <c r="CV72" s="1251" t="s">
        <v>564</v>
      </c>
      <c r="CW72" s="1251"/>
      <c r="CX72" s="1251"/>
      <c r="CY72" s="1251"/>
      <c r="CZ72" s="1251"/>
      <c r="DA72" s="1251"/>
      <c r="DB72" s="1251"/>
      <c r="DC72" s="1251"/>
    </row>
    <row r="73" spans="2:107" ht="13.5" x14ac:dyDescent="0.15">
      <c r="B73" s="1243"/>
      <c r="G73" s="1258"/>
      <c r="H73" s="1258"/>
      <c r="I73" s="1258"/>
      <c r="J73" s="1258"/>
      <c r="K73" s="1255"/>
      <c r="L73" s="1255"/>
      <c r="M73" s="1255"/>
      <c r="N73" s="1255"/>
      <c r="AM73" s="1256"/>
      <c r="AN73" s="1250" t="s">
        <v>615</v>
      </c>
      <c r="AO73" s="1250"/>
      <c r="AP73" s="1250"/>
      <c r="AQ73" s="1250"/>
      <c r="AR73" s="1250"/>
      <c r="AS73" s="1250"/>
      <c r="AT73" s="1250"/>
      <c r="AU73" s="1250"/>
      <c r="AV73" s="1250"/>
      <c r="AW73" s="1250"/>
      <c r="AX73" s="1250"/>
      <c r="AY73" s="1250"/>
      <c r="AZ73" s="1250"/>
      <c r="BA73" s="1250"/>
      <c r="BB73" s="1250" t="s">
        <v>613</v>
      </c>
      <c r="BC73" s="1250"/>
      <c r="BD73" s="1250"/>
      <c r="BE73" s="1250"/>
      <c r="BF73" s="1250"/>
      <c r="BG73" s="1250"/>
      <c r="BH73" s="1250"/>
      <c r="BI73" s="1250"/>
      <c r="BJ73" s="1250"/>
      <c r="BK73" s="1250"/>
      <c r="BL73" s="1250"/>
      <c r="BM73" s="1250"/>
      <c r="BN73" s="1250"/>
      <c r="BO73" s="1250"/>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5" x14ac:dyDescent="0.15">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x14ac:dyDescent="0.15">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612</v>
      </c>
      <c r="BC75" s="1250"/>
      <c r="BD75" s="1250"/>
      <c r="BE75" s="1250"/>
      <c r="BF75" s="1250"/>
      <c r="BG75" s="1250"/>
      <c r="BH75" s="1250"/>
      <c r="BI75" s="1250"/>
      <c r="BJ75" s="1250"/>
      <c r="BK75" s="1250"/>
      <c r="BL75" s="1250"/>
      <c r="BM75" s="1250"/>
      <c r="BN75" s="1250"/>
      <c r="BO75" s="1250"/>
      <c r="BP75" s="1249">
        <v>11.1</v>
      </c>
      <c r="BQ75" s="1249"/>
      <c r="BR75" s="1249"/>
      <c r="BS75" s="1249"/>
      <c r="BT75" s="1249"/>
      <c r="BU75" s="1249"/>
      <c r="BV75" s="1249"/>
      <c r="BW75" s="1249"/>
      <c r="BX75" s="1249">
        <v>11.6</v>
      </c>
      <c r="BY75" s="1249"/>
      <c r="BZ75" s="1249"/>
      <c r="CA75" s="1249"/>
      <c r="CB75" s="1249"/>
      <c r="CC75" s="1249"/>
      <c r="CD75" s="1249"/>
      <c r="CE75" s="1249"/>
      <c r="CF75" s="1249">
        <v>11.8</v>
      </c>
      <c r="CG75" s="1249"/>
      <c r="CH75" s="1249"/>
      <c r="CI75" s="1249"/>
      <c r="CJ75" s="1249"/>
      <c r="CK75" s="1249"/>
      <c r="CL75" s="1249"/>
      <c r="CM75" s="1249"/>
      <c r="CN75" s="1249">
        <v>11.1</v>
      </c>
      <c r="CO75" s="1249"/>
      <c r="CP75" s="1249"/>
      <c r="CQ75" s="1249"/>
      <c r="CR75" s="1249"/>
      <c r="CS75" s="1249"/>
      <c r="CT75" s="1249"/>
      <c r="CU75" s="1249"/>
      <c r="CV75" s="1249">
        <v>10.4</v>
      </c>
      <c r="CW75" s="1249"/>
      <c r="CX75" s="1249"/>
      <c r="CY75" s="1249"/>
      <c r="CZ75" s="1249"/>
      <c r="DA75" s="1249"/>
      <c r="DB75" s="1249"/>
      <c r="DC75" s="1249"/>
    </row>
    <row r="76" spans="2:107" ht="13.5" x14ac:dyDescent="0.15">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x14ac:dyDescent="0.15">
      <c r="B77" s="1243"/>
      <c r="G77" s="1254"/>
      <c r="H77" s="1254"/>
      <c r="I77" s="1254"/>
      <c r="J77" s="1254"/>
      <c r="K77" s="1255"/>
      <c r="L77" s="1255"/>
      <c r="M77" s="1255"/>
      <c r="N77" s="1255"/>
      <c r="AN77" s="1251" t="s">
        <v>614</v>
      </c>
      <c r="AO77" s="1251"/>
      <c r="AP77" s="1251"/>
      <c r="AQ77" s="1251"/>
      <c r="AR77" s="1251"/>
      <c r="AS77" s="1251"/>
      <c r="AT77" s="1251"/>
      <c r="AU77" s="1251"/>
      <c r="AV77" s="1251"/>
      <c r="AW77" s="1251"/>
      <c r="AX77" s="1251"/>
      <c r="AY77" s="1251"/>
      <c r="AZ77" s="1251"/>
      <c r="BA77" s="1251"/>
      <c r="BB77" s="1250" t="s">
        <v>613</v>
      </c>
      <c r="BC77" s="1250"/>
      <c r="BD77" s="1250"/>
      <c r="BE77" s="1250"/>
      <c r="BF77" s="1250"/>
      <c r="BG77" s="1250"/>
      <c r="BH77" s="1250"/>
      <c r="BI77" s="1250"/>
      <c r="BJ77" s="1250"/>
      <c r="BK77" s="1250"/>
      <c r="BL77" s="1250"/>
      <c r="BM77" s="1250"/>
      <c r="BN77" s="1250"/>
      <c r="BO77" s="1250"/>
      <c r="BP77" s="1249">
        <v>0</v>
      </c>
      <c r="BQ77" s="1249"/>
      <c r="BR77" s="1249"/>
      <c r="BS77" s="1249"/>
      <c r="BT77" s="1249"/>
      <c r="BU77" s="1249"/>
      <c r="BV77" s="1249"/>
      <c r="BW77" s="1249"/>
      <c r="BX77" s="1249">
        <v>0</v>
      </c>
      <c r="BY77" s="1249"/>
      <c r="BZ77" s="1249"/>
      <c r="CA77" s="1249"/>
      <c r="CB77" s="1249"/>
      <c r="CC77" s="1249"/>
      <c r="CD77" s="1249"/>
      <c r="CE77" s="1249"/>
      <c r="CF77" s="1249">
        <v>0</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ht="13.5" x14ac:dyDescent="0.15">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x14ac:dyDescent="0.15">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612</v>
      </c>
      <c r="BC79" s="1250"/>
      <c r="BD79" s="1250"/>
      <c r="BE79" s="1250"/>
      <c r="BF79" s="1250"/>
      <c r="BG79" s="1250"/>
      <c r="BH79" s="1250"/>
      <c r="BI79" s="1250"/>
      <c r="BJ79" s="1250"/>
      <c r="BK79" s="1250"/>
      <c r="BL79" s="1250"/>
      <c r="BM79" s="1250"/>
      <c r="BN79" s="1250"/>
      <c r="BO79" s="1250"/>
      <c r="BP79" s="1249">
        <v>8.5</v>
      </c>
      <c r="BQ79" s="1249"/>
      <c r="BR79" s="1249"/>
      <c r="BS79" s="1249"/>
      <c r="BT79" s="1249"/>
      <c r="BU79" s="1249"/>
      <c r="BV79" s="1249"/>
      <c r="BW79" s="1249"/>
      <c r="BX79" s="1249">
        <v>8.6</v>
      </c>
      <c r="BY79" s="1249"/>
      <c r="BZ79" s="1249"/>
      <c r="CA79" s="1249"/>
      <c r="CB79" s="1249"/>
      <c r="CC79" s="1249"/>
      <c r="CD79" s="1249"/>
      <c r="CE79" s="1249"/>
      <c r="CF79" s="1249">
        <v>8.6</v>
      </c>
      <c r="CG79" s="1249"/>
      <c r="CH79" s="1249"/>
      <c r="CI79" s="1249"/>
      <c r="CJ79" s="1249"/>
      <c r="CK79" s="1249"/>
      <c r="CL79" s="1249"/>
      <c r="CM79" s="1249"/>
      <c r="CN79" s="1249">
        <v>8.9</v>
      </c>
      <c r="CO79" s="1249"/>
      <c r="CP79" s="1249"/>
      <c r="CQ79" s="1249"/>
      <c r="CR79" s="1249"/>
      <c r="CS79" s="1249"/>
      <c r="CT79" s="1249"/>
      <c r="CU79" s="1249"/>
      <c r="CV79" s="1249">
        <v>8.9</v>
      </c>
      <c r="CW79" s="1249"/>
      <c r="CX79" s="1249"/>
      <c r="CY79" s="1249"/>
      <c r="CZ79" s="1249"/>
      <c r="DA79" s="1249"/>
      <c r="DB79" s="1249"/>
      <c r="DC79" s="1249"/>
    </row>
    <row r="80" spans="2:107" ht="13.5" x14ac:dyDescent="0.15">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x14ac:dyDescent="0.15">
      <c r="B81" s="1243"/>
    </row>
    <row r="82" spans="2:109" ht="17.25" x14ac:dyDescent="0.15">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5" x14ac:dyDescent="0.15">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5" x14ac:dyDescent="0.15">
      <c r="DD84" s="1242"/>
      <c r="DE84" s="1242"/>
    </row>
    <row r="85" spans="2:109" ht="13.5" x14ac:dyDescent="0.15">
      <c r="DD85" s="1242"/>
      <c r="DE85" s="1242"/>
    </row>
  </sheetData>
  <sheetProtection algorithmName="SHA-512" hashValue="hkzcgt73VWnv5M9fnX2fEQtvyu/kk5OMMDbQEO8b8YTGIP0bwhZ5O+AwK/+RdLwWvbXxayvscoflvdyzVheSqA==" saltValue="hTAvGtws6z/m5QPuezeRf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P71" sqref="AP7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xzA3SGsF9jFyr9uWxthIzXQrJnI01o+/uThJVtXqjtMe+8Rrzdzyx/92fpqFSzvI6MgqVpcc2ZTFBjEqKgzgIA==" saltValue="rbKKgrYb5bv/lmy7obtn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P71" sqref="AP7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Tv53O1kfjxXd01XNNzK1pHAO80fbfpiszWHrFTWa+/Es2vmZuDpMNcsU7g9X199g5qZVAcKLM3E+m7RUS+v69Q==" saltValue="jXK3/VjokxEvZHbiZjht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122063</v>
      </c>
      <c r="E3" s="153"/>
      <c r="F3" s="154">
        <v>202870</v>
      </c>
      <c r="G3" s="155"/>
      <c r="H3" s="156"/>
    </row>
    <row r="4" spans="1:8" x14ac:dyDescent="0.15">
      <c r="A4" s="157"/>
      <c r="B4" s="158"/>
      <c r="C4" s="159"/>
      <c r="D4" s="160">
        <v>27388</v>
      </c>
      <c r="E4" s="161"/>
      <c r="F4" s="162">
        <v>79735</v>
      </c>
      <c r="G4" s="163"/>
      <c r="H4" s="164"/>
    </row>
    <row r="5" spans="1:8" x14ac:dyDescent="0.15">
      <c r="A5" s="145" t="s">
        <v>552</v>
      </c>
      <c r="B5" s="150"/>
      <c r="C5" s="151"/>
      <c r="D5" s="152">
        <v>78474</v>
      </c>
      <c r="E5" s="153"/>
      <c r="F5" s="154">
        <v>167497</v>
      </c>
      <c r="G5" s="155"/>
      <c r="H5" s="156"/>
    </row>
    <row r="6" spans="1:8" x14ac:dyDescent="0.15">
      <c r="A6" s="157"/>
      <c r="B6" s="158"/>
      <c r="C6" s="159"/>
      <c r="D6" s="160">
        <v>40951</v>
      </c>
      <c r="E6" s="161"/>
      <c r="F6" s="162">
        <v>82571</v>
      </c>
      <c r="G6" s="163"/>
      <c r="H6" s="164"/>
    </row>
    <row r="7" spans="1:8" x14ac:dyDescent="0.15">
      <c r="A7" s="145" t="s">
        <v>553</v>
      </c>
      <c r="B7" s="150"/>
      <c r="C7" s="151"/>
      <c r="D7" s="152">
        <v>202382</v>
      </c>
      <c r="E7" s="153"/>
      <c r="F7" s="154">
        <v>190274</v>
      </c>
      <c r="G7" s="155"/>
      <c r="H7" s="156"/>
    </row>
    <row r="8" spans="1:8" x14ac:dyDescent="0.15">
      <c r="A8" s="157"/>
      <c r="B8" s="158"/>
      <c r="C8" s="159"/>
      <c r="D8" s="160">
        <v>61881</v>
      </c>
      <c r="E8" s="161"/>
      <c r="F8" s="162">
        <v>88584</v>
      </c>
      <c r="G8" s="163"/>
      <c r="H8" s="164"/>
    </row>
    <row r="9" spans="1:8" x14ac:dyDescent="0.15">
      <c r="A9" s="145" t="s">
        <v>554</v>
      </c>
      <c r="B9" s="150"/>
      <c r="C9" s="151"/>
      <c r="D9" s="152">
        <v>121483</v>
      </c>
      <c r="E9" s="153"/>
      <c r="F9" s="154">
        <v>200194</v>
      </c>
      <c r="G9" s="155"/>
      <c r="H9" s="156"/>
    </row>
    <row r="10" spans="1:8" x14ac:dyDescent="0.15">
      <c r="A10" s="157"/>
      <c r="B10" s="158"/>
      <c r="C10" s="159"/>
      <c r="D10" s="160">
        <v>30639</v>
      </c>
      <c r="E10" s="161"/>
      <c r="F10" s="162">
        <v>106422</v>
      </c>
      <c r="G10" s="163"/>
      <c r="H10" s="164"/>
    </row>
    <row r="11" spans="1:8" x14ac:dyDescent="0.15">
      <c r="A11" s="145" t="s">
        <v>555</v>
      </c>
      <c r="B11" s="150"/>
      <c r="C11" s="151"/>
      <c r="D11" s="152">
        <v>215447</v>
      </c>
      <c r="E11" s="153"/>
      <c r="F11" s="154">
        <v>196914</v>
      </c>
      <c r="G11" s="155"/>
      <c r="H11" s="156"/>
    </row>
    <row r="12" spans="1:8" x14ac:dyDescent="0.15">
      <c r="A12" s="157"/>
      <c r="B12" s="158"/>
      <c r="C12" s="165"/>
      <c r="D12" s="160">
        <v>130533</v>
      </c>
      <c r="E12" s="161"/>
      <c r="F12" s="162">
        <v>98966</v>
      </c>
      <c r="G12" s="163"/>
      <c r="H12" s="164"/>
    </row>
    <row r="13" spans="1:8" x14ac:dyDescent="0.15">
      <c r="A13" s="145"/>
      <c r="B13" s="150"/>
      <c r="C13" s="166"/>
      <c r="D13" s="167">
        <v>147970</v>
      </c>
      <c r="E13" s="168"/>
      <c r="F13" s="169">
        <v>191550</v>
      </c>
      <c r="G13" s="170"/>
      <c r="H13" s="156"/>
    </row>
    <row r="14" spans="1:8" x14ac:dyDescent="0.15">
      <c r="A14" s="157"/>
      <c r="B14" s="158"/>
      <c r="C14" s="159"/>
      <c r="D14" s="160">
        <v>58278</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9.09</v>
      </c>
      <c r="C19" s="171">
        <f>ROUND(VALUE(SUBSTITUTE(実質収支比率等に係る経年分析!G$48,"▲","-")),2)</f>
        <v>11.93</v>
      </c>
      <c r="D19" s="171">
        <f>ROUND(VALUE(SUBSTITUTE(実質収支比率等に係る経年分析!H$48,"▲","-")),2)</f>
        <v>16.34</v>
      </c>
      <c r="E19" s="171">
        <f>ROUND(VALUE(SUBSTITUTE(実質収支比率等に係る経年分析!I$48,"▲","-")),2)</f>
        <v>11.76</v>
      </c>
      <c r="F19" s="171">
        <f>ROUND(VALUE(SUBSTITUTE(実質収支比率等に係る経年分析!J$48,"▲","-")),2)</f>
        <v>13.78</v>
      </c>
    </row>
    <row r="20" spans="1:11" x14ac:dyDescent="0.15">
      <c r="A20" s="171" t="s">
        <v>55</v>
      </c>
      <c r="B20" s="171">
        <f>ROUND(VALUE(SUBSTITUTE(実質収支比率等に係る経年分析!F$47,"▲","-")),2)</f>
        <v>67.11</v>
      </c>
      <c r="C20" s="171">
        <f>ROUND(VALUE(SUBSTITUTE(実質収支比率等に係る経年分析!G$47,"▲","-")),2)</f>
        <v>65.52</v>
      </c>
      <c r="D20" s="171">
        <f>ROUND(VALUE(SUBSTITUTE(実質収支比率等に係る経年分析!H$47,"▲","-")),2)</f>
        <v>63.93</v>
      </c>
      <c r="E20" s="171">
        <f>ROUND(VALUE(SUBSTITUTE(実質収支比率等に係る経年分析!I$47,"▲","-")),2)</f>
        <v>64.06</v>
      </c>
      <c r="F20" s="171">
        <f>ROUND(VALUE(SUBSTITUTE(実質収支比率等に係る経年分析!J$47,"▲","-")),2)</f>
        <v>62.68</v>
      </c>
    </row>
    <row r="21" spans="1:11" x14ac:dyDescent="0.15">
      <c r="A21" s="171" t="s">
        <v>56</v>
      </c>
      <c r="B21" s="171">
        <f>IF(ISNUMBER(VALUE(SUBSTITUTE(実質収支比率等に係る経年分析!F$49,"▲","-"))),ROUND(VALUE(SUBSTITUTE(実質収支比率等に係る経年分析!F$49,"▲","-")),2),NA())</f>
        <v>-20.010000000000002</v>
      </c>
      <c r="C21" s="171">
        <f>IF(ISNUMBER(VALUE(SUBSTITUTE(実質収支比率等に係る経年分析!G$49,"▲","-"))),ROUND(VALUE(SUBSTITUTE(実質収支比率等に係る経年分析!G$49,"▲","-")),2),NA())</f>
        <v>-6.81</v>
      </c>
      <c r="D21" s="171">
        <f>IF(ISNUMBER(VALUE(SUBSTITUTE(実質収支比率等に係る経年分析!H$49,"▲","-"))),ROUND(VALUE(SUBSTITUTE(実質収支比率等に係る経年分析!H$49,"▲","-")),2),NA())</f>
        <v>-3.6</v>
      </c>
      <c r="E21" s="171">
        <f>IF(ISNUMBER(VALUE(SUBSTITUTE(実質収支比率等に係る経年分析!I$49,"▲","-"))),ROUND(VALUE(SUBSTITUTE(実質収支比率等に係る経年分析!I$49,"▲","-")),2),NA())</f>
        <v>-9.25</v>
      </c>
      <c r="F21" s="171">
        <f>IF(ISNUMBER(VALUE(SUBSTITUTE(実質収支比率等に係る経年分析!J$49,"▲","-"))),ROUND(VALUE(SUBSTITUTE(実質収支比率等に係る経年分析!J$49,"▲","-")),2),NA())</f>
        <v>-2.17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0.67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0.91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2.94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2.38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1.45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0.75</v>
      </c>
    </row>
    <row r="31" spans="1:11" x14ac:dyDescent="0.15">
      <c r="A31" s="172" t="str">
        <f>IF(連結実質赤字比率に係る赤字・黒字の構成分析!C$39="",NA(),連結実質赤字比率に係る赤字・黒字の構成分析!C$39)</f>
        <v>訪問看護事業特別会計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0.82</v>
      </c>
    </row>
    <row r="32" spans="1:11" x14ac:dyDescent="0.1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1.85</v>
      </c>
    </row>
    <row r="34" spans="1:16" x14ac:dyDescent="0.15">
      <c r="A34" s="172" t="str">
        <f>IF(連結実質赤字比率に係る赤字・黒字の構成分析!C$36="",NA(),連結実質赤字比率に係る赤字・黒字の構成分析!C$36)</f>
        <v>老人保健施設事業会計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5.12</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1150</v>
      </c>
      <c r="E42" s="173"/>
      <c r="F42" s="173"/>
      <c r="G42" s="173">
        <f>'実質公債費比率（分子）の構造'!L$52</f>
        <v>1076</v>
      </c>
      <c r="H42" s="173"/>
      <c r="I42" s="173"/>
      <c r="J42" s="173">
        <f>'実質公債費比率（分子）の構造'!M$52</f>
        <v>1012</v>
      </c>
      <c r="K42" s="173"/>
      <c r="L42" s="173"/>
      <c r="M42" s="173">
        <f>'実質公債費比率（分子）の構造'!N$52</f>
        <v>958</v>
      </c>
      <c r="N42" s="173"/>
      <c r="O42" s="173"/>
      <c r="P42" s="173">
        <f>'実質公債費比率（分子）の構造'!O$52</f>
        <v>923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17</v>
      </c>
      <c r="C44" s="173"/>
      <c r="D44" s="173"/>
      <c r="E44" s="173">
        <f>'実質公債費比率（分子）の構造'!L$50</f>
        <v>16</v>
      </c>
      <c r="F44" s="173"/>
      <c r="G44" s="173"/>
      <c r="H44" s="173">
        <f>'実質公債費比率（分子）の構造'!M$50</f>
        <v>16</v>
      </c>
      <c r="I44" s="173"/>
      <c r="J44" s="173"/>
      <c r="K44" s="173">
        <f>'実質公債費比率（分子）の構造'!N$50</f>
        <v>15</v>
      </c>
      <c r="L44" s="173"/>
      <c r="M44" s="173"/>
      <c r="N44" s="173">
        <f>'実質公債費比率（分子）の構造'!O$50</f>
        <v>15</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632</v>
      </c>
      <c r="C46" s="173"/>
      <c r="D46" s="173"/>
      <c r="E46" s="173">
        <f>'実質公債費比率（分子）の構造'!L$48</f>
        <v>628</v>
      </c>
      <c r="F46" s="173"/>
      <c r="G46" s="173"/>
      <c r="H46" s="173">
        <f>'実質公債費比率（分子）の構造'!M$48</f>
        <v>605</v>
      </c>
      <c r="I46" s="173"/>
      <c r="J46" s="173"/>
      <c r="K46" s="173">
        <f>'実質公債費比率（分子）の構造'!N$48</f>
        <v>622</v>
      </c>
      <c r="L46" s="173"/>
      <c r="M46" s="173"/>
      <c r="N46" s="173">
        <f>'実質公債費比率（分子）の構造'!O$48</f>
        <v>589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1087</v>
      </c>
      <c r="C49" s="173"/>
      <c r="D49" s="173"/>
      <c r="E49" s="173">
        <f>'実質公債費比率（分子）の構造'!L$45</f>
        <v>981</v>
      </c>
      <c r="F49" s="173"/>
      <c r="G49" s="173"/>
      <c r="H49" s="173">
        <f>'実質公債費比率（分子）の構造'!M$45</f>
        <v>896</v>
      </c>
      <c r="I49" s="173"/>
      <c r="J49" s="173"/>
      <c r="K49" s="173">
        <f>'実質公債費比率（分子）の構造'!N$45</f>
        <v>817</v>
      </c>
      <c r="L49" s="173"/>
      <c r="M49" s="173"/>
      <c r="N49" s="173">
        <f>'実質公債費比率（分子）の構造'!O$45</f>
        <v>827</v>
      </c>
      <c r="O49" s="173"/>
      <c r="P49" s="173"/>
    </row>
    <row r="50" spans="1:16" x14ac:dyDescent="0.15">
      <c r="A50" s="173" t="s">
        <v>71</v>
      </c>
      <c r="B50" s="173" t="e">
        <f>NA()</f>
        <v>#N/A</v>
      </c>
      <c r="C50" s="173">
        <f>IF(ISNUMBER('実質公債費比率（分子）の構造'!K$53),'実質公債費比率（分子）の構造'!K$53,NA())</f>
        <v>586</v>
      </c>
      <c r="D50" s="173" t="e">
        <f>NA()</f>
        <v>#N/A</v>
      </c>
      <c r="E50" s="173" t="e">
        <f>NA()</f>
        <v>#N/A</v>
      </c>
      <c r="F50" s="173">
        <f>IF(ISNUMBER('実質公債費比率（分子）の構造'!L$53),'実質公債費比率（分子）の構造'!L$53,NA())</f>
        <v>549</v>
      </c>
      <c r="G50" s="173" t="e">
        <f>NA()</f>
        <v>#N/A</v>
      </c>
      <c r="H50" s="173" t="e">
        <f>NA()</f>
        <v>#N/A</v>
      </c>
      <c r="I50" s="173">
        <f>IF(ISNUMBER('実質公債費比率（分子）の構造'!M$53),'実質公債費比率（分子）の構造'!M$53,NA())</f>
        <v>505</v>
      </c>
      <c r="J50" s="173" t="e">
        <f>NA()</f>
        <v>#N/A</v>
      </c>
      <c r="K50" s="173" t="e">
        <f>NA()</f>
        <v>#N/A</v>
      </c>
      <c r="L50" s="173">
        <f>IF(ISNUMBER('実質公債費比率（分子）の構造'!N$53),'実質公債費比率（分子）の構造'!N$53,NA())</f>
        <v>496</v>
      </c>
      <c r="M50" s="173" t="e">
        <f>NA()</f>
        <v>#N/A</v>
      </c>
      <c r="N50" s="173" t="e">
        <f>NA()</f>
        <v>#N/A</v>
      </c>
      <c r="O50" s="173">
        <f>IF(ISNUMBER('実質公債費比率（分子）の構造'!O$53),'実質公債費比率（分子）の構造'!O$53,NA())</f>
        <v>508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9234</v>
      </c>
      <c r="E56" s="172"/>
      <c r="F56" s="172"/>
      <c r="G56" s="172">
        <f>'将来負担比率（分子）の構造'!J$52</f>
        <v>8913</v>
      </c>
      <c r="H56" s="172"/>
      <c r="I56" s="172"/>
      <c r="J56" s="172">
        <f>'将来負担比率（分子）の構造'!K$52</f>
        <v>8983</v>
      </c>
      <c r="K56" s="172"/>
      <c r="L56" s="172"/>
      <c r="M56" s="172">
        <f>'将来負担比率（分子）の構造'!L$52</f>
        <v>9277</v>
      </c>
      <c r="N56" s="172"/>
      <c r="O56" s="172"/>
      <c r="P56" s="172">
        <f>'将来負担比率（分子）の構造'!M$52</f>
        <v>9201</v>
      </c>
    </row>
    <row r="57" spans="1:16" x14ac:dyDescent="0.15">
      <c r="A57" s="172" t="s">
        <v>42</v>
      </c>
      <c r="B57" s="172"/>
      <c r="C57" s="172"/>
      <c r="D57" s="172">
        <f>'将来負担比率（分子）の構造'!I$51</f>
        <v>174</v>
      </c>
      <c r="E57" s="172"/>
      <c r="F57" s="172"/>
      <c r="G57" s="172">
        <f>'将来負担比率（分子）の構造'!J$51</f>
        <v>113</v>
      </c>
      <c r="H57" s="172"/>
      <c r="I57" s="172"/>
      <c r="J57" s="172">
        <f>'将来負担比率（分子）の構造'!K$51</f>
        <v>80</v>
      </c>
      <c r="K57" s="172"/>
      <c r="L57" s="172"/>
      <c r="M57" s="172">
        <f>'将来負担比率（分子）の構造'!L$51</f>
        <v>62</v>
      </c>
      <c r="N57" s="172"/>
      <c r="O57" s="172"/>
      <c r="P57" s="172">
        <f>'将来負担比率（分子）の構造'!M$51</f>
        <v>38</v>
      </c>
    </row>
    <row r="58" spans="1:16" x14ac:dyDescent="0.15">
      <c r="A58" s="172" t="s">
        <v>41</v>
      </c>
      <c r="B58" s="172"/>
      <c r="C58" s="172"/>
      <c r="D58" s="172">
        <f>'将来負担比率（分子）の構造'!I$50</f>
        <v>6931</v>
      </c>
      <c r="E58" s="172"/>
      <c r="F58" s="172"/>
      <c r="G58" s="172">
        <f>'将来負担比率（分子）の構造'!J$50</f>
        <v>6532</v>
      </c>
      <c r="H58" s="172"/>
      <c r="I58" s="172"/>
      <c r="J58" s="172">
        <f>'将来負担比率（分子）の構造'!K$50</f>
        <v>6167</v>
      </c>
      <c r="K58" s="172"/>
      <c r="L58" s="172"/>
      <c r="M58" s="172">
        <f>'将来負担比率（分子）の構造'!L$50</f>
        <v>6147</v>
      </c>
      <c r="N58" s="172"/>
      <c r="O58" s="172"/>
      <c r="P58" s="172">
        <f>'将来負担比率（分子）の構造'!M$50</f>
        <v>6070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1365</v>
      </c>
      <c r="C62" s="172"/>
      <c r="D62" s="172"/>
      <c r="E62" s="172">
        <f>'将来負担比率（分子）の構造'!J$45</f>
        <v>1258</v>
      </c>
      <c r="F62" s="172"/>
      <c r="G62" s="172"/>
      <c r="H62" s="172">
        <f>'将来負担比率（分子）の構造'!K$45</f>
        <v>1191</v>
      </c>
      <c r="I62" s="172"/>
      <c r="J62" s="172"/>
      <c r="K62" s="172">
        <f>'将来負担比率（分子）の構造'!L$45</f>
        <v>1164</v>
      </c>
      <c r="L62" s="172"/>
      <c r="M62" s="172"/>
      <c r="N62" s="172">
        <f>'将来負担比率（分子）の構造'!M$45</f>
        <v>1143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5175</v>
      </c>
      <c r="C64" s="172"/>
      <c r="D64" s="172"/>
      <c r="E64" s="172">
        <f>'将来負担比率（分子）の構造'!J$43</f>
        <v>4807</v>
      </c>
      <c r="F64" s="172"/>
      <c r="G64" s="172"/>
      <c r="H64" s="172">
        <f>'将来負担比率（分子）の構造'!K$43</f>
        <v>4509</v>
      </c>
      <c r="I64" s="172"/>
      <c r="J64" s="172"/>
      <c r="K64" s="172">
        <f>'将来負担比率（分子）の構造'!L$43</f>
        <v>4072</v>
      </c>
      <c r="L64" s="172"/>
      <c r="M64" s="172"/>
      <c r="N64" s="172">
        <f>'将来負担比率（分子）の構造'!M$43</f>
        <v>3541</v>
      </c>
      <c r="O64" s="172"/>
      <c r="P64" s="172"/>
    </row>
    <row r="65" spans="1:16" x14ac:dyDescent="0.15">
      <c r="A65" s="172" t="s">
        <v>32</v>
      </c>
      <c r="B65" s="172">
        <f>'将来負担比率（分子）の構造'!I$42</f>
        <v>110</v>
      </c>
      <c r="C65" s="172"/>
      <c r="D65" s="172"/>
      <c r="E65" s="172">
        <f>'将来負担比率（分子）の構造'!J$42</f>
        <v>93</v>
      </c>
      <c r="F65" s="172"/>
      <c r="G65" s="172"/>
      <c r="H65" s="172">
        <f>'将来負担比率（分子）の構造'!K$42</f>
        <v>77</v>
      </c>
      <c r="I65" s="172"/>
      <c r="J65" s="172"/>
      <c r="K65" s="172">
        <f>'将来負担比率（分子）の構造'!L$42</f>
        <v>59</v>
      </c>
      <c r="L65" s="172"/>
      <c r="M65" s="172"/>
      <c r="N65" s="172">
        <f>'将来負担比率（分子）の構造'!M$42</f>
        <v>44</v>
      </c>
      <c r="O65" s="172"/>
      <c r="P65" s="172"/>
    </row>
    <row r="66" spans="1:16" x14ac:dyDescent="0.15">
      <c r="A66" s="172" t="s">
        <v>31</v>
      </c>
      <c r="B66" s="172">
        <f>'将来負担比率（分子）の構造'!I$41</f>
        <v>8570</v>
      </c>
      <c r="C66" s="172"/>
      <c r="D66" s="172"/>
      <c r="E66" s="172">
        <f>'将来負担比率（分子）の構造'!J$41</f>
        <v>8190</v>
      </c>
      <c r="F66" s="172"/>
      <c r="G66" s="172"/>
      <c r="H66" s="172">
        <f>'将来負担比率（分子）の構造'!K$41</f>
        <v>8742</v>
      </c>
      <c r="I66" s="172"/>
      <c r="J66" s="172"/>
      <c r="K66" s="172">
        <f>'将来負担比率（分子）の構造'!L$41</f>
        <v>8841</v>
      </c>
      <c r="L66" s="172"/>
      <c r="M66" s="172"/>
      <c r="N66" s="172">
        <f>'将来負担比率（分子）の構造'!M$41</f>
        <v>9425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3546</v>
      </c>
      <c r="C72" s="176">
        <f>基金残高に係る経年分析!G55</f>
        <v>3699</v>
      </c>
      <c r="D72" s="176">
        <f>基金残高に係る経年分析!H55</f>
        <v>3761</v>
      </c>
    </row>
    <row r="73" spans="1:16" x14ac:dyDescent="0.15">
      <c r="A73" s="175" t="s">
        <v>78</v>
      </c>
      <c r="B73" s="176">
        <f>基金残高に係る経年分析!F56</f>
        <v>197</v>
      </c>
      <c r="C73" s="176">
        <f>基金残高に係る経年分析!G56</f>
        <v>197</v>
      </c>
      <c r="D73" s="176">
        <f>基金残高に係る経年分析!H56</f>
        <v>249</v>
      </c>
    </row>
    <row r="74" spans="1:16" x14ac:dyDescent="0.15">
      <c r="A74" s="175" t="s">
        <v>79</v>
      </c>
      <c r="B74" s="176">
        <f>基金残高に係る経年分析!F57</f>
        <v>2237</v>
      </c>
      <c r="C74" s="176">
        <f>基金残高に係る経年分析!G57</f>
        <v>2073</v>
      </c>
      <c r="D74" s="176">
        <f>基金残高に係る経年分析!H57</f>
        <v>1878</v>
      </c>
    </row>
  </sheetData>
  <sheetProtection algorithmName="SHA-512" hashValue="LnxS7JOPEBl4nEtYDm0UAG6SAC9pttNWa5wliAGPp2NDUUhFuMn6CHuTaVH/8JRRqh/MYxydHnroXwJ5fRT4og==" saltValue="63msxNCHAEVhsHxD9sf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2023-03-20T06:54:51Z</cp:lastPrinted>
  <dcterms:created xsi:type="dcterms:W3CDTF">2023-02-20T07:00:07Z</dcterms:created>
  <dcterms:modified xsi:type="dcterms:W3CDTF">2023-10-02T01:56:57Z</dcterms:modified>
  <cp:category/>
</cp:coreProperties>
</file>