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120" yWindow="-120" windowWidth="29040" windowHeight="15720" tabRatio="70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W42" i="10" s="1"/>
  <c r="BW43" i="10" s="1"/>
  <c r="C34" i="10"/>
  <c r="AM34" i="10" l="1"/>
  <c r="AM35"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<sst xmlns="http://schemas.openxmlformats.org/spreadsheetml/2006/main" count="1132" uniqueCount="617">
  <si>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</si>
  <si>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</si>
  <si>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</si>
  <si>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</si>
  <si>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</si>
  <si>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</si>
  <si>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</si>
  <si>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</si>
  <si>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</si>
  <si>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</si>
  <si>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</si>
  <si>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</si>
  <si>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</si>
  <si>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</si>
  <si>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</si>
  <si>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</si>
  <si>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</si>
  <si>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</si>
  <si>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</si>
  <si>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</si>
  <si>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</si>
  <si>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</si>
  <si>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</si>
  <si>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</si>
  <si>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</si>
  <si>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</si>
  <si>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</si>
  <si>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</si>
  <si>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</si>
  <si>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</si>
  <si>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</si>
  <si>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</si>
  <si>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</si>
  <si>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</si>
  <si>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</si>
  <si>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</si>
  <si>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</si>
  <si>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</si>
  <si>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</si>
  <si>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</si>
  <si>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</si>
  <si>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</si>
  <si>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</si>
  <si>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</si>
  <si>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</si>
  <si>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</si>
  <si>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</si>
  <si>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</si>
  <si>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</si>
  <si>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</si>
  <si>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</si>
  <si>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</si>
  <si>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</si>
  <si>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</si>
  <si>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</si>
  <si>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</si>
  <si>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</si>
  <si>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</si>
  <si>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</si>
  <si>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</si>
  <si>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</si>
  <si>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</si>
  <si>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</si>
  <si>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</si>
  <si>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</si>
  <si>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</si>
  <si>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</si>
  <si>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</si>
  <si>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</si>
  <si>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</si>
  <si>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</si>
  <si>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</si>
  <si>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</si>
  <si>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</si>
  <si>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</si>
  <si>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</si>
  <si>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</si>
  <si>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</si>
  <si>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</si>
  <si>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</si>
  <si>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</si>
  <si>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</si>
  <si>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</si>
  <si>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</si>
  <si>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</si>
  <si>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</si>
  <si>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</si>
  <si>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</si>
  <si>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</si>
  <si>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</si>
  <si>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</si>
  <si>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</si>
  <si>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</si>
  <si>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</si>
  <si>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</si>
  <si>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</si>
  <si>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</si>
  <si>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</si>
  <si>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</si>
  <si>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</si>
  <si>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</si>
  <si>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</si>
  <si>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</si>
  <si>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</si>
  <si>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</si>
  <si>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</si>
  <si>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</si>
  <si>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</si>
  <si>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</si>
  <si>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</si>
  <si>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</si>
  <si>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</si>
  <si>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</si>
  <si>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</si>
  <si>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</si>
  <si>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</si>
  <si>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</si>
  <si>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</si>
  <si>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</si>
  <si>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</si>
  <si>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</si>
  <si>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</si>
  <si>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</si>
  <si>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</si>
  <si>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</si>
  <si>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</si>
  <si>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</si>
  <si>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</si>
  <si>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</si>
  <si>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</si>
  <si>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</si>
  <si>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</si>
  <si>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</si>
  <si>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</si>
  <si>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</si>
  <si>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</si>
  <si>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</si>
  <si>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</si>
  <si>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</si>
  <si>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</si>
  <si>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</si>
  <si>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</si>
  <si>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</si>
  <si>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</si>
  <si>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</si>
  <si>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</si>
  <si>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</si>
  <si>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</si>
  <si>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</si>
  <si>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</si>
  <si>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</si>
  <si>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</si>
  <si>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</si>
  <si>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</si>
  <si>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</si>
  <si>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</si>
  <si>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</si>
  <si>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</si>
  <si>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</si>
  <si>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</si>
  <si>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</si>
  <si>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</si>
  <si>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</si>
  <si>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</si>
  <si>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</si>
  <si>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</si>
  <si>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</si>
  <si>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</si>
  <si>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</si>
  <si>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</si>
  <si>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</si>
  <si>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</si>
  <si>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</si>
  <si>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</si>
  <si>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</si>
  <si>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</si>
  <si>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</si>
  <si>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</si>
  <si>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</si>
  <si>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</si>
  <si>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</si>
  <si>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</si>
  <si>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</si>
  <si>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</si>
  <si>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</si>
  <si>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</si>
  <si>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</si>
  <si>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</si>
  <si>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</si>
  <si>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</si>
  <si>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</si>
  <si>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</si>
  <si>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</si>
  <si>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</si>
  <si>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</si>
  <si>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</si>
  <si>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</si>
  <si>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</si>
  <si>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</si>
  <si>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</si>
  <si>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</si>
  <si>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</si>
  <si>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</si>
  <si>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</si>
  <si>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</si>
  <si>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</si>
  <si>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</si>
  <si>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</si>
  <si>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</si>
  <si>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</si>
  <si>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</si>
  <si>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</si>
  <si>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</si>
  <si>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</si>
  <si>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</si>
  <si>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</si>
  <si>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</si>
  <si>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愛媛県東温市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</si>
  <si>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</si>
  <si>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</si>
  <si>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</si>
  <si>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</si>
  <si>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</si>
  <si>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</si>
  <si>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</si>
  <si>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</si>
  <si>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</si>
  <si>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</si>
  <si>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</si>
  <si>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</si>
  <si>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</si>
  <si>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</si>
  <si>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</si>
  <si>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</si>
  <si>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</si>
  <si>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</si>
  <si>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</si>
  <si>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</si>
  <si>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</si>
  <si>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</si>
  <si>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</si>
  <si>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</si>
  <si>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</si>
  <si>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</si>
  <si>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</si>
  <si>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</si>
  <si>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</si>
  <si>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</si>
  <si>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</si>
  <si>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</si>
  <si>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</si>
  <si>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</si>
  <si>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</si>
  <si>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</si>
  <si>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</si>
  <si>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</si>
  <si>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</si>
  <si>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</si>
  <si>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</si>
  <si>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</si>
  <si>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</si>
  <si>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</si>
  <si>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</si>
  <si>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</si>
  <si>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</si>
  <si>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</si>
  <si>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</si>
  <si>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</si>
  <si>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</si>
  <si>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</si>
  <si>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</si>
  <si>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</si>
  <si>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</si>
  <si>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</si>
  <si>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</si>
  <si>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</si>
  <si>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</si>
  <si>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</si>
  <si>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</si>
  <si>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</si>
  <si>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</si>
  <si>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</si>
  <si>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</si>
  <si>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</si>
  <si>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</si>
  <si>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</si>
  <si>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</si>
  <si>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</si>
  <si>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</si>
  <si>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</si>
  <si>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</si>
  <si>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</si>
  <si>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</si>
  <si>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</si>
  <si>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</si>
  <si>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</si>
  <si>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</si>
  <si>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</si>
  <si>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</si>
  <si>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</si>
  <si>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</si>
  <si>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</si>
  <si>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</si>
  <si>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</si>
  <si>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</si>
  <si>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</si>
  <si>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</si>
  <si>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</si>
  <si>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</si>
  <si>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</si>
  <si>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</si>
  <si>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</si>
  <si>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</si>
  <si>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</si>
  <si>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</si>
  <si>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</si>
  <si>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</si>
  <si>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</si>
  <si>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</si>
  <si>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</si>
  <si>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</si>
  <si>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</si>
  <si>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</si>
  <si>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</si>
  <si>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</si>
  <si>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</si>
  <si>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</si>
  <si>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</si>
  <si>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</si>
  <si>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</si>
  <si>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</si>
  <si>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</si>
  <si>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</si>
  <si>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</si>
  <si>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</si>
  <si>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</si>
  <si>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</si>
  <si>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</si>
  <si>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</si>
  <si>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</si>
  <si>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</si>
  <si>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</si>
  <si>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</si>
  <si>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</si>
  <si>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</si>
  <si>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</si>
  <si>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</si>
  <si>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</si>
  <si>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</si>
  <si>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</si>
  <si>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</si>
  <si>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</si>
  <si>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</si>
  <si>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</si>
  <si>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</si>
  <si>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</si>
  <si>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</si>
  <si>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</si>
  <si>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</si>
  <si>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</si>
  <si>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</si>
  <si>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</si>
  <si>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</si>
  <si>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</si>
  <si>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</si>
  <si>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</si>
  <si>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</si>
  <si>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</si>
  <si>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</si>
  <si>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</si>
  <si>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</si>
  <si>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愛媛県東温市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</si>
  <si>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</si>
  <si>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</si>
  <si>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</si>
  <si>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</si>
  <si>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</si>
  <si>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</si>
  <si>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</si>
  <si>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</si>
  <si>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</si>
  <si>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</si>
  <si>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</si>
  <si>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</si>
  <si>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</si>
  <si>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</si>
  <si>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</si>
  <si>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</si>
  <si>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</si>
  <si>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</si>
  <si>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</si>
  <si>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</si>
  <si>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</si>
  <si>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</si>
  <si>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</si>
  <si>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</si>
  <si>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</si>
  <si>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</si>
  <si>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</si>
  <si>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</si>
  <si>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</si>
  <si>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</si>
  <si>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</si>
  <si>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</si>
  <si>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</si>
  <si>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</si>
  <si>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</si>
  <si>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</si>
  <si>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</si>
  <si>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</si>
  <si>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</si>
  <si>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</si>
  <si>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田窪第２工業団地特別会計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</si>
  <si>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</si>
  <si>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</si>
  <si>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</si>
  <si>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</si>
  <si>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</si>
  <si>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</si>
  <si>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</si>
  <si>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</si>
  <si>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</si>
  <si>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</si>
  <si>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</si>
  <si>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</si>
  <si>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</si>
  <si>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</si>
  <si>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</si>
  <si>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</si>
  <si>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</si>
  <si>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</si>
  <si>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</si>
  <si>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</si>
  <si>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</si>
  <si>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</si>
  <si>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</si>
  <si>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</si>
  <si>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</si>
  <si>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</si>
  <si>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</si>
  <si>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</si>
  <si>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</si>
  <si>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</si>
  <si>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</si>
  <si>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</si>
  <si>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</si>
  <si>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</si>
  <si>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</si>
  <si>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</si>
  <si>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</si>
  <si>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</si>
  <si>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</si>
  <si>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</si>
  <si>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</si>
  <si>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</si>
  <si>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</si>
  <si>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</si>
  <si>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</si>
  <si>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</si>
  <si>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</si>
  <si>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</si>
  <si>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</si>
  <si>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</si>
  <si>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</si>
  <si>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</si>
  <si>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</si>
  <si>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</si>
  <si>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</si>
  <si>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</si>
  <si>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</si>
  <si>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</si>
  <si>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</si>
  <si>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</si>
  <si>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</si>
  <si>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</si>
  <si>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</si>
  <si>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</si>
  <si>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</si>
  <si>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</si>
  <si>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</si>
  <si>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</si>
  <si>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</si>
  <si>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</si>
  <si>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</si>
  <si>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</si>
  <si>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</si>
  <si>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</si>
  <si>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</si>
  <si>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</si>
  <si>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</si>
  <si>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</si>
  <si>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</si>
  <si>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</si>
  <si>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</si>
  <si>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</si>
  <si>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</si>
  <si>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</si>
  <si>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</si>
  <si>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</si>
  <si>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</si>
  <si>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</si>
  <si>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</si>
  <si>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</si>
  <si>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</si>
  <si>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</si>
  <si>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</si>
  <si>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</si>
  <si>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</si>
  <si>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</si>
  <si>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</si>
  <si>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</si>
  <si>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</si>
  <si>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</si>
  <si>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</si>
  <si>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</si>
  <si>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</si>
  <si>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</si>
  <si>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</si>
  <si>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</si>
  <si>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</si>
  <si>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</si>
  <si>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</si>
  <si>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</si>
  <si>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</si>
  <si>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</si>
  <si>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</si>
  <si>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</si>
  <si>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</si>
  <si>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</si>
  <si>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</si>
  <si>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</si>
  <si>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</si>
  <si>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</si>
  <si>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</si>
  <si>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</si>
  <si>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</si>
  <si>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</si>
  <si>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</si>
  <si>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</si>
  <si>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</si>
  <si>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</si>
  <si>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</si>
  <si>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</si>
  <si>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</si>
  <si>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</si>
  <si>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</si>
  <si>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</si>
  <si>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</si>
  <si>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</si>
  <si>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</si>
  <si>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</si>
  <si>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</si>
  <si>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</si>
  <si>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</si>
  <si>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</si>
  <si>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</si>
  <si>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</si>
  <si>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</si>
  <si>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</si>
  <si>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</si>
  <si>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</si>
  <si>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</si>
  <si>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</si>
  <si>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</si>
  <si>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</si>
  <si>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3.82</t>
  </si>
  <si>
    <t>▲ 1.52</t>
  </si>
  <si>
    <t>▲ 2.22</t>
  </si>
  <si>
    <t>▲ 0.30</t>
  </si>
  <si>
    <t>水道事業会計</t>
  </si>
  <si>
    <t>一般会計</t>
  </si>
  <si>
    <t>国民健康保険特別会計</t>
  </si>
  <si>
    <t>介護保険特別会計</t>
  </si>
  <si>
    <t>下水道事業会計</t>
  </si>
  <si>
    <t>後期高齢者医療特別会計</t>
  </si>
  <si>
    <t>田窪第２工業団地特別会計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</si>
  <si>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</si>
  <si>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</si>
  <si>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</si>
  <si>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</si>
  <si>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</si>
  <si>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</si>
  <si>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</si>
  <si>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</si>
  <si>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4">
      <t>チイキシンコウ</t>
    </rPh>
    <rPh sb="4" eb="6">
      <t>キキン</t>
    </rPh>
    <phoneticPr fontId="5"/>
  </si>
  <si>
    <t>公共施設等管理基金</t>
    <rPh sb="0" eb="5">
      <t>コウキョウシセツトウ</t>
    </rPh>
    <rPh sb="5" eb="7">
      <t>カンリ</t>
    </rPh>
    <rPh sb="7" eb="9">
      <t>キキン</t>
    </rPh>
    <phoneticPr fontId="5"/>
  </si>
  <si>
    <t>－</t>
  </si>
  <si>
    <t>－</t>
    <phoneticPr fontId="2"/>
  </si>
  <si>
    <t>地域福祉基金</t>
    <rPh sb="0" eb="4">
      <t>チイキフクシ</t>
    </rPh>
    <rPh sb="4" eb="6">
      <t>キキン</t>
    </rPh>
    <phoneticPr fontId="5"/>
  </si>
  <si>
    <t>ふるさと基金</t>
    <rPh sb="4" eb="6">
      <t>キキン</t>
    </rPh>
    <phoneticPr fontId="5"/>
  </si>
  <si>
    <t>農業振興基金</t>
    <rPh sb="0" eb="2">
      <t>ノウギョウ</t>
    </rPh>
    <rPh sb="2" eb="4">
      <t>シンコウ</t>
    </rPh>
    <rPh sb="4" eb="6">
      <t>キキン</t>
    </rPh>
    <phoneticPr fontId="5"/>
  </si>
  <si>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</si>
  <si>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</si>
  <si>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</si>
  <si>
    <t>松山広域福祉施設事務組合（一般会計）</t>
  </si>
  <si>
    <t>松山広域福祉施設事務組合（公営企業会計）</t>
  </si>
  <si>
    <t>松山衛生事務組合</t>
  </si>
  <si>
    <t>愛媛県市町総合事務組合（退職手当事業分）</t>
  </si>
  <si>
    <t>愛媛県市町総合事務組合（消防補償事業分）</t>
  </si>
  <si>
    <t>愛媛県市町総合事務組合（議員公務災害事業分）</t>
  </si>
  <si>
    <t>松山市、東温市共有山林組合</t>
  </si>
  <si>
    <t>愛媛地方税滞納整理機構</t>
  </si>
  <si>
    <t>愛媛県後期高齢者医療広域連合（一般会計）</t>
  </si>
  <si>
    <t>愛媛県後期高齢者医療広域連合（後期高齢者医療特別会計）</t>
  </si>
  <si>
    <t>東温市土地開発公社</t>
    <rPh sb="0" eb="3">
      <t>トウオンシ</t>
    </rPh>
    <rPh sb="3" eb="5">
      <t>トチ</t>
    </rPh>
    <rPh sb="5" eb="7">
      <t>カイハツ</t>
    </rPh>
    <rPh sb="7" eb="9">
      <t>コウシャ</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</si>
  <si>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</si>
  <si>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</si>
  <si>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</si>
  <si>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</si>
  <si>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</si>
  <si>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</si>
  <si>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将来負担比率及び実質公債費比率は減少に転じているものの、類似団体と比較すると高い状況が続いている。
これは、小中学校の大規模改修や総合保健福祉センター等の施設整備に係る起債が、合併以降続いていることが影響していると考えられる。
今後も、施設整備に伴う地方債の借入れ及びこれまでに施設整備に活用した合併特例債の償還が続く予定であることから、実質公債費比率が高い状況が続く見込みである。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</si>
  <si>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</si>
  <si>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</si>
  <si>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</si>
  <si>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将来負担比率は、類似団体と比較すると高い水準にある一方で、有形固定資産減価償却率は類似団体よりも低い水準となっている。
これは、平成16年度以降、合併特例債を活用し、施設整備を進めてきたことが要因と考えられる。
今後も、小中学校の大規模改修、施設整備が予定されているため、有形固定資産減価償却率は類似団体よりも低い状況が続く見込みである。
また、将来負担比率は、施設整備に伴う地方債の借入れが続くものの、地方債の償還が順調に進み、地方債現在高は減少する予定であることから、減少していく見込みである。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</si>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</sst>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4"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4FD7-42DE-B7C6-A000B5FA1A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40960</c:v>
                </c:pt>
                <c:pt idx="1">
                  <c:v>56280</c:v>
                </c:pt>
                <c:pt idx="2">
                  <c:v>74152</c:v>
                </c:pt>
                <c:pt idx="3">
                  <c:v>32743</c:v>
                </c:pt>
                <c:pt idx="4">
                  <c:v>45745</c:v>
                </c:pt>
              </c:numCache>
            </c:numRef>
          </c:val>
          <c:smooth val="0"/>
          <c:extLst>
            <c:ext xmlns:c16="http://schemas.microsoft.com/office/drawing/2014/chart" uri="{C3380CC4-5D6E-409C-BE32-E72D297353CC}">
              <c16:uniqueId val="{00000001-4FD7-42DE-B7C6-A000B5FA1A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8.4700000000000006</c:v>
                </c:pt>
                <c:pt idx="1">
                  <c:v>9.2899999999999991</c:v>
                </c:pt>
                <c:pt idx="2">
                  <c:v>7.53</c:v>
                </c:pt>
                <c:pt idx="3">
                  <c:v>8.9499999999999993</c:v>
                </c:pt>
                <c:pt idx="4">
                  <c:v>11.14</c:v>
                </c:pt>
              </c:numCache>
            </c:numRef>
          </c:val>
          <c:extLst>
            <c:ext xmlns:c16="http://schemas.microsoft.com/office/drawing/2014/chart" uri="{C3380CC4-5D6E-409C-BE32-E72D297353CC}">
              <c16:uniqueId val="{00000000-59D1-43BD-B066-2D83F485F9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37.07</c:v>
                </c:pt>
                <c:pt idx="1">
                  <c:v>33.909999999999997</c:v>
                </c:pt>
                <c:pt idx="2">
                  <c:v>33.92</c:v>
                </c:pt>
                <c:pt idx="3">
                  <c:v>30.09</c:v>
                </c:pt>
                <c:pt idx="4">
                  <c:v>32.14</c:v>
                </c:pt>
              </c:numCache>
            </c:numRef>
          </c:val>
          <c:extLst>
            <c:ext xmlns:c16="http://schemas.microsoft.com/office/drawing/2014/chart" uri="{C3380CC4-5D6E-409C-BE32-E72D297353CC}">
              <c16:uniqueId val="{00000001-59D1-43BD-B066-2D83F485F9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-3.82</c:v>
                </c:pt>
                <c:pt idx="1">
                  <c:v>-1.52</c:v>
                </c:pt>
                <c:pt idx="2">
                  <c:v>-2.2200000000000002</c:v>
                </c:pt>
                <c:pt idx="3">
                  <c:v>-0.3</c:v>
                </c:pt>
                <c:pt idx="4">
                  <c:v>6.39</c:v>
                </c:pt>
              </c:numCache>
            </c:numRef>
          </c:val>
          <c:smooth val="0"/>
          <c:extLst>
            <c:ext xmlns:c16="http://schemas.microsoft.com/office/drawing/2014/chart" uri="{C3380CC4-5D6E-409C-BE32-E72D297353CC}">
              <c16:uniqueId val="{00000002-59D1-43BD-B066-2D83F485F9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0.11</c:v>
                </c:pt>
                <c:pt idx="2">
                  <c:v>#N/A</c:v>
                </c:pt>
                <c:pt idx="3">
                  <c:v>0</c:v>
                </c:pt>
                <c:pt idx="4">
                  <c:v>#N/A</c:v>
                </c:pt>
                <c:pt idx="5">
                  <c:v>0.81</c:v>
                </c:pt>
                <c:pt idx="6">
                  <c:v>0</c:v>
                </c:pt>
                <c:pt idx="7">
                  <c:v>0</c:v>
                </c:pt>
                <c:pt idx="8">
                  <c:v>0</c:v>
                </c:pt>
                <c:pt idx="9">
                  <c:v>0</c:v>
                </c:pt>
              </c:numCache>
            </c:numRef>
          </c:val>
          <c:extLst>
            <c:ext xmlns:c16="http://schemas.microsoft.com/office/drawing/2014/chart" uri="{C3380CC4-5D6E-409C-BE32-E72D297353CC}">
              <c16:uniqueId val="{00000000-7026-48F1-B378-F62A17C650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26-48F1-B378-F62A17C650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26-48F1-B378-F62A17C65043}"/>
            </c:ext>
          </c:extLst>
        </c:ser>
        <c:ser>
          <c:idx val="3"/>
          <c:order val="3"/>
          <c:tx>
            <c:strRef>
              <c:f>データシート!$A$30</c:f>
              <c:strCache>
                <c:ptCount val="1"/>
                <c:pt idx="0">
                  <c:v>田窪第２工業団地特別会計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7026-48F1-B378-F62A17C650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0.26</c:v>
                </c:pt>
                <c:pt idx="2">
                  <c:v>#N/A</c:v>
                </c:pt>
                <c:pt idx="3">
                  <c:v>0.27</c:v>
                </c:pt>
                <c:pt idx="4">
                  <c:v>#N/A</c:v>
                </c:pt>
                <c:pt idx="5">
                  <c:v>0.32</c:v>
                </c:pt>
                <c:pt idx="6">
                  <c:v>#N/A</c:v>
                </c:pt>
                <c:pt idx="7">
                  <c:v>0.28000000000000003</c:v>
                </c:pt>
                <c:pt idx="8">
                  <c:v>#N/A</c:v>
                </c:pt>
                <c:pt idx="9">
                  <c:v>0.26</c:v>
                </c:pt>
              </c:numCache>
            </c:numRef>
          </c:val>
          <c:extLst>
            <c:ext xmlns:c16="http://schemas.microsoft.com/office/drawing/2014/chart" uri="{C3380CC4-5D6E-409C-BE32-E72D297353CC}">
              <c16:uniqueId val="{00000004-7026-48F1-B378-F62A17C6504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0.84</c:v>
                </c:pt>
                <c:pt idx="8">
                  <c:v>#N/A</c:v>
                </c:pt>
                <c:pt idx="9">
                  <c:v>0.89</c:v>
                </c:pt>
              </c:numCache>
            </c:numRef>
          </c:val>
          <c:extLst>
            <c:ext xmlns:c16="http://schemas.microsoft.com/office/drawing/2014/chart" uri="{C3380CC4-5D6E-409C-BE32-E72D297353CC}">
              <c16:uniqueId val="{00000005-7026-48F1-B378-F62A17C650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2.12</c:v>
                </c:pt>
                <c:pt idx="2">
                  <c:v>#N/A</c:v>
                </c:pt>
                <c:pt idx="3">
                  <c:v>2.58</c:v>
                </c:pt>
                <c:pt idx="4">
                  <c:v>#N/A</c:v>
                </c:pt>
                <c:pt idx="5">
                  <c:v>2.74</c:v>
                </c:pt>
                <c:pt idx="6">
                  <c:v>#N/A</c:v>
                </c:pt>
                <c:pt idx="7">
                  <c:v>2.98</c:v>
                </c:pt>
                <c:pt idx="8">
                  <c:v>#N/A</c:v>
                </c:pt>
                <c:pt idx="9">
                  <c:v>3.5</c:v>
                </c:pt>
              </c:numCache>
            </c:numRef>
          </c:val>
          <c:extLst>
            <c:ext xmlns:c16="http://schemas.microsoft.com/office/drawing/2014/chart" uri="{C3380CC4-5D6E-409C-BE32-E72D297353CC}">
              <c16:uniqueId val="{00000006-7026-48F1-B378-F62A17C6504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6.23</c:v>
                </c:pt>
                <c:pt idx="2">
                  <c:v>#N/A</c:v>
                </c:pt>
                <c:pt idx="3">
                  <c:v>6.72</c:v>
                </c:pt>
                <c:pt idx="4">
                  <c:v>#N/A</c:v>
                </c:pt>
                <c:pt idx="5">
                  <c:v>6.66</c:v>
                </c:pt>
                <c:pt idx="6">
                  <c:v>#N/A</c:v>
                </c:pt>
                <c:pt idx="7">
                  <c:v>5.76</c:v>
                </c:pt>
                <c:pt idx="8">
                  <c:v>#N/A</c:v>
                </c:pt>
                <c:pt idx="9">
                  <c:v>4.8499999999999996</c:v>
                </c:pt>
              </c:numCache>
            </c:numRef>
          </c:val>
          <c:extLst>
            <c:ext xmlns:c16="http://schemas.microsoft.com/office/drawing/2014/chart" uri="{C3380CC4-5D6E-409C-BE32-E72D297353CC}">
              <c16:uniqueId val="{00000007-7026-48F1-B378-F62A17C650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8.4700000000000006</c:v>
                </c:pt>
                <c:pt idx="2">
                  <c:v>#N/A</c:v>
                </c:pt>
                <c:pt idx="3">
                  <c:v>9.2799999999999994</c:v>
                </c:pt>
                <c:pt idx="4">
                  <c:v>#N/A</c:v>
                </c:pt>
                <c:pt idx="5">
                  <c:v>7.53</c:v>
                </c:pt>
                <c:pt idx="6">
                  <c:v>#N/A</c:v>
                </c:pt>
                <c:pt idx="7">
                  <c:v>8.94</c:v>
                </c:pt>
                <c:pt idx="8">
                  <c:v>#N/A</c:v>
                </c:pt>
                <c:pt idx="9">
                  <c:v>11.14</c:v>
                </c:pt>
              </c:numCache>
            </c:numRef>
          </c:val>
          <c:extLst>
            <c:ext xmlns:c16="http://schemas.microsoft.com/office/drawing/2014/chart" uri="{C3380CC4-5D6E-409C-BE32-E72D297353CC}">
              <c16:uniqueId val="{00000008-7026-48F1-B378-F62A17C650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23.55</c:v>
                </c:pt>
                <c:pt idx="2">
                  <c:v>#N/A</c:v>
                </c:pt>
                <c:pt idx="3">
                  <c:v>22.75</c:v>
                </c:pt>
                <c:pt idx="4">
                  <c:v>#N/A</c:v>
                </c:pt>
                <c:pt idx="5">
                  <c:v>23.12</c:v>
                </c:pt>
                <c:pt idx="6">
                  <c:v>#N/A</c:v>
                </c:pt>
                <c:pt idx="7">
                  <c:v>22.16</c:v>
                </c:pt>
                <c:pt idx="8">
                  <c:v>#N/A</c:v>
                </c:pt>
                <c:pt idx="9">
                  <c:v>20.86</c:v>
                </c:pt>
              </c:numCache>
            </c:numRef>
          </c:val>
          <c:extLst>
            <c:ext xmlns:c16="http://schemas.microsoft.com/office/drawing/2014/chart" uri="{C3380CC4-5D6E-409C-BE32-E72D297353CC}">
              <c16:uniqueId val="{00000009-7026-48F1-B378-F62A17C650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1527</c:v>
                </c:pt>
                <c:pt idx="5">
                  <c:v>1535</c:v>
                </c:pt>
                <c:pt idx="8">
                  <c:v>1482</c:v>
                </c:pt>
                <c:pt idx="11">
                  <c:v>1503</c:v>
                </c:pt>
                <c:pt idx="14">
                  <c:v>1583</c:v>
                </c:pt>
              </c:numCache>
            </c:numRef>
          </c:val>
          <c:extLst>
            <c:ext xmlns:c16="http://schemas.microsoft.com/office/drawing/2014/chart" uri="{C3380CC4-5D6E-409C-BE32-E72D297353CC}">
              <c16:uniqueId val="{00000000-F4A3-4D0A-BABE-AC64F58712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A3-4D0A-BABE-AC64F58712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16</c:v>
                </c:pt>
                <c:pt idx="3">
                  <c:v>16</c:v>
                </c:pt>
                <c:pt idx="6">
                  <c:v>16</c:v>
                </c:pt>
                <c:pt idx="9">
                  <c:v>15</c:v>
                </c:pt>
                <c:pt idx="12">
                  <c:v>15</c:v>
                </c:pt>
              </c:numCache>
            </c:numRef>
          </c:val>
          <c:extLst>
            <c:ext xmlns:c16="http://schemas.microsoft.com/office/drawing/2014/chart" uri="{C3380CC4-5D6E-409C-BE32-E72D297353CC}">
              <c16:uniqueId val="{00000002-F4A3-4D0A-BABE-AC64F58712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18</c:v>
                </c:pt>
              </c:numCache>
            </c:numRef>
          </c:val>
          <c:extLst>
            <c:ext xmlns:c16="http://schemas.microsoft.com/office/drawing/2014/chart" uri="{C3380CC4-5D6E-409C-BE32-E72D297353CC}">
              <c16:uniqueId val="{00000003-F4A3-4D0A-BABE-AC64F58712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770</c:v>
                </c:pt>
                <c:pt idx="3">
                  <c:v>803</c:v>
                </c:pt>
                <c:pt idx="6">
                  <c:v>863</c:v>
                </c:pt>
                <c:pt idx="9">
                  <c:v>762</c:v>
                </c:pt>
                <c:pt idx="12">
                  <c:v>766</c:v>
                </c:pt>
              </c:numCache>
            </c:numRef>
          </c:val>
          <c:extLst>
            <c:ext xmlns:c16="http://schemas.microsoft.com/office/drawing/2014/chart" uri="{C3380CC4-5D6E-409C-BE32-E72D297353CC}">
              <c16:uniqueId val="{00000004-F4A3-4D0A-BABE-AC64F58712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A3-4D0A-BABE-AC64F58712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A3-4D0A-BABE-AC64F58712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1689</c:v>
                </c:pt>
                <c:pt idx="3">
                  <c:v>1644</c:v>
                </c:pt>
                <c:pt idx="6">
                  <c:v>1566</c:v>
                </c:pt>
                <c:pt idx="9">
                  <c:v>1612</c:v>
                </c:pt>
                <c:pt idx="12">
                  <c:v>1734</c:v>
                </c:pt>
              </c:numCache>
            </c:numRef>
          </c:val>
          <c:extLst>
            <c:ext xmlns:c16="http://schemas.microsoft.com/office/drawing/2014/chart" uri="{C3380CC4-5D6E-409C-BE32-E72D297353CC}">
              <c16:uniqueId val="{00000007-F4A3-4D0A-BABE-AC64F587120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948</c:v>
                </c:pt>
                <c:pt idx="2">
                  <c:v>#N/A</c:v>
                </c:pt>
                <c:pt idx="3">
                  <c:v>#N/A</c:v>
                </c:pt>
                <c:pt idx="4">
                  <c:v>928</c:v>
                </c:pt>
                <c:pt idx="5">
                  <c:v>#N/A</c:v>
                </c:pt>
                <c:pt idx="6">
                  <c:v>#N/A</c:v>
                </c:pt>
                <c:pt idx="7">
                  <c:v>963</c:v>
                </c:pt>
                <c:pt idx="8">
                  <c:v>#N/A</c:v>
                </c:pt>
                <c:pt idx="9">
                  <c:v>#N/A</c:v>
                </c:pt>
                <c:pt idx="10">
                  <c:v>886</c:v>
                </c:pt>
                <c:pt idx="11">
                  <c:v>#N/A</c:v>
                </c:pt>
                <c:pt idx="12">
                  <c:v>#N/A</c:v>
                </c:pt>
                <c:pt idx="13">
                  <c:v>950</c:v>
                </c:pt>
                <c:pt idx="14">
                  <c:v>#N/A</c:v>
                </c:pt>
              </c:numCache>
            </c:numRef>
          </c:val>
          <c:smooth val="0"/>
          <c:extLst>
            <c:ext xmlns:c16="http://schemas.microsoft.com/office/drawing/2014/chart" uri="{C3380CC4-5D6E-409C-BE32-E72D297353CC}">
              <c16:uniqueId val="{00000008-F4A3-4D0A-BABE-AC64F587120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15921</c:v>
                </c:pt>
                <c:pt idx="5">
                  <c:v>15795</c:v>
                </c:pt>
                <c:pt idx="8">
                  <c:v>16008</c:v>
                </c:pt>
                <c:pt idx="11">
                  <c:v>15382</c:v>
                </c:pt>
                <c:pt idx="14">
                  <c:v>14791</c:v>
                </c:pt>
              </c:numCache>
            </c:numRef>
          </c:val>
          <c:extLst>
            <c:ext xmlns:c16="http://schemas.microsoft.com/office/drawing/2014/chart" uri="{C3380CC4-5D6E-409C-BE32-E72D297353CC}">
              <c16:uniqueId val="{00000000-EE92-4BE9-9315-D593BDA5C2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191</c:v>
                </c:pt>
                <c:pt idx="5">
                  <c:v>180</c:v>
                </c:pt>
                <c:pt idx="8">
                  <c:v>168</c:v>
                </c:pt>
                <c:pt idx="11">
                  <c:v>157</c:v>
                </c:pt>
                <c:pt idx="14">
                  <c:v>146</c:v>
                </c:pt>
              </c:numCache>
            </c:numRef>
          </c:val>
          <c:extLst>
            <c:ext xmlns:c16="http://schemas.microsoft.com/office/drawing/2014/chart" uri="{C3380CC4-5D6E-409C-BE32-E72D297353CC}">
              <c16:uniqueId val="{00000001-EE92-4BE9-9315-D593BDA5C2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5781</c:v>
                </c:pt>
                <c:pt idx="5">
                  <c:v>5346</c:v>
                </c:pt>
                <c:pt idx="8">
                  <c:v>5113</c:v>
                </c:pt>
                <c:pt idx="11">
                  <c:v>4773</c:v>
                </c:pt>
                <c:pt idx="14">
                  <c:v>5231</c:v>
                </c:pt>
              </c:numCache>
            </c:numRef>
          </c:val>
          <c:extLst>
            <c:ext xmlns:c16="http://schemas.microsoft.com/office/drawing/2014/chart" uri="{C3380CC4-5D6E-409C-BE32-E72D297353CC}">
              <c16:uniqueId val="{00000002-EE92-4BE9-9315-D593BDA5C2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92-4BE9-9315-D593BDA5C2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92-4BE9-9315-D593BDA5C2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92-4BE9-9315-D593BDA5C2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1059</c:v>
                </c:pt>
                <c:pt idx="3">
                  <c:v>945</c:v>
                </c:pt>
                <c:pt idx="6">
                  <c:v>882</c:v>
                </c:pt>
                <c:pt idx="9">
                  <c:v>871</c:v>
                </c:pt>
                <c:pt idx="12">
                  <c:v>869</c:v>
                </c:pt>
              </c:numCache>
            </c:numRef>
          </c:val>
          <c:extLst>
            <c:ext xmlns:c16="http://schemas.microsoft.com/office/drawing/2014/chart" uri="{C3380CC4-5D6E-409C-BE32-E72D297353CC}">
              <c16:uniqueId val="{00000006-EE92-4BE9-9315-D593BDA5C2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135</c:v>
                </c:pt>
                <c:pt idx="3">
                  <c:v>255</c:v>
                </c:pt>
                <c:pt idx="6">
                  <c:v>255</c:v>
                </c:pt>
                <c:pt idx="9">
                  <c:v>255</c:v>
                </c:pt>
                <c:pt idx="12">
                  <c:v>235</c:v>
                </c:pt>
              </c:numCache>
            </c:numRef>
          </c:val>
          <c:extLst>
            <c:ext xmlns:c16="http://schemas.microsoft.com/office/drawing/2014/chart" uri="{C3380CC4-5D6E-409C-BE32-E72D297353CC}">
              <c16:uniqueId val="{00000007-EE92-4BE9-9315-D593BDA5C2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11750</c:v>
                </c:pt>
                <c:pt idx="3">
                  <c:v>11184</c:v>
                </c:pt>
                <c:pt idx="6">
                  <c:v>10961</c:v>
                </c:pt>
                <c:pt idx="9">
                  <c:v>10409</c:v>
                </c:pt>
                <c:pt idx="12">
                  <c:v>9601</c:v>
                </c:pt>
              </c:numCache>
            </c:numRef>
          </c:val>
          <c:extLst>
            <c:ext xmlns:c16="http://schemas.microsoft.com/office/drawing/2014/chart" uri="{C3380CC4-5D6E-409C-BE32-E72D297353CC}">
              <c16:uniqueId val="{00000008-EE92-4BE9-9315-D593BDA5C2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300</c:v>
                </c:pt>
                <c:pt idx="3">
                  <c:v>285</c:v>
                </c:pt>
                <c:pt idx="6">
                  <c:v>270</c:v>
                </c:pt>
                <c:pt idx="9">
                  <c:v>255</c:v>
                </c:pt>
                <c:pt idx="12">
                  <c:v>240</c:v>
                </c:pt>
              </c:numCache>
            </c:numRef>
          </c:val>
          <c:extLst>
            <c:ext xmlns:c16="http://schemas.microsoft.com/office/drawing/2014/chart" uri="{C3380CC4-5D6E-409C-BE32-E72D297353CC}">
              <c16:uniqueId val="{00000009-EE92-4BE9-9315-D593BDA5C2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14223</c:v>
                </c:pt>
                <c:pt idx="3">
                  <c:v>14057</c:v>
                </c:pt>
                <c:pt idx="6">
                  <c:v>14517</c:v>
                </c:pt>
                <c:pt idx="9">
                  <c:v>13723</c:v>
                </c:pt>
                <c:pt idx="12">
                  <c:v>13212</c:v>
                </c:pt>
              </c:numCache>
            </c:numRef>
          </c:val>
          <c:extLst>
            <c:ext xmlns:c16="http://schemas.microsoft.com/office/drawing/2014/chart" uri="{C3380CC4-5D6E-409C-BE32-E72D297353CC}">
              <c16:uniqueId val="{0000000A-EE92-4BE9-9315-D593BDA5C21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5575</c:v>
                </c:pt>
                <c:pt idx="2">
                  <c:v>#N/A</c:v>
                </c:pt>
                <c:pt idx="3">
                  <c:v>#N/A</c:v>
                </c:pt>
                <c:pt idx="4">
                  <c:v>5406</c:v>
                </c:pt>
                <c:pt idx="5">
                  <c:v>#N/A</c:v>
                </c:pt>
                <c:pt idx="6">
                  <c:v>#N/A</c:v>
                </c:pt>
                <c:pt idx="7">
                  <c:v>5596</c:v>
                </c:pt>
                <c:pt idx="8">
                  <c:v>#N/A</c:v>
                </c:pt>
                <c:pt idx="9">
                  <c:v>#N/A</c:v>
                </c:pt>
                <c:pt idx="10">
                  <c:v>5201</c:v>
                </c:pt>
                <c:pt idx="11">
                  <c:v>#N/A</c:v>
                </c:pt>
                <c:pt idx="12">
                  <c:v>#N/A</c:v>
                </c:pt>
                <c:pt idx="13">
                  <c:v>3988</c:v>
                </c:pt>
                <c:pt idx="14">
                  <c:v>#N/A</c:v>
                </c:pt>
              </c:numCache>
            </c:numRef>
          </c:val>
          <c:smooth val="0"/>
          <c:extLst>
            <c:ext xmlns:c16="http://schemas.microsoft.com/office/drawing/2014/chart" uri="{C3380CC4-5D6E-409C-BE32-E72D297353CC}">
              <c16:uniqueId val="{0000000B-EE92-4BE9-9315-D593BDA5C21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3136</c:v>
                </c:pt>
                <c:pt idx="1">
                  <c:v>2931</c:v>
                </c:pt>
                <c:pt idx="2">
                  <c:v>3314</c:v>
                </c:pt>
              </c:numCache>
            </c:numRef>
          </c:val>
          <c:extLst>
            <c:ext xmlns:c16="http://schemas.microsoft.com/office/drawing/2014/chart" uri="{C3380CC4-5D6E-409C-BE32-E72D297353CC}">
              <c16:uniqueId val="{00000000-B33F-4FB7-BE76-4BEC4CA371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416</c:v>
                </c:pt>
                <c:pt idx="1">
                  <c:v>216</c:v>
                </c:pt>
                <c:pt idx="2">
                  <c:v>273</c:v>
                </c:pt>
              </c:numCache>
            </c:numRef>
          </c:val>
          <c:extLst>
            <c:ext xmlns:c16="http://schemas.microsoft.com/office/drawing/2014/chart" uri="{C3380CC4-5D6E-409C-BE32-E72D297353CC}">
              <c16:uniqueId val="{00000001-B33F-4FB7-BE76-4BEC4CA371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2100</c:v>
                </c:pt>
                <c:pt idx="1">
                  <c:v>2223</c:v>
                </c:pt>
                <c:pt idx="2">
                  <c:v>2627</c:v>
                </c:pt>
              </c:numCache>
            </c:numRef>
          </c:val>
          <c:extLst>
            <c:ext xmlns:c16="http://schemas.microsoft.com/office/drawing/2014/chart" uri="{C3380CC4-5D6E-409C-BE32-E72D297353CC}">
              <c16:uniqueId val="{00000002-B33F-4FB7-BE76-4BEC4CA371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{80B5EFD6-340B-4B8C-920A-D135F1284E3B}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D5F-4543-BE52-4BCC503BC1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{FA2A145C-531B-4DB0-8DA9-A5D8A6F3A4B9}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5F-4543-BE52-4BCC503BC1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{D01C6FFA-7D6B-4341-AC8E-E90686416336}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5F-4543-BE52-4BCC503BC1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{DB4FA3E4-B570-4E28-9596-64BC82CFA104}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5F-4543-BE52-4BCC503BC1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{056BB00F-22F0-4DC0-A36B-32098D27FEF1}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5F-4543-BE52-4BCC503BC19A}"/>
                </c:ext>
              </c:extLst>
            </c:dLbl>
            <c:dLbl>
              <c:idx val="8"/>
              <c:layout>
                <c:manualLayout>
                  <c:x val="0"/>
                  <c:y val="-3.4764664905433053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{1197BDC5-31BE-487F-81A4-F5251E4D33BE}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D5F-4543-BE52-4BCC503BC19A}"/>
                </c:ext>
              </c:extLst>
            </c:dLbl>
            <c:dLbl>
              <c:idx val="16"/>
              <c:layout>
                <c:manualLayout>
                  <c:x val="0"/>
                  <c:y val="3.4764664905432225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{A54D44D6-2E4C-44C8-9933-A14DD8F3DBA3}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D5F-4543-BE52-4BCC503BC19A}"/>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{653FE302-BB38-46C9-8B4E-78939C29DE4C}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D5F-4543-BE52-4BCC503BC19A}"/>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{1B8DC696-9C1A-4B32-B905-DE2835A4E08D}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D5F-4543-BE52-4BCC503BC1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46.6</c:v>
                </c:pt>
                <c:pt idx="8">
                  <c:v>47.7</c:v>
                </c:pt>
                <c:pt idx="16">
                  <c:v>48</c:v>
                </c:pt>
                <c:pt idx="24">
                  <c:v>49.9</c:v>
                </c:pt>
                <c:pt idx="32">
                  <c:v>52.3</c:v>
                </c:pt>
              </c:numCache>
            </c:numRef>
          </c:xVal>
          <c:yVal>
            <c:numRef>
              <c:f>公会計指標分析・財政指標組合せ分析表!$BP$51:$DC$51</c:f>
              <c:numCache>
                <c:formatCode>#,##0.0;"▲ "#,##0.0</c:formatCode>
                <c:ptCount val="40"/>
                <c:pt idx="0">
                  <c:v>72.599999999999994</c:v>
                </c:pt>
                <c:pt idx="8">
                  <c:v>69</c:v>
                </c:pt>
                <c:pt idx="16">
                  <c:v>71.900000000000006</c:v>
                </c:pt>
                <c:pt idx="24">
                  <c:v>63</c:v>
                </c:pt>
                <c:pt idx="32">
                  <c:v>45.6</c:v>
                </c:pt>
              </c:numCache>
            </c:numRef>
          </c:yVal>
          <c:smooth val="0"/>
          <c:extLst>
            <c:ext xmlns:c16="http://schemas.microsoft.com/office/drawing/2014/chart" uri="{C3380CC4-5D6E-409C-BE32-E72D297353CC}">
              <c16:uniqueId val="{00000009-0D5F-4543-BE52-4BCC503BC1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{07BC0D9D-E307-4153-87BD-B9D4841B940E}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D5F-4543-BE52-4BCC503BC1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{6B7A03C4-09F4-4C3B-9733-D06E3D940FB8}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5F-4543-BE52-4BCC503BC1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{A00ECE50-D99D-4279-A739-51476983A49B}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5F-4543-BE52-4BCC503BC1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{7903F3DF-814C-4122-910C-61693A6832F3}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5F-4543-BE52-4BCC503BC1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{3CA4DA0B-5596-466F-A113-BB3FD34EEB9C}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5F-4543-BE52-4BCC503BC19A}"/>
                </c:ext>
              </c:extLst>
            </c:dLbl>
            <c:dLbl>
              <c:idx val="8"/>
              <c:layout>
                <c:manualLayout>
                  <c:x val="0"/>
                  <c:y val="-1.349965951125211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{2064D3B0-80F9-4B9F-8E1F-61AF4FA219A1}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D5F-4543-BE52-4BCC503BC19A}"/>
                </c:ext>
              </c:extLst>
            </c:dLbl>
            <c:dLbl>
              <c:idx val="16"/>
              <c:layout>
                <c:manualLayout>
                  <c:x val="0"/>
                  <c:y val="1.349965951125211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{8F9D43E4-5FFB-434D-93C4-692AD429068D}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D5F-4543-BE52-4BCC503BC19A}"/>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{0189D4F7-7741-49BF-AEC0-071C4DDF0118}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D5F-4543-BE52-4BCC503BC19A}"/>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{885A4B28-12A0-48D0-8FFF-ADEE3ADB3D4E}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D5F-4543-BE52-4BCC503BC1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62.8</c:v>
                </c:pt>
              </c:numCache>
            </c:numRef>
          </c:xVal>
          <c:yVal>
            <c:numRef>
              <c:f>公会計指標分析・財政指標組合せ分析表!$BP$55:$DC$55</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0D5F-4543-BE52-4BCC503BC19A}"/>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{CBCDFCC2-B18C-463F-B8D5-A30154CEC557}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65B-46C7-9845-E8837AE89F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{13914AE1-CE30-4A67-80D1-73404DBE20FD}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5B-46C7-9845-E8837AE89F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{CB363B2E-F565-4637-915A-8CB4B9D984B8}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5B-46C7-9845-E8837AE89F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{9CDF001A-41AA-4D9C-B0E1-E39AF22E62CD}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5B-46C7-9845-E8837AE89F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{69A96733-1AFA-44A9-8D12-87F4753684D7}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5B-46C7-9845-E8837AE89FC1}"/>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{1BA771DE-9E0B-423C-BDB2-F5CB7A2EF2F8}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65B-46C7-9845-E8837AE89FC1}"/>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{BB623F7A-92B3-4BC6-A88E-F94B5A72A847}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65B-46C7-9845-E8837AE89FC1}"/>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{02EF5E3F-840F-4D72-9D33-0AC95F986090}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65B-46C7-9845-E8837AE89FC1}"/>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{860926E7-B089-4F56-8B78-8B7CFEB7158F}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65B-46C7-9845-E8837AE89F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12</c:v>
                </c:pt>
                <c:pt idx="16">
                  <c:v>12.2</c:v>
                </c:pt>
                <c:pt idx="24">
                  <c:v>11.6</c:v>
                </c:pt>
                <c:pt idx="32">
                  <c:v>11.3</c:v>
                </c:pt>
              </c:numCache>
            </c:numRef>
          </c:xVal>
          <c:yVal>
            <c:numRef>
              <c:f>公会計指標分析・財政指標組合せ分析表!$BP$73:$DC$73</c:f>
              <c:numCache>
                <c:formatCode>#,##0.0;"▲ "#,##0.0</c:formatCode>
                <c:ptCount val="40"/>
                <c:pt idx="0">
                  <c:v>72.599999999999994</c:v>
                </c:pt>
                <c:pt idx="8">
                  <c:v>69</c:v>
                </c:pt>
                <c:pt idx="16">
                  <c:v>71.900000000000006</c:v>
                </c:pt>
                <c:pt idx="24">
                  <c:v>63</c:v>
                </c:pt>
                <c:pt idx="32">
                  <c:v>45.6</c:v>
                </c:pt>
              </c:numCache>
            </c:numRef>
          </c:yVal>
          <c:smooth val="0"/>
          <c:extLst>
            <c:ext xmlns:c16="http://schemas.microsoft.com/office/drawing/2014/chart" uri="{C3380CC4-5D6E-409C-BE32-E72D297353CC}">
              <c16:uniqueId val="{00000009-865B-46C7-9845-E8837AE89F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{BC9AE8C8-6AD6-41A0-89FB-262575B6E68D}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65B-46C7-9845-E8837AE89F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{90EA03D8-1313-4FCC-90FF-D32BF38AEEE7}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5B-46C7-9845-E8837AE89F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{0DB72A8A-17F8-4CF6-A5BF-5B616962DF93}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5B-46C7-9845-E8837AE89F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{5EF084BF-6DDB-4B7E-B2B5-E5D812661C72}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5B-46C7-9845-E8837AE89F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{E51FB96B-088D-4295-BFD1-5719BD70AAEA}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5B-46C7-9845-E8837AE89FC1}"/>
                </c:ext>
              </c:extLst>
            </c:dLbl>
            <c:dLbl>
              <c:idx val="8"/>
              <c:layout>
                <c:manualLayout>
                  <c:x val="-3.8033770527205725E-2"/>
                  <c:y val="-7.521557880056743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{6A5B6B2E-55C7-41B5-A1E9-D10E4D61B623}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65B-46C7-9845-E8837AE89FC1}"/>
                </c:ext>
              </c:extLst>
            </c:dLbl>
            <c:dLbl>
              <c:idx val="16"/>
              <c:layout>
                <c:manualLayout>
                  <c:x val="-2.5234563816980492E-2"/>
                  <c:y val="-4.961771537502054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{5B69AFD2-D0A3-44B8-BBFE-0EF5D6CA9404}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65B-46C7-9845-E8837AE89FC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{4F241FBF-24F9-4E0E-AD08-1C281902425E}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65B-46C7-9845-E8837AE89FC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{DD458B5D-5F88-48E6-A38C-BC60B9BBF8F9}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65B-46C7-9845-E8837AE89F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8.1999999999999993</c:v>
                </c:pt>
              </c:numCache>
            </c:numRef>
          </c:xVal>
          <c:yVal>
            <c:numRef>
              <c:f>公会計指標分析・財政指標組合せ分析表!$BP$77:$DC$77</c:f>
              <c:numCache>
                <c:formatCode>#,##0.0;"▲ "#,##0.0</c:formatCode>
                <c:ptCount val="40"/>
                <c:pt idx="0">
                  <c:v>53.4</c:v>
                </c:pt>
                <c:pt idx="8">
                  <c:v>48</c:v>
                </c:pt>
                <c:pt idx="16">
                  <c:v>49.1</c:v>
                </c:pt>
                <c:pt idx="24">
                  <c:v>41.5</c:v>
                </c:pt>
                <c:pt idx="32">
                  <c:v>23</c:v>
                </c:pt>
              </c:numCache>
            </c:numRef>
          </c:yVal>
          <c:smooth val="0"/>
          <c:extLst>
            <c:ext xmlns:c16="http://schemas.microsoft.com/office/drawing/2014/chart" uri="{C3380CC4-5D6E-409C-BE32-E72D297353CC}">
              <c16:uniqueId val="{00000013-865B-46C7-9845-E8837AE89FC1}"/>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7FCD8F35-1A51-450E-96A7-7738AFC814A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BB9D0C2-D9F4-4D4A-8881-02B948C1417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町合併により財政基盤の強化が図られ、令和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年度は類似団体平均と同程度の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近年は、ほぼ横ばいの状況で推移しているが、今後は社会保障関連経費や学校施設などの公共施設の老朽化対策経費のさらなる増加が見込まれるため、実施事業における優先度の見極めやスクラップアンドビルドを徹底し、効果的かつ持続可能な行政運営を図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あわせて、企業誘致の推進や中小企業振興施策の充実、また市税を中心とした債権管理の強化による徴収率の向上、債券（国債等）による効率的な基金運用の推進など、自主財源のさらなる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109765</xdr:rowOff>
    </xdr:from>
    <xdr:to>
      <xdr:col>19</xdr:col>
      <xdr:colOff>133350</xdr:colOff>
      <xdr:row>40</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58965</xdr:rowOff>
    </xdr:from>
    <xdr:to>
      <xdr:col>15</xdr:col>
      <xdr:colOff>133350</xdr:colOff>
      <xdr:row>40</xdr:row>
      <xdr:rowOff>160565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近年は類似団体平均を上回る状況が続いている。令和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年度は、普通交付税の増加（対前年度比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百万円増）や市税収入が前年度と同額程度（対前年度比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百万円増）を維持できたことにより、令和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年度から大幅な減少となっている。また、当初予算編成時に経常経費に対し、約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％のマイナスシーリングを設定したことも、経常収支比率の減少に寄与している。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経常的な経費に充当した一般財源は全体で対前年度比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％）、性質別にみると、公債費で対前年度比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％）、扶助費で対前年度比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65</xdr:row>
      <xdr:rowOff>149437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819130"/>
          <a:ext cx="8382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149437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127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133350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810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65</xdr:row>
      <xdr:rowOff>36830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06847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110507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4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98637</xdr:rowOff>
    </xdr:from>
    <xdr:to>
      <xdr:col>19</xdr:col>
      <xdr:colOff>184150</xdr:colOff>
      <xdr:row>66</xdr:row>
      <xdr:rowOff>28787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13564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32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10,692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円下回っているが、全国平均を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10,904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円上回っている。人件費は類似団体平均は下回っているものの、全国平均は上回っている。物件費は、類似団体平均・全国平均ともに下回っている。物件費は、小中学校でのタブレット端末の導入が令和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年度に完了したことにより、対前年度比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7,685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円減（△</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域おこし協力隊の導入や移住定住施策等の地域振興施策に継続的に取り組んでおり、引き続き一定の費用が必要となるとともに、公共施設については、運営経費や維持補修経費に加え、老朽化対策などの費用の増加が引き続き見込まれるため、事務事業の見直しを行い、一層の歳出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83248</xdr:rowOff>
    </xdr:from>
    <xdr:to>
      <xdr:col>23</xdr:col>
      <xdr:colOff>133350</xdr:colOff>
      <xdr:row>81</xdr:row>
      <xdr:rowOff>107262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70698"/>
          <a:ext cx="8382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21241</xdr:rowOff>
    </xdr:from>
    <xdr:to>
      <xdr:col>19</xdr:col>
      <xdr:colOff>133350</xdr:colOff>
      <xdr:row>81</xdr:row>
      <xdr:rowOff>107262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08691"/>
          <a:ext cx="889000" cy="8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47505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4753</xdr:rowOff>
    </xdr:from>
    <xdr:to>
      <xdr:col>15</xdr:col>
      <xdr:colOff>82550</xdr:colOff>
      <xdr:row>81</xdr:row>
      <xdr:rowOff>21241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92203"/>
          <a:ext cx="889000" cy="1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162727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166021</xdr:rowOff>
    </xdr:from>
    <xdr:to>
      <xdr:col>11</xdr:col>
      <xdr:colOff>31750</xdr:colOff>
      <xdr:row>81</xdr:row>
      <xdr:rowOff>4753</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82021"/>
          <a:ext cx="889000" cy="1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140938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2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125999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1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32448</xdr:rowOff>
    </xdr:from>
    <xdr:to>
      <xdr:col>23</xdr:col>
      <xdr:colOff>184150</xdr:colOff>
      <xdr:row>81</xdr:row>
      <xdr:rowOff>134048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91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48975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6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56462</xdr:rowOff>
    </xdr:from>
    <xdr:to>
      <xdr:col>19</xdr:col>
      <xdr:colOff>184150</xdr:colOff>
      <xdr:row>81</xdr:row>
      <xdr:rowOff>158062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168239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1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141891</xdr:rowOff>
    </xdr:from>
    <xdr:to>
      <xdr:col>15</xdr:col>
      <xdr:colOff>133350</xdr:colOff>
      <xdr:row>81</xdr:row>
      <xdr:rowOff>72041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82218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2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125403</xdr:rowOff>
    </xdr:from>
    <xdr:to>
      <xdr:col>11</xdr:col>
      <xdr:colOff>82550</xdr:colOff>
      <xdr:row>81</xdr:row>
      <xdr:rowOff>55553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65730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115221</xdr:rowOff>
    </xdr:from>
    <xdr:to>
      <xdr:col>7</xdr:col>
      <xdr:colOff>31750</xdr:colOff>
      <xdr:row>81</xdr:row>
      <xdr:rowOff>45371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55548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年度まではほぼ横ばいとなっていたが、令和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年度は初任給の改定の影響により令和元年度と比較して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ポイント上昇している。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今後も国や県の給与に準じた適正な給与制度の運用を継続する。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132443</xdr:rowOff>
    </xdr:from>
    <xdr:to>
      <xdr:col>77</xdr:col>
      <xdr:colOff>44450</xdr:colOff>
      <xdr:row>83</xdr:row>
      <xdr:rowOff>98879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1913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168927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132443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0017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14713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114300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398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職員数については、平成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年の合併以前から一般行政職における新規採用の抑制を図ってきたことにより、類似団体平均を下回っていたが、市町村類型の変更により、令和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上回る結果となっている。多様化・複雑化する住民ニーズに迅速に応え、かつ質の高いサービスを継続していくためには、恒常的な職員数の削減にも限界があるため、再任用職員や会計年度任用職員等も含めて適正な定員管理を継続することとし、あわせて職員の年齢構成等に歪みが生じないよう採用者の平準化を図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98192</xdr:rowOff>
    </xdr:from>
    <xdr:to>
      <xdr:col>81</xdr:col>
      <xdr:colOff>44450</xdr:colOff>
      <xdr:row>60</xdr:row>
      <xdr:rowOff>101007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85192"/>
          <a:ext cx="8382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98192</xdr:rowOff>
    </xdr:from>
    <xdr:to>
      <xdr:col>77</xdr:col>
      <xdr:colOff>44450</xdr:colOff>
      <xdr:row>60</xdr:row>
      <xdr:rowOff>101409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38519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151867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38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88138</xdr:rowOff>
    </xdr:from>
    <xdr:to>
      <xdr:col>72</xdr:col>
      <xdr:colOff>203200</xdr:colOff>
      <xdr:row>60</xdr:row>
      <xdr:rowOff>101409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375138"/>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148649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82507</xdr:rowOff>
    </xdr:from>
    <xdr:to>
      <xdr:col>68</xdr:col>
      <xdr:colOff>152400</xdr:colOff>
      <xdr:row>60</xdr:row>
      <xdr:rowOff>88138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369507"/>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144225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3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143823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3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50207</xdr:rowOff>
    </xdr:from>
    <xdr:to>
      <xdr:col>81</xdr:col>
      <xdr:colOff>95250</xdr:colOff>
      <xdr:row>60</xdr:row>
      <xdr:rowOff>151807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22284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47392</xdr:rowOff>
    </xdr:from>
    <xdr:to>
      <xdr:col>77</xdr:col>
      <xdr:colOff>95250</xdr:colOff>
      <xdr:row>60</xdr:row>
      <xdr:rowOff>148992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3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159169</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0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50609</xdr:rowOff>
    </xdr:from>
    <xdr:to>
      <xdr:col>73</xdr:col>
      <xdr:colOff>44450</xdr:colOff>
      <xdr:row>60</xdr:row>
      <xdr:rowOff>152209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162386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37338</xdr:rowOff>
    </xdr:from>
    <xdr:to>
      <xdr:col>68</xdr:col>
      <xdr:colOff>203200</xdr:colOff>
      <xdr:row>60</xdr:row>
      <xdr:rowOff>138938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149115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31707</xdr:rowOff>
    </xdr:from>
    <xdr:to>
      <xdr:col>64</xdr:col>
      <xdr:colOff>152400</xdr:colOff>
      <xdr:row>60</xdr:row>
      <xdr:rowOff>133307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143484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8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年度は、前年度に比べ</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ポイント上回る結果となっている。前年度から減少した主な要因としては、標準税収入額等の増加による標準財政規模の増加が挙げられる。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今後も、引き続き交付税措置のない地方債の発行の抑制や税収の確保に努め、比率の低下を図る。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119380</xdr:rowOff>
    </xdr:from>
    <xdr:to>
      <xdr:col>81</xdr:col>
      <xdr:colOff>44450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36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143510</xdr:rowOff>
    </xdr:from>
    <xdr:to>
      <xdr:col>77</xdr:col>
      <xdr:colOff>44450</xdr:colOff>
      <xdr:row>44</xdr:row>
      <xdr:rowOff>20320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5158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11447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4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20320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5480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35577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135467</xdr:rowOff>
    </xdr:from>
    <xdr:to>
      <xdr:col>68</xdr:col>
      <xdr:colOff>152400</xdr:colOff>
      <xdr:row>44</xdr:row>
      <xdr:rowOff>4233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43621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7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68580</xdr:rowOff>
    </xdr:from>
    <xdr:to>
      <xdr:col>81</xdr:col>
      <xdr:colOff>95250</xdr:colOff>
      <xdr:row>43</xdr:row>
      <xdr:rowOff>170180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40657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1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92710</xdr:rowOff>
    </xdr:from>
    <xdr:to>
      <xdr:col>77</xdr:col>
      <xdr:colOff>95250</xdr:colOff>
      <xdr:row>44</xdr:row>
      <xdr:rowOff>22860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7637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84667</xdr:rowOff>
    </xdr:from>
    <xdr:to>
      <xdr:col>64</xdr:col>
      <xdr:colOff>152400</xdr:colOff>
      <xdr:row>44</xdr:row>
      <xdr:rowOff>14817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171044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ポイント上回っているが、前年度からは△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ポイントとなっている。比率減少の要因としては、償還が順調に進み地方債現在高が減少（△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百万円）したこと、充当可能基金が増加（＋</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百万円）したことなどが挙げられる。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今後も、引き続き交付税措置のない地方債の発行抑制や事務事業の見直しによる充当可能基金の確保など比率の改善に努めていく。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165693</xdr:rowOff>
    </xdr:from>
    <xdr:to>
      <xdr:col>81</xdr:col>
      <xdr:colOff>44450</xdr:colOff>
      <xdr:row>16</xdr:row>
      <xdr:rowOff>134197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737443"/>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134197</xdr:rowOff>
    </xdr:from>
    <xdr:to>
      <xdr:col>77</xdr:col>
      <xdr:colOff>44450</xdr:colOff>
      <xdr:row>17</xdr:row>
      <xdr:rowOff>34332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77397"/>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11007</xdr:rowOff>
    </xdr:from>
    <xdr:to>
      <xdr:col>72</xdr:col>
      <xdr:colOff>203200</xdr:colOff>
      <xdr:row>17</xdr:row>
      <xdr:rowOff>34332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925657"/>
          <a:ext cx="8890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11007</xdr:rowOff>
    </xdr:from>
    <xdr:to>
      <xdr:col>68</xdr:col>
      <xdr:colOff>152400</xdr:colOff>
      <xdr:row>17</xdr:row>
      <xdr:rowOff>39963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92565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114893</xdr:rowOff>
    </xdr:from>
    <xdr:to>
      <xdr:col>81</xdr:col>
      <xdr:colOff>95250</xdr:colOff>
      <xdr:row>16</xdr:row>
      <xdr:rowOff>45043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8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86970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5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83397</xdr:rowOff>
    </xdr:from>
    <xdr:to>
      <xdr:col>77</xdr:col>
      <xdr:colOff>95250</xdr:colOff>
      <xdr:row>17</xdr:row>
      <xdr:rowOff>13547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169774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12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154982</xdr:rowOff>
    </xdr:from>
    <xdr:to>
      <xdr:col>73</xdr:col>
      <xdr:colOff>44450</xdr:colOff>
      <xdr:row>17</xdr:row>
      <xdr:rowOff>85132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89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69909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98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131657</xdr:rowOff>
    </xdr:from>
    <xdr:to>
      <xdr:col>68</xdr:col>
      <xdr:colOff>203200</xdr:colOff>
      <xdr:row>17</xdr:row>
      <xdr:rowOff>61807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8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46584</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9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160613</xdr:rowOff>
    </xdr:from>
    <xdr:to>
      <xdr:col>64</xdr:col>
      <xdr:colOff>152400</xdr:colOff>
      <xdr:row>17</xdr:row>
      <xdr:rowOff>90763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9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75540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9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令和元年度までは、類似団体平均に近い数値で推移していたが、令和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年度から類似団体平均を上回る状況となっており、令和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ポイント上回る結果となっている。これは、会計年度任用職員に係る費用（人口</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人当たり決算額）が類似団体平均・全国平均ともに上回っていることが理由として挙げられる。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今後は、会計年度任用職員の配置数の見直しを進め、人件費の抑制に努めていく。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232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76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令和元年度まで類似団体平均を大きく上回る状況が続いていたが、令和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年度から会計年度任用職員制度の開始に伴い、これらに係る費用が物件費から人件費に移行したことにより、類似団体平均の数値に近づいている。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年度は、経常一般財源の増加や当初予算編成時のマイナスシーリングによる歳出抑制の影響で、前年度から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ポイント減少したものの、類似団体平均を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62230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00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18</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68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82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年度までは類似団体平均を上回る状況が続いていたが、市町村類型の変更により、令和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ポイント下回る結果となっている。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扶助費に充当した経常一般財源は対前年度比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％）となったが、普通交付税等の経常一般財源が増加したことにより、令和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年度と同程度の数値となっている。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98425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186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98425</xdr:rowOff>
    </xdr:from>
    <xdr:to>
      <xdr:col>19</xdr:col>
      <xdr:colOff>187325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2817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123825</xdr:rowOff>
    </xdr:from>
    <xdr:to>
      <xdr:col>15</xdr:col>
      <xdr:colOff>149225</xdr:colOff>
      <xdr:row>56</xdr:row>
      <xdr:rowOff>53975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64152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88900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85725</xdr:rowOff>
    </xdr:from>
    <xdr:to>
      <xdr:col>11</xdr:col>
      <xdr:colOff>60325</xdr:colOff>
      <xdr:row>56</xdr:row>
      <xdr:rowOff>15875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26052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47625</xdr:rowOff>
    </xdr:from>
    <xdr:to>
      <xdr:col>20</xdr:col>
      <xdr:colOff>38100</xdr:colOff>
      <xdr:row>55</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134002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63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将来的に財政状況の悪化を招くことのないように、保険料や使用料の適正化を図り、特別会計への繰出金を抑えるなど一般会計の財政負担軽減に努めていく。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83457</xdr:rowOff>
    </xdr:from>
    <xdr:to>
      <xdr:col>82</xdr:col>
      <xdr:colOff>107950</xdr:colOff>
      <xdr:row>59</xdr:row>
      <xdr:rowOff>75293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27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75293</xdr:rowOff>
    </xdr:from>
    <xdr:to>
      <xdr:col>78</xdr:col>
      <xdr:colOff>69850</xdr:colOff>
      <xdr:row>61</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90843"/>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88900</xdr:rowOff>
    </xdr:from>
    <xdr:to>
      <xdr:col>73</xdr:col>
      <xdr:colOff>180975</xdr:colOff>
      <xdr:row>61</xdr:row>
      <xdr:rowOff>4535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759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375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166205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6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4734</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24493</xdr:rowOff>
    </xdr:from>
    <xdr:to>
      <xdr:col>78</xdr:col>
      <xdr:colOff>120650</xdr:colOff>
      <xdr:row>59</xdr:row>
      <xdr:rowOff>126093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110870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125185</xdr:rowOff>
    </xdr:from>
    <xdr:to>
      <xdr:col>74</xdr:col>
      <xdr:colOff>31750</xdr:colOff>
      <xdr:row>61</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38100</xdr:rowOff>
    </xdr:from>
    <xdr:to>
      <xdr:col>69</xdr:col>
      <xdr:colOff>142875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令和元年度までは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％台で推移していたが、令和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年度から下水道事業が公営企業会計適用となったことにより、一般会計から下水道事業への繰出しが、繰出金から補助費等に移行したことで、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％台に増加している。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補助費等に充当した一般財源は対前年度比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143002</xdr:rowOff>
    </xdr:from>
    <xdr:to>
      <xdr:col>82</xdr:col>
      <xdr:colOff>107950</xdr:colOff>
      <xdr:row>36</xdr:row>
      <xdr:rowOff>3556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4375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36</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2030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33274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203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35</xdr:row>
      <xdr:rowOff>33274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157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公債費に充当された経常一般財源は対前年度比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％）となったが、経常一般財源の増加により、令和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年度と同程度の数値となっている。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今後も、学校施設の大規模改修やスマートインターチェンジの整備等に係る地方債の借入れが続くが、過去に借入れた地方債の償還が順調に進んでいることから、数値は減少してくことが見込まれる。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地方債残高の増加を抑えるため、引き続き、事業の必要性を精査し、交付税措置のない新規の地方債については発行抑制に努めていく。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131572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76</xdr:row>
      <xdr:rowOff>131572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61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77</xdr:row>
      <xdr:rowOff>51563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617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106426</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532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80772</xdr:rowOff>
    </xdr:from>
    <xdr:to>
      <xdr:col>20</xdr:col>
      <xdr:colOff>38100</xdr:colOff>
      <xdr:row>77</xdr:row>
      <xdr:rowOff>10922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763</xdr:rowOff>
    </xdr:from>
    <xdr:to>
      <xdr:col>11</xdr:col>
      <xdr:colOff>60325</xdr:colOff>
      <xdr:row>77</xdr:row>
      <xdr:rowOff>102363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112540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公債費を除いた経常収支比率は、類似団体平均を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ポイント上回り、全国平均を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ポイント上回っている。人件費と物件費が、類似団体平均を上回っていることが影響し、比率が高くなる傾向にある。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今後も、公共施設の運営経費や維持補修経費に加え、老朽化対策などの費用の増加が引き続き見込まれるため、事務事業の見直しを行い、一層の歳出削減に努めていく。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349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113285</xdr:rowOff>
    </xdr:from>
    <xdr:to>
      <xdr:col>78</xdr:col>
      <xdr:colOff>69850</xdr:colOff>
      <xdr:row>78</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858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12700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943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72660</xdr:rowOff>
    </xdr:from>
    <xdr:to>
      <xdr:col>29</xdr:col>
      <xdr:colOff>127000</xdr:colOff>
      <xdr:row>17</xdr:row>
      <xdr:rowOff>75275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34935"/>
          <a:ext cx="647700" cy="2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75275</xdr:rowOff>
    </xdr:from>
    <xdr:to>
      <xdr:col>26</xdr:col>
      <xdr:colOff>50800</xdr:colOff>
      <xdr:row>17</xdr:row>
      <xdr:rowOff>122806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7550"/>
          <a:ext cx="698500" cy="47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74265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9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122806</xdr:rowOff>
    </xdr:from>
    <xdr:to>
      <xdr:col>22</xdr:col>
      <xdr:colOff>114300</xdr:colOff>
      <xdr:row>17</xdr:row>
      <xdr:rowOff>132613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85081"/>
          <a:ext cx="698500" cy="9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87826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132613</xdr:rowOff>
    </xdr:from>
    <xdr:to>
      <xdr:col>18</xdr:col>
      <xdr:colOff>177800</xdr:colOff>
      <xdr:row>17</xdr:row>
      <xdr:rowOff>134483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94888"/>
          <a:ext cx="698500" cy="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95178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100243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1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21860</xdr:rowOff>
    </xdr:from>
    <xdr:to>
      <xdr:col>29</xdr:col>
      <xdr:colOff>177800</xdr:colOff>
      <xdr:row>17</xdr:row>
      <xdr:rowOff>123460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84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165387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5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24475</xdr:rowOff>
    </xdr:from>
    <xdr:to>
      <xdr:col>26</xdr:col>
      <xdr:colOff>101600</xdr:colOff>
      <xdr:row>17</xdr:row>
      <xdr:rowOff>126075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110852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7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72006</xdr:rowOff>
    </xdr:from>
    <xdr:to>
      <xdr:col>22</xdr:col>
      <xdr:colOff>165100</xdr:colOff>
      <xdr:row>18</xdr:row>
      <xdr:rowOff>2156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158383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81813</xdr:rowOff>
    </xdr:from>
    <xdr:to>
      <xdr:col>19</xdr:col>
      <xdr:colOff>38100</xdr:colOff>
      <xdr:row>18</xdr:row>
      <xdr:rowOff>11963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44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168190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3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83683</xdr:rowOff>
    </xdr:from>
    <xdr:to>
      <xdr:col>15</xdr:col>
      <xdr:colOff>101600</xdr:colOff>
      <xdr:row>18</xdr:row>
      <xdr:rowOff>13833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4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3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59392</xdr:rowOff>
    </xdr:from>
    <xdr:to>
      <xdr:col>29</xdr:col>
      <xdr:colOff>127000</xdr:colOff>
      <xdr:row>36</xdr:row>
      <xdr:rowOff>99416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12642"/>
          <a:ext cx="647700" cy="4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53924</xdr:rowOff>
    </xdr:from>
    <xdr:to>
      <xdr:col>26</xdr:col>
      <xdr:colOff>50800</xdr:colOff>
      <xdr:row>36</xdr:row>
      <xdr:rowOff>99416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007174"/>
          <a:ext cx="698500" cy="45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161491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14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53924</xdr:rowOff>
    </xdr:from>
    <xdr:to>
      <xdr:col>22</xdr:col>
      <xdr:colOff>114300</xdr:colOff>
      <xdr:row>36</xdr:row>
      <xdr:rowOff>77165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07174"/>
          <a:ext cx="698500" cy="23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148461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65163</xdr:rowOff>
    </xdr:from>
    <xdr:to>
      <xdr:col>18</xdr:col>
      <xdr:colOff>177800</xdr:colOff>
      <xdr:row>36</xdr:row>
      <xdr:rowOff>77165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18413"/>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147947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0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129468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08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8592</xdr:rowOff>
    </xdr:from>
    <xdr:to>
      <xdr:col>29</xdr:col>
      <xdr:colOff>177800</xdr:colOff>
      <xdr:row>36</xdr:row>
      <xdr:rowOff>110192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1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196569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48616</xdr:rowOff>
    </xdr:from>
    <xdr:to>
      <xdr:col>26</xdr:col>
      <xdr:colOff>101600</xdr:colOff>
      <xdr:row>36</xdr:row>
      <xdr:rowOff>150216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160393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70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3124</xdr:rowOff>
    </xdr:from>
    <xdr:to>
      <xdr:col>22</xdr:col>
      <xdr:colOff>165100</xdr:colOff>
      <xdr:row>36</xdr:row>
      <xdr:rowOff>104724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5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114901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26365</xdr:rowOff>
    </xdr:from>
    <xdr:to>
      <xdr:col>19</xdr:col>
      <xdr:colOff>38100</xdr:colOff>
      <xdr:row>36</xdr:row>
      <xdr:rowOff>127965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79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138142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14363</xdr:rowOff>
    </xdr:from>
    <xdr:to>
      <xdr:col>15</xdr:col>
      <xdr:colOff>101600</xdr:colOff>
      <xdr:row>36</xdr:row>
      <xdr:rowOff>115963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67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126140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3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26619</xdr:rowOff>
    </xdr:from>
    <xdr:to>
      <xdr:col>24</xdr:col>
      <xdr:colOff>63500</xdr:colOff>
      <xdr:row>37</xdr:row>
      <xdr:rowOff>28658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70269"/>
          <a:ext cx="838200" cy="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28658</xdr:rowOff>
    </xdr:from>
    <xdr:to>
      <xdr:col>19</xdr:col>
      <xdr:colOff>177800</xdr:colOff>
      <xdr:row>37</xdr:row>
      <xdr:rowOff>107867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72308"/>
          <a:ext cx="889000" cy="7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73003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107867</xdr:rowOff>
    </xdr:from>
    <xdr:to>
      <xdr:col>15</xdr:col>
      <xdr:colOff>50800</xdr:colOff>
      <xdr:row>37</xdr:row>
      <xdr:rowOff>112535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1517"/>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109441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112535</xdr:rowOff>
    </xdr:from>
    <xdr:to>
      <xdr:col>10</xdr:col>
      <xdr:colOff>114300</xdr:colOff>
      <xdr:row>37</xdr:row>
      <xdr:rowOff>115011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618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113507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147269</xdr:rowOff>
    </xdr:from>
    <xdr:to>
      <xdr:col>24</xdr:col>
      <xdr:colOff>114300</xdr:colOff>
      <xdr:row>37</xdr:row>
      <xdr:rowOff>77419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170146</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7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149308</xdr:rowOff>
    </xdr:from>
    <xdr:to>
      <xdr:col>20</xdr:col>
      <xdr:colOff>38100</xdr:colOff>
      <xdr:row>37</xdr:row>
      <xdr:rowOff>79458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70585</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4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57067</xdr:rowOff>
    </xdr:from>
    <xdr:to>
      <xdr:col>15</xdr:col>
      <xdr:colOff>101600</xdr:colOff>
      <xdr:row>37</xdr:row>
      <xdr:rowOff>158667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0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149795</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61735</xdr:rowOff>
    </xdr:from>
    <xdr:to>
      <xdr:col>10</xdr:col>
      <xdr:colOff>165100</xdr:colOff>
      <xdr:row>37</xdr:row>
      <xdr:rowOff>163334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5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154462</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64211</xdr:rowOff>
    </xdr:from>
    <xdr:to>
      <xdr:col>6</xdr:col>
      <xdr:colOff>38100</xdr:colOff>
      <xdr:row>37</xdr:row>
      <xdr:rowOff>165812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156939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139092</xdr:rowOff>
    </xdr:from>
    <xdr:to>
      <xdr:col>24</xdr:col>
      <xdr:colOff>63500</xdr:colOff>
      <xdr:row>57</xdr:row>
      <xdr:rowOff>2778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40292"/>
          <a:ext cx="8382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66299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6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139092</xdr:rowOff>
    </xdr:from>
    <xdr:to>
      <xdr:col>19</xdr:col>
      <xdr:colOff>177800</xdr:colOff>
      <xdr:row>56</xdr:row>
      <xdr:rowOff>155611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40292"/>
          <a:ext cx="889000" cy="1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135055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155611</xdr:rowOff>
    </xdr:from>
    <xdr:to>
      <xdr:col>15</xdr:col>
      <xdr:colOff>50800</xdr:colOff>
      <xdr:row>56</xdr:row>
      <xdr:rowOff>167237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6811"/>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150508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0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167237</xdr:rowOff>
    </xdr:from>
    <xdr:to>
      <xdr:col>10</xdr:col>
      <xdr:colOff>114300</xdr:colOff>
      <xdr:row>57</xdr:row>
      <xdr:rowOff>5900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68437"/>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7990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25194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123428</xdr:rowOff>
    </xdr:from>
    <xdr:to>
      <xdr:col>24</xdr:col>
      <xdr:colOff>114300</xdr:colOff>
      <xdr:row>57</xdr:row>
      <xdr:rowOff>53578</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38355</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88292</xdr:rowOff>
    </xdr:from>
    <xdr:to>
      <xdr:col>20</xdr:col>
      <xdr:colOff>38100</xdr:colOff>
      <xdr:row>57</xdr:row>
      <xdr:rowOff>18442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8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104811</xdr:rowOff>
    </xdr:from>
    <xdr:to>
      <xdr:col>15</xdr:col>
      <xdr:colOff>101600</xdr:colOff>
      <xdr:row>57</xdr:row>
      <xdr:rowOff>34961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26088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116437</xdr:rowOff>
    </xdr:from>
    <xdr:to>
      <xdr:col>10</xdr:col>
      <xdr:colOff>165100</xdr:colOff>
      <xdr:row>57</xdr:row>
      <xdr:rowOff>46587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1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37714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126550</xdr:rowOff>
    </xdr:from>
    <xdr:to>
      <xdr:col>6</xdr:col>
      <xdr:colOff>38100</xdr:colOff>
      <xdr:row>57</xdr:row>
      <xdr:rowOff>56700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47827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848</xdr:rowOff>
    </xdr:from>
    <xdr:to>
      <xdr:col>24</xdr:col>
      <xdr:colOff>63500</xdr:colOff>
      <xdr:row>78</xdr:row>
      <xdr:rowOff>916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73948"/>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154262</xdr:rowOff>
    </xdr:from>
    <xdr:to>
      <xdr:col>19</xdr:col>
      <xdr:colOff>177800</xdr:colOff>
      <xdr:row>78</xdr:row>
      <xdr:rowOff>916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55912"/>
          <a:ext cx="889000" cy="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154262</xdr:rowOff>
    </xdr:from>
    <xdr:to>
      <xdr:col>15</xdr:col>
      <xdr:colOff>50800</xdr:colOff>
      <xdr:row>78</xdr:row>
      <xdr:rowOff>1282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55912"/>
          <a:ext cx="889000" cy="1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1282</xdr:rowOff>
    </xdr:from>
    <xdr:to>
      <xdr:col>10</xdr:col>
      <xdr:colOff>114300</xdr:colOff>
      <xdr:row>78</xdr:row>
      <xdr:rowOff>5945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74382"/>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121498</xdr:rowOff>
    </xdr:from>
    <xdr:to>
      <xdr:col>24</xdr:col>
      <xdr:colOff>114300</xdr:colOff>
      <xdr:row>78</xdr:row>
      <xdr:rowOff>51648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99925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121566</xdr:rowOff>
    </xdr:from>
    <xdr:to>
      <xdr:col>20</xdr:col>
      <xdr:colOff>38100</xdr:colOff>
      <xdr:row>78</xdr:row>
      <xdr:rowOff>51716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42843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1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103462</xdr:rowOff>
    </xdr:from>
    <xdr:to>
      <xdr:col>15</xdr:col>
      <xdr:colOff>101600</xdr:colOff>
      <xdr:row>78</xdr:row>
      <xdr:rowOff>33612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50139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08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121932</xdr:rowOff>
    </xdr:from>
    <xdr:to>
      <xdr:col>10</xdr:col>
      <xdr:colOff>165100</xdr:colOff>
      <xdr:row>78</xdr:row>
      <xdr:rowOff>52082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43209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126595</xdr:rowOff>
    </xdr:from>
    <xdr:to>
      <xdr:col>6</xdr:col>
      <xdr:colOff>38100</xdr:colOff>
      <xdr:row>78</xdr:row>
      <xdr:rowOff>56745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47872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2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26112</xdr:rowOff>
    </xdr:from>
    <xdr:to>
      <xdr:col>24</xdr:col>
      <xdr:colOff>63500</xdr:colOff>
      <xdr:row>98</xdr:row>
      <xdr:rowOff>39331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6762"/>
          <a:ext cx="838200" cy="18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13192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0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18411</xdr:rowOff>
    </xdr:from>
    <xdr:to>
      <xdr:col>19</xdr:col>
      <xdr:colOff>177800</xdr:colOff>
      <xdr:row>98</xdr:row>
      <xdr:rowOff>39331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820511"/>
          <a:ext cx="889000" cy="2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48254</xdr:rowOff>
    </xdr:from>
    <xdr:to>
      <xdr:col>20</xdr:col>
      <xdr:colOff>38100</xdr:colOff>
      <xdr:row>97</xdr:row>
      <xdr:rowOff>149854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67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166381</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5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18411</xdr:rowOff>
    </xdr:from>
    <xdr:to>
      <xdr:col>15</xdr:col>
      <xdr:colOff>50800</xdr:colOff>
      <xdr:row>98</xdr:row>
      <xdr:rowOff>55980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20511"/>
          <a:ext cx="889000" cy="3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47837</xdr:rowOff>
    </xdr:from>
    <xdr:to>
      <xdr:col>15</xdr:col>
      <xdr:colOff>101600</xdr:colOff>
      <xdr:row>97</xdr:row>
      <xdr:rowOff>149437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7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165964</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4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55980</xdr:rowOff>
    </xdr:from>
    <xdr:to>
      <xdr:col>10</xdr:col>
      <xdr:colOff>114300</xdr:colOff>
      <xdr:row>98</xdr:row>
      <xdr:rowOff>59122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58080"/>
          <a:ext cx="889000" cy="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75177</xdr:rowOff>
    </xdr:from>
    <xdr:to>
      <xdr:col>10</xdr:col>
      <xdr:colOff>165100</xdr:colOff>
      <xdr:row>98</xdr:row>
      <xdr:rowOff>5327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70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21854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8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80462</xdr:rowOff>
    </xdr:from>
    <xdr:to>
      <xdr:col>6</xdr:col>
      <xdr:colOff>38100</xdr:colOff>
      <xdr:row>98</xdr:row>
      <xdr:rowOff>10612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7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27139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8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146762</xdr:rowOff>
    </xdr:from>
    <xdr:to>
      <xdr:col>24</xdr:col>
      <xdr:colOff>114300</xdr:colOff>
      <xdr:row>97</xdr:row>
      <xdr:rowOff>76912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125189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8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159981</xdr:rowOff>
    </xdr:from>
    <xdr:to>
      <xdr:col>20</xdr:col>
      <xdr:colOff>38100</xdr:colOff>
      <xdr:row>98</xdr:row>
      <xdr:rowOff>90131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81258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139061</xdr:rowOff>
    </xdr:from>
    <xdr:to>
      <xdr:col>15</xdr:col>
      <xdr:colOff>101600</xdr:colOff>
      <xdr:row>98</xdr:row>
      <xdr:rowOff>69211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76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60338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5180</xdr:rowOff>
    </xdr:from>
    <xdr:to>
      <xdr:col>10</xdr:col>
      <xdr:colOff>165100</xdr:colOff>
      <xdr:row>98</xdr:row>
      <xdr:rowOff>106780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97907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0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8322</xdr:rowOff>
    </xdr:from>
    <xdr:to>
      <xdr:col>6</xdr:col>
      <xdr:colOff>38100</xdr:colOff>
      <xdr:row>98</xdr:row>
      <xdr:rowOff>109922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101049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0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140340</xdr:rowOff>
    </xdr:from>
    <xdr:to>
      <xdr:col>54</xdr:col>
      <xdr:colOff>189865</xdr:colOff>
      <xdr:row>38</xdr:row>
      <xdr:rowOff>13702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83840"/>
          <a:ext cx="1270" cy="1244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17529</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13702</xdr:rowOff>
    </xdr:from>
    <xdr:to>
      <xdr:col>55</xdr:col>
      <xdr:colOff>88900</xdr:colOff>
      <xdr:row>38</xdr:row>
      <xdr:rowOff>13702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2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87017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5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140340</xdr:rowOff>
    </xdr:from>
    <xdr:to>
      <xdr:col>55</xdr:col>
      <xdr:colOff>88900</xdr:colOff>
      <xdr:row>30</xdr:row>
      <xdr:rowOff>140340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8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132921</xdr:rowOff>
    </xdr:from>
    <xdr:to>
      <xdr:col>55</xdr:col>
      <xdr:colOff>0</xdr:colOff>
      <xdr:row>37</xdr:row>
      <xdr:rowOff>53276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790771"/>
          <a:ext cx="838200" cy="60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18717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1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167290</xdr:rowOff>
    </xdr:from>
    <xdr:to>
      <xdr:col>55</xdr:col>
      <xdr:colOff>50800</xdr:colOff>
      <xdr:row>36</xdr:row>
      <xdr:rowOff>97440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132921</xdr:rowOff>
    </xdr:from>
    <xdr:to>
      <xdr:col>50</xdr:col>
      <xdr:colOff>114300</xdr:colOff>
      <xdr:row>38</xdr:row>
      <xdr:rowOff>46098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790771"/>
          <a:ext cx="889000" cy="7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112635</xdr:rowOff>
    </xdr:from>
    <xdr:to>
      <xdr:col>50</xdr:col>
      <xdr:colOff>165100</xdr:colOff>
      <xdr:row>32</xdr:row>
      <xdr:rowOff>42785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42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59312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20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46098</xdr:rowOff>
    </xdr:from>
    <xdr:to>
      <xdr:col>45</xdr:col>
      <xdr:colOff>177800</xdr:colOff>
      <xdr:row>38</xdr:row>
      <xdr:rowOff>63694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61198"/>
          <a:ext cx="889000" cy="1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66112</xdr:rowOff>
    </xdr:from>
    <xdr:to>
      <xdr:col>46</xdr:col>
      <xdr:colOff>38100</xdr:colOff>
      <xdr:row>36</xdr:row>
      <xdr:rowOff>167712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3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12789</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20182</xdr:rowOff>
    </xdr:from>
    <xdr:to>
      <xdr:col>41</xdr:col>
      <xdr:colOff>50800</xdr:colOff>
      <xdr:row>38</xdr:row>
      <xdr:rowOff>63694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35282"/>
          <a:ext cx="889000" cy="4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105660</xdr:rowOff>
    </xdr:from>
    <xdr:to>
      <xdr:col>41</xdr:col>
      <xdr:colOff>101600</xdr:colOff>
      <xdr:row>37</xdr:row>
      <xdr:rowOff>35810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7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52337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113628</xdr:rowOff>
    </xdr:from>
    <xdr:to>
      <xdr:col>36</xdr:col>
      <xdr:colOff>165100</xdr:colOff>
      <xdr:row>37</xdr:row>
      <xdr:rowOff>43778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60305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6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2476</xdr:rowOff>
    </xdr:from>
    <xdr:to>
      <xdr:col>55</xdr:col>
      <xdr:colOff>50800</xdr:colOff>
      <xdr:row>37</xdr:row>
      <xdr:rowOff>104076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4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152353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2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82121</xdr:rowOff>
    </xdr:from>
    <xdr:to>
      <xdr:col>50</xdr:col>
      <xdr:colOff>165100</xdr:colOff>
      <xdr:row>34</xdr:row>
      <xdr:rowOff>12271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7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3398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3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166748</xdr:rowOff>
    </xdr:from>
    <xdr:to>
      <xdr:col>46</xdr:col>
      <xdr:colOff>38100</xdr:colOff>
      <xdr:row>38</xdr:row>
      <xdr:rowOff>96898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51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88025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6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12894</xdr:rowOff>
    </xdr:from>
    <xdr:to>
      <xdr:col>41</xdr:col>
      <xdr:colOff>101600</xdr:colOff>
      <xdr:row>38</xdr:row>
      <xdr:rowOff>114494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5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105621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62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140831</xdr:rowOff>
    </xdr:from>
    <xdr:to>
      <xdr:col>36</xdr:col>
      <xdr:colOff>165100</xdr:colOff>
      <xdr:row>38</xdr:row>
      <xdr:rowOff>70982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44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62109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102004</xdr:rowOff>
    </xdr:from>
    <xdr:to>
      <xdr:col>55</xdr:col>
      <xdr:colOff>0</xdr:colOff>
      <xdr:row>57</xdr:row>
      <xdr:rowOff>161449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74654"/>
          <a:ext cx="838200" cy="5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143577</xdr:rowOff>
    </xdr:from>
    <xdr:to>
      <xdr:col>50</xdr:col>
      <xdr:colOff>114300</xdr:colOff>
      <xdr:row>57</xdr:row>
      <xdr:rowOff>161449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44777"/>
          <a:ext cx="889000" cy="18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143577</xdr:rowOff>
    </xdr:from>
    <xdr:to>
      <xdr:col>45</xdr:col>
      <xdr:colOff>177800</xdr:colOff>
      <xdr:row>57</xdr:row>
      <xdr:rowOff>53838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44777"/>
          <a:ext cx="889000" cy="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53838</xdr:rowOff>
    </xdr:from>
    <xdr:to>
      <xdr:col>41</xdr:col>
      <xdr:colOff>50800</xdr:colOff>
      <xdr:row>57</xdr:row>
      <xdr:rowOff>123881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26488"/>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51204</xdr:rowOff>
    </xdr:from>
    <xdr:to>
      <xdr:col>55</xdr:col>
      <xdr:colOff>50800</xdr:colOff>
      <xdr:row>57</xdr:row>
      <xdr:rowOff>152804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29631</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0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110649</xdr:rowOff>
    </xdr:from>
    <xdr:to>
      <xdr:col>50</xdr:col>
      <xdr:colOff>165100</xdr:colOff>
      <xdr:row>58</xdr:row>
      <xdr:rowOff>40799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8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31926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97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92777</xdr:rowOff>
    </xdr:from>
    <xdr:to>
      <xdr:col>46</xdr:col>
      <xdr:colOff>38100</xdr:colOff>
      <xdr:row>57</xdr:row>
      <xdr:rowOff>22927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9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14054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8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3038</xdr:rowOff>
    </xdr:from>
    <xdr:to>
      <xdr:col>41</xdr:col>
      <xdr:colOff>101600</xdr:colOff>
      <xdr:row>57</xdr:row>
      <xdr:rowOff>104638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77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95765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8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73081</xdr:rowOff>
    </xdr:from>
    <xdr:to>
      <xdr:col>36</xdr:col>
      <xdr:colOff>165100</xdr:colOff>
      <xdr:row>58</xdr:row>
      <xdr:rowOff>3231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165808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3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136058</xdr:rowOff>
    </xdr:from>
    <xdr:to>
      <xdr:col>55</xdr:col>
      <xdr:colOff>0</xdr:colOff>
      <xdr:row>79</xdr:row>
      <xdr:rowOff>1479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09158"/>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113786</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43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164993</xdr:rowOff>
    </xdr:from>
    <xdr:to>
      <xdr:col>50</xdr:col>
      <xdr:colOff>114300</xdr:colOff>
      <xdr:row>78</xdr:row>
      <xdr:rowOff>136058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195193"/>
          <a:ext cx="889000" cy="31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164993</xdr:rowOff>
    </xdr:from>
    <xdr:to>
      <xdr:col>45</xdr:col>
      <xdr:colOff>177800</xdr:colOff>
      <xdr:row>78</xdr:row>
      <xdr:rowOff>103059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195193"/>
          <a:ext cx="889000" cy="28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58966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103059</xdr:rowOff>
    </xdr:from>
    <xdr:to>
      <xdr:col>41</xdr:col>
      <xdr:colOff>50800</xdr:colOff>
      <xdr:row>79</xdr:row>
      <xdr:rowOff>1642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476159"/>
          <a:ext cx="8890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108549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6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122129</xdr:rowOff>
    </xdr:from>
    <xdr:to>
      <xdr:col>55</xdr:col>
      <xdr:colOff>50800</xdr:colOff>
      <xdr:row>79</xdr:row>
      <xdr:rowOff>52279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37056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1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85258</xdr:rowOff>
    </xdr:from>
    <xdr:to>
      <xdr:col>50</xdr:col>
      <xdr:colOff>165100</xdr:colOff>
      <xdr:row>79</xdr:row>
      <xdr:rowOff>15408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6535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114193</xdr:rowOff>
    </xdr:from>
    <xdr:to>
      <xdr:col>46</xdr:col>
      <xdr:colOff>38100</xdr:colOff>
      <xdr:row>77</xdr:row>
      <xdr:rowOff>44343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1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60870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9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52259</xdr:rowOff>
    </xdr:from>
    <xdr:to>
      <xdr:col>41</xdr:col>
      <xdr:colOff>101600</xdr:colOff>
      <xdr:row>78</xdr:row>
      <xdr:rowOff>153859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144986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1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122292</xdr:rowOff>
    </xdr:from>
    <xdr:to>
      <xdr:col>36</xdr:col>
      <xdr:colOff>165100</xdr:colOff>
      <xdr:row>79</xdr:row>
      <xdr:rowOff>52442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4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43569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8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11502</xdr:rowOff>
    </xdr:from>
    <xdr:to>
      <xdr:col>55</xdr:col>
      <xdr:colOff>0</xdr:colOff>
      <xdr:row>98</xdr:row>
      <xdr:rowOff>64646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13602"/>
          <a:ext cx="838200" cy="5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123606</xdr:rowOff>
    </xdr:from>
    <xdr:to>
      <xdr:col>50</xdr:col>
      <xdr:colOff>114300</xdr:colOff>
      <xdr:row>98</xdr:row>
      <xdr:rowOff>64646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54256"/>
          <a:ext cx="889000" cy="11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123606</xdr:rowOff>
    </xdr:from>
    <xdr:to>
      <xdr:col>45</xdr:col>
      <xdr:colOff>177800</xdr:colOff>
      <xdr:row>97</xdr:row>
      <xdr:rowOff>128943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754256"/>
          <a:ext cx="889000" cy="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128943</xdr:rowOff>
    </xdr:from>
    <xdr:to>
      <xdr:col>41</xdr:col>
      <xdr:colOff>50800</xdr:colOff>
      <xdr:row>98</xdr:row>
      <xdr:rowOff>3815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759593"/>
          <a:ext cx="889000" cy="4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132152</xdr:rowOff>
    </xdr:from>
    <xdr:to>
      <xdr:col>55</xdr:col>
      <xdr:colOff>50800</xdr:colOff>
      <xdr:row>98</xdr:row>
      <xdr:rowOff>62302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47079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13846</xdr:rowOff>
    </xdr:from>
    <xdr:to>
      <xdr:col>50</xdr:col>
      <xdr:colOff>165100</xdr:colOff>
      <xdr:row>98</xdr:row>
      <xdr:rowOff>115446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72806</xdr:rowOff>
    </xdr:from>
    <xdr:to>
      <xdr:col>46</xdr:col>
      <xdr:colOff>38100</xdr:colOff>
      <xdr:row>98</xdr:row>
      <xdr:rowOff>2956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0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165533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78143</xdr:rowOff>
    </xdr:from>
    <xdr:to>
      <xdr:col>41</xdr:col>
      <xdr:colOff>101600</xdr:colOff>
      <xdr:row>98</xdr:row>
      <xdr:rowOff>8293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170870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0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124465</xdr:rowOff>
    </xdr:from>
    <xdr:to>
      <xdr:col>36</xdr:col>
      <xdr:colOff>165100</xdr:colOff>
      <xdr:row>98</xdr:row>
      <xdr:rowOff>54615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45742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4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66733</xdr:rowOff>
    </xdr:from>
    <xdr:to>
      <xdr:col>85</xdr:col>
      <xdr:colOff>127000</xdr:colOff>
      <xdr:row>39</xdr:row>
      <xdr:rowOff>71272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53283"/>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51613</xdr:rowOff>
    </xdr:from>
    <xdr:to>
      <xdr:col>81</xdr:col>
      <xdr:colOff>50800</xdr:colOff>
      <xdr:row>39</xdr:row>
      <xdr:rowOff>66733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8163"/>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35023</xdr:rowOff>
    </xdr:from>
    <xdr:to>
      <xdr:col>76</xdr:col>
      <xdr:colOff>114300</xdr:colOff>
      <xdr:row>39</xdr:row>
      <xdr:rowOff>51613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157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35023</xdr:rowOff>
    </xdr:from>
    <xdr:to>
      <xdr:col>71</xdr:col>
      <xdr:colOff>177800</xdr:colOff>
      <xdr:row>39</xdr:row>
      <xdr:rowOff>53833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1573"/>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20472</xdr:rowOff>
    </xdr:from>
    <xdr:to>
      <xdr:col>85</xdr:col>
      <xdr:colOff>177800</xdr:colOff>
      <xdr:row>39</xdr:row>
      <xdr:rowOff>122072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15933</xdr:rowOff>
    </xdr:from>
    <xdr:to>
      <xdr:col>81</xdr:col>
      <xdr:colOff>101600</xdr:colOff>
      <xdr:row>39</xdr:row>
      <xdr:rowOff>117533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108660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7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813</xdr:rowOff>
    </xdr:from>
    <xdr:to>
      <xdr:col>76</xdr:col>
      <xdr:colOff>165100</xdr:colOff>
      <xdr:row>39</xdr:row>
      <xdr:rowOff>102413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93540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7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155673</xdr:rowOff>
    </xdr:from>
    <xdr:to>
      <xdr:col>72</xdr:col>
      <xdr:colOff>38100</xdr:colOff>
      <xdr:row>39</xdr:row>
      <xdr:rowOff>85823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76950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6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3033</xdr:rowOff>
    </xdr:from>
    <xdr:to>
      <xdr:col>67</xdr:col>
      <xdr:colOff>101600</xdr:colOff>
      <xdr:row>39</xdr:row>
      <xdr:rowOff>104633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95760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8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107011</xdr:rowOff>
    </xdr:from>
    <xdr:to>
      <xdr:col>85</xdr:col>
      <xdr:colOff>127000</xdr:colOff>
      <xdr:row>77</xdr:row>
      <xdr:rowOff>157975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08661"/>
          <a:ext cx="8382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157975</xdr:rowOff>
    </xdr:from>
    <xdr:to>
      <xdr:col>81</xdr:col>
      <xdr:colOff>50800</xdr:colOff>
      <xdr:row>78</xdr:row>
      <xdr:rowOff>2223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596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146799</xdr:rowOff>
    </xdr:from>
    <xdr:to>
      <xdr:col>76</xdr:col>
      <xdr:colOff>114300</xdr:colOff>
      <xdr:row>78</xdr:row>
      <xdr:rowOff>2223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348449"/>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129146</xdr:rowOff>
    </xdr:from>
    <xdr:to>
      <xdr:col>71</xdr:col>
      <xdr:colOff>177800</xdr:colOff>
      <xdr:row>77</xdr:row>
      <xdr:rowOff>146799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330796"/>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56211</xdr:rowOff>
    </xdr:from>
    <xdr:to>
      <xdr:col>85</xdr:col>
      <xdr:colOff>177800</xdr:colOff>
      <xdr:row>77</xdr:row>
      <xdr:rowOff>157811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34638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3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107175</xdr:rowOff>
    </xdr:from>
    <xdr:to>
      <xdr:col>81</xdr:col>
      <xdr:colOff>101600</xdr:colOff>
      <xdr:row>78</xdr:row>
      <xdr:rowOff>37325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28452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122873</xdr:rowOff>
    </xdr:from>
    <xdr:to>
      <xdr:col>76</xdr:col>
      <xdr:colOff>165100</xdr:colOff>
      <xdr:row>78</xdr:row>
      <xdr:rowOff>53023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44150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95999</xdr:rowOff>
    </xdr:from>
    <xdr:to>
      <xdr:col>72</xdr:col>
      <xdr:colOff>38100</xdr:colOff>
      <xdr:row>78</xdr:row>
      <xdr:rowOff>26149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17276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78346</xdr:rowOff>
    </xdr:from>
    <xdr:to>
      <xdr:col>67</xdr:col>
      <xdr:colOff>101600</xdr:colOff>
      <xdr:row>78</xdr:row>
      <xdr:rowOff>8496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7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171073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7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134499</xdr:rowOff>
    </xdr:from>
    <xdr:to>
      <xdr:col>85</xdr:col>
      <xdr:colOff>127000</xdr:colOff>
      <xdr:row>96</xdr:row>
      <xdr:rowOff>168966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593699"/>
          <a:ext cx="838200" cy="3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168966</xdr:rowOff>
    </xdr:from>
    <xdr:to>
      <xdr:col>81</xdr:col>
      <xdr:colOff>50800</xdr:colOff>
      <xdr:row>97</xdr:row>
      <xdr:rowOff>109142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28166"/>
          <a:ext cx="889000" cy="1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57441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109142</xdr:rowOff>
    </xdr:from>
    <xdr:to>
      <xdr:col>76</xdr:col>
      <xdr:colOff>114300</xdr:colOff>
      <xdr:row>97</xdr:row>
      <xdr:rowOff>127778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739792"/>
          <a:ext cx="8890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127778</xdr:rowOff>
    </xdr:from>
    <xdr:to>
      <xdr:col>71</xdr:col>
      <xdr:colOff>177800</xdr:colOff>
      <xdr:row>97</xdr:row>
      <xdr:rowOff>161068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758428"/>
          <a:ext cx="889000" cy="3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141059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148643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83699</xdr:rowOff>
    </xdr:from>
    <xdr:to>
      <xdr:col>85</xdr:col>
      <xdr:colOff>177800</xdr:colOff>
      <xdr:row>97</xdr:row>
      <xdr:rowOff>13849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5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106576</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39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118166</xdr:rowOff>
    </xdr:from>
    <xdr:to>
      <xdr:col>81</xdr:col>
      <xdr:colOff>101600</xdr:colOff>
      <xdr:row>97</xdr:row>
      <xdr:rowOff>48316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57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64843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5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58342</xdr:rowOff>
    </xdr:from>
    <xdr:to>
      <xdr:col>76</xdr:col>
      <xdr:colOff>165100</xdr:colOff>
      <xdr:row>97</xdr:row>
      <xdr:rowOff>159942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8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151069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7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76978</xdr:rowOff>
    </xdr:from>
    <xdr:to>
      <xdr:col>72</xdr:col>
      <xdr:colOff>38100</xdr:colOff>
      <xdr:row>98</xdr:row>
      <xdr:rowOff>7128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169705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110268</xdr:rowOff>
    </xdr:from>
    <xdr:to>
      <xdr:col>67</xdr:col>
      <xdr:colOff>101600</xdr:colOff>
      <xdr:row>98</xdr:row>
      <xdr:rowOff>40418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31545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83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79807</xdr:rowOff>
    </xdr:from>
    <xdr:to>
      <xdr:col>116</xdr:col>
      <xdr:colOff>63500</xdr:colOff>
      <xdr:row>37</xdr:row>
      <xdr:rowOff>88265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23457"/>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88265</xdr:rowOff>
    </xdr:from>
    <xdr:to>
      <xdr:col>111</xdr:col>
      <xdr:colOff>177800</xdr:colOff>
      <xdr:row>37</xdr:row>
      <xdr:rowOff>91237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43191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91237</xdr:rowOff>
    </xdr:from>
    <xdr:to>
      <xdr:col>107</xdr:col>
      <xdr:colOff>50800</xdr:colOff>
      <xdr:row>37</xdr:row>
      <xdr:rowOff>105829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34887"/>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105829</xdr:rowOff>
    </xdr:from>
    <xdr:to>
      <xdr:col>102</xdr:col>
      <xdr:colOff>114300</xdr:colOff>
      <xdr:row>37</xdr:row>
      <xdr:rowOff>119583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49479"/>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29007</xdr:rowOff>
    </xdr:from>
    <xdr:to>
      <xdr:col>116</xdr:col>
      <xdr:colOff>114300</xdr:colOff>
      <xdr:row>37</xdr:row>
      <xdr:rowOff>130607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51884</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37465</xdr:rowOff>
    </xdr:from>
    <xdr:to>
      <xdr:col>112</xdr:col>
      <xdr:colOff>38100</xdr:colOff>
      <xdr:row>37</xdr:row>
      <xdr:rowOff>139065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155592</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40437</xdr:rowOff>
    </xdr:from>
    <xdr:to>
      <xdr:col>107</xdr:col>
      <xdr:colOff>101600</xdr:colOff>
      <xdr:row>37</xdr:row>
      <xdr:rowOff>142037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158564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5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55029</xdr:rowOff>
    </xdr:from>
    <xdr:to>
      <xdr:col>102</xdr:col>
      <xdr:colOff>165100</xdr:colOff>
      <xdr:row>37</xdr:row>
      <xdr:rowOff>156629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39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17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68783</xdr:rowOff>
    </xdr:from>
    <xdr:to>
      <xdr:col>98</xdr:col>
      <xdr:colOff>38100</xdr:colOff>
      <xdr:row>37</xdr:row>
      <xdr:rowOff>170383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4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15460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10065</xdr:rowOff>
    </xdr:from>
    <xdr:to>
      <xdr:col>116</xdr:col>
      <xdr:colOff>63500</xdr:colOff>
      <xdr:row>59</xdr:row>
      <xdr:rowOff>10313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25615"/>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10217</xdr:rowOff>
    </xdr:from>
    <xdr:to>
      <xdr:col>111</xdr:col>
      <xdr:colOff>177800</xdr:colOff>
      <xdr:row>59</xdr:row>
      <xdr:rowOff>10313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25767"/>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10217</xdr:rowOff>
    </xdr:from>
    <xdr:to>
      <xdr:col>107</xdr:col>
      <xdr:colOff>50800</xdr:colOff>
      <xdr:row>59</xdr:row>
      <xdr:rowOff>10370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257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10255</xdr:rowOff>
    </xdr:from>
    <xdr:to>
      <xdr:col>102</xdr:col>
      <xdr:colOff>114300</xdr:colOff>
      <xdr:row>59</xdr:row>
      <xdr:rowOff>10370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2580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130715</xdr:rowOff>
    </xdr:from>
    <xdr:to>
      <xdr:col>116</xdr:col>
      <xdr:colOff>114300</xdr:colOff>
      <xdr:row>59</xdr:row>
      <xdr:rowOff>60865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45642</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89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130963</xdr:rowOff>
    </xdr:from>
    <xdr:to>
      <xdr:col>112</xdr:col>
      <xdr:colOff>38100</xdr:colOff>
      <xdr:row>59</xdr:row>
      <xdr:rowOff>61113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52240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130867</xdr:rowOff>
    </xdr:from>
    <xdr:to>
      <xdr:col>107</xdr:col>
      <xdr:colOff>101600</xdr:colOff>
      <xdr:row>59</xdr:row>
      <xdr:rowOff>61017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7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52144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6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131020</xdr:rowOff>
    </xdr:from>
    <xdr:to>
      <xdr:col>102</xdr:col>
      <xdr:colOff>165100</xdr:colOff>
      <xdr:row>59</xdr:row>
      <xdr:rowOff>61170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52297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130905</xdr:rowOff>
    </xdr:from>
    <xdr:to>
      <xdr:col>98</xdr:col>
      <xdr:colOff>38100</xdr:colOff>
      <xdr:row>59</xdr:row>
      <xdr:rowOff>61055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52182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20256</xdr:rowOff>
    </xdr:from>
    <xdr:to>
      <xdr:col>116</xdr:col>
      <xdr:colOff>63500</xdr:colOff>
      <xdr:row>78</xdr:row>
      <xdr:rowOff>24016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393356"/>
          <a:ext cx="8382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18402</xdr:rowOff>
    </xdr:from>
    <xdr:to>
      <xdr:col>111</xdr:col>
      <xdr:colOff>177800</xdr:colOff>
      <xdr:row>78</xdr:row>
      <xdr:rowOff>24016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20052"/>
          <a:ext cx="889000" cy="17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18402</xdr:rowOff>
    </xdr:from>
    <xdr:to>
      <xdr:col>107</xdr:col>
      <xdr:colOff>50800</xdr:colOff>
      <xdr:row>77</xdr:row>
      <xdr:rowOff>60413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20052"/>
          <a:ext cx="889000" cy="4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39942</xdr:rowOff>
    </xdr:from>
    <xdr:to>
      <xdr:col>102</xdr:col>
      <xdr:colOff>114300</xdr:colOff>
      <xdr:row>77</xdr:row>
      <xdr:rowOff>60413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241592"/>
          <a:ext cx="889000" cy="2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140906</xdr:rowOff>
    </xdr:from>
    <xdr:to>
      <xdr:col>116</xdr:col>
      <xdr:colOff>114300</xdr:colOff>
      <xdr:row>78</xdr:row>
      <xdr:rowOff>71056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119333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144666</xdr:rowOff>
    </xdr:from>
    <xdr:to>
      <xdr:col>112</xdr:col>
      <xdr:colOff>38100</xdr:colOff>
      <xdr:row>78</xdr:row>
      <xdr:rowOff>74816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4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65943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3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139052</xdr:rowOff>
    </xdr:from>
    <xdr:to>
      <xdr:col>107</xdr:col>
      <xdr:colOff>101600</xdr:colOff>
      <xdr:row>77</xdr:row>
      <xdr:rowOff>69202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60329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6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9613</xdr:rowOff>
    </xdr:from>
    <xdr:to>
      <xdr:col>102</xdr:col>
      <xdr:colOff>165100</xdr:colOff>
      <xdr:row>77</xdr:row>
      <xdr:rowOff>111213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1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102340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0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160592</xdr:rowOff>
    </xdr:from>
    <xdr:to>
      <xdr:col>98</xdr:col>
      <xdr:colOff>38100</xdr:colOff>
      <xdr:row>77</xdr:row>
      <xdr:rowOff>90742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1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81869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2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537,872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であり、前年度から増加した主な項目は、扶助費、普通建設事業、積立金及び公債費となっている。扶助費は、子育て世帯や住民税非課税世帯等を対象とした子育て世帯等臨時特別支援事業の実施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33.1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113,641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円、普通建設事業は、北吉井小学校増改築工事の実施等により、対前年度比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45,745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円、積立金は、新設した公共施設等管理基金への積立等により、対前年度比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17.3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40,910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円、公債費は、総合保健福祉センター建設や学校施設等空調整備に係る地方債の償還額の増加等により、対前年度比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52,074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また、減少した主な項目は、補助費等及び物件費となっており、補助費等は、特別定額給付金の終了により、対前年度比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59,482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円、物件費は、小中学校へのタブレット端末の導入完了等により、対前年度比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10.2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67,448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86055</xdr:rowOff>
    </xdr:from>
    <xdr:to>
      <xdr:col>24</xdr:col>
      <xdr:colOff>63500</xdr:colOff>
      <xdr:row>37</xdr:row>
      <xdr:rowOff>89103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2970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85598</xdr:rowOff>
    </xdr:from>
    <xdr:to>
      <xdr:col>19</xdr:col>
      <xdr:colOff>177800</xdr:colOff>
      <xdr:row>37</xdr:row>
      <xdr:rowOff>89103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29248"/>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80764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85598</xdr:rowOff>
    </xdr:from>
    <xdr:to>
      <xdr:col>15</xdr:col>
      <xdr:colOff>50800</xdr:colOff>
      <xdr:row>37</xdr:row>
      <xdr:rowOff>89713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2924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64990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6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71425</xdr:rowOff>
    </xdr:from>
    <xdr:to>
      <xdr:col>10</xdr:col>
      <xdr:colOff>114300</xdr:colOff>
      <xdr:row>37</xdr:row>
      <xdr:rowOff>89713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1507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63009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65143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6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35255</xdr:rowOff>
    </xdr:from>
    <xdr:to>
      <xdr:col>24</xdr:col>
      <xdr:colOff>114300</xdr:colOff>
      <xdr:row>37</xdr:row>
      <xdr:rowOff>136855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121632</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2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38303</xdr:rowOff>
    </xdr:from>
    <xdr:to>
      <xdr:col>20</xdr:col>
      <xdr:colOff>38100</xdr:colOff>
      <xdr:row>37</xdr:row>
      <xdr:rowOff>139903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131030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4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34798</xdr:rowOff>
    </xdr:from>
    <xdr:to>
      <xdr:col>15</xdr:col>
      <xdr:colOff>101600</xdr:colOff>
      <xdr:row>37</xdr:row>
      <xdr:rowOff>136398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7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127525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38913</xdr:rowOff>
    </xdr:from>
    <xdr:to>
      <xdr:col>10</xdr:col>
      <xdr:colOff>165100</xdr:colOff>
      <xdr:row>37</xdr:row>
      <xdr:rowOff>140513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131640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4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20625</xdr:rowOff>
    </xdr:from>
    <xdr:to>
      <xdr:col>6</xdr:col>
      <xdr:colOff>38100</xdr:colOff>
      <xdr:row>37</xdr:row>
      <xdr:rowOff>122225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113352</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4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37199</xdr:rowOff>
    </xdr:from>
    <xdr:to>
      <xdr:col>24</xdr:col>
      <xdr:colOff>63500</xdr:colOff>
      <xdr:row>57</xdr:row>
      <xdr:rowOff>168849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38399"/>
          <a:ext cx="838200" cy="30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74185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75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37199</xdr:rowOff>
    </xdr:from>
    <xdr:to>
      <xdr:col>19</xdr:col>
      <xdr:colOff>177800</xdr:colOff>
      <xdr:row>58</xdr:row>
      <xdr:rowOff>82315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38399"/>
          <a:ext cx="889000" cy="38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163871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25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82315</xdr:rowOff>
    </xdr:from>
    <xdr:to>
      <xdr:col>15</xdr:col>
      <xdr:colOff>50800</xdr:colOff>
      <xdr:row>58</xdr:row>
      <xdr:rowOff>82687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10026415"/>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5869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82687</xdr:rowOff>
    </xdr:from>
    <xdr:to>
      <xdr:col>10</xdr:col>
      <xdr:colOff>114300</xdr:colOff>
      <xdr:row>58</xdr:row>
      <xdr:rowOff>103931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026787"/>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45910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48203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118049</xdr:rowOff>
    </xdr:from>
    <xdr:to>
      <xdr:col>24</xdr:col>
      <xdr:colOff>114300</xdr:colOff>
      <xdr:row>58</xdr:row>
      <xdr:rowOff>48199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9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32976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0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157849</xdr:rowOff>
    </xdr:from>
    <xdr:to>
      <xdr:col>20</xdr:col>
      <xdr:colOff>38100</xdr:colOff>
      <xdr:row>56</xdr:row>
      <xdr:rowOff>87999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79126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8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31515</xdr:rowOff>
    </xdr:from>
    <xdr:to>
      <xdr:col>15</xdr:col>
      <xdr:colOff>101600</xdr:colOff>
      <xdr:row>58</xdr:row>
      <xdr:rowOff>133115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124242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6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31887</xdr:rowOff>
    </xdr:from>
    <xdr:to>
      <xdr:col>10</xdr:col>
      <xdr:colOff>165100</xdr:colOff>
      <xdr:row>58</xdr:row>
      <xdr:rowOff>133487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124614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6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53131</xdr:rowOff>
    </xdr:from>
    <xdr:to>
      <xdr:col>6</xdr:col>
      <xdr:colOff>38100</xdr:colOff>
      <xdr:row>58</xdr:row>
      <xdr:rowOff>154731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145858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17715</xdr:rowOff>
    </xdr:from>
    <xdr:to>
      <xdr:col>24</xdr:col>
      <xdr:colOff>63500</xdr:colOff>
      <xdr:row>76</xdr:row>
      <xdr:rowOff>142827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047915"/>
          <a:ext cx="838200" cy="12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142827</xdr:rowOff>
    </xdr:from>
    <xdr:to>
      <xdr:col>19</xdr:col>
      <xdr:colOff>177800</xdr:colOff>
      <xdr:row>76</xdr:row>
      <xdr:rowOff>157686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302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157686</xdr:rowOff>
    </xdr:from>
    <xdr:to>
      <xdr:col>15</xdr:col>
      <xdr:colOff>50800</xdr:colOff>
      <xdr:row>77</xdr:row>
      <xdr:rowOff>36497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87886"/>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36497</xdr:rowOff>
    </xdr:from>
    <xdr:to>
      <xdr:col>10</xdr:col>
      <xdr:colOff>114300</xdr:colOff>
      <xdr:row>77</xdr:row>
      <xdr:rowOff>45507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38147"/>
          <a:ext cx="8890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138364</xdr:rowOff>
    </xdr:from>
    <xdr:to>
      <xdr:col>24</xdr:col>
      <xdr:colOff>114300</xdr:colOff>
      <xdr:row>76</xdr:row>
      <xdr:rowOff>68514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9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116792</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97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92027</xdr:rowOff>
    </xdr:from>
    <xdr:to>
      <xdr:col>20</xdr:col>
      <xdr:colOff>38100</xdr:colOff>
      <xdr:row>77</xdr:row>
      <xdr:rowOff>22177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13304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1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106886</xdr:rowOff>
    </xdr:from>
    <xdr:to>
      <xdr:col>15</xdr:col>
      <xdr:colOff>101600</xdr:colOff>
      <xdr:row>77</xdr:row>
      <xdr:rowOff>37036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28163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22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157147</xdr:rowOff>
    </xdr:from>
    <xdr:to>
      <xdr:col>10</xdr:col>
      <xdr:colOff>165100</xdr:colOff>
      <xdr:row>77</xdr:row>
      <xdr:rowOff>87297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78424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8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166157</xdr:rowOff>
    </xdr:from>
    <xdr:to>
      <xdr:col>6</xdr:col>
      <xdr:colOff>38100</xdr:colOff>
      <xdr:row>77</xdr:row>
      <xdr:rowOff>96307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19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87434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28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23746</xdr:rowOff>
    </xdr:from>
    <xdr:to>
      <xdr:col>24</xdr:col>
      <xdr:colOff>63500</xdr:colOff>
      <xdr:row>97</xdr:row>
      <xdr:rowOff>99809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54396"/>
          <a:ext cx="838200" cy="7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124720</xdr:rowOff>
    </xdr:from>
    <xdr:to>
      <xdr:col>19</xdr:col>
      <xdr:colOff>177800</xdr:colOff>
      <xdr:row>97</xdr:row>
      <xdr:rowOff>99809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83920"/>
          <a:ext cx="889000" cy="1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124720</xdr:rowOff>
    </xdr:from>
    <xdr:to>
      <xdr:col>15</xdr:col>
      <xdr:colOff>50800</xdr:colOff>
      <xdr:row>97</xdr:row>
      <xdr:rowOff>41097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3920"/>
          <a:ext cx="889000" cy="8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41097</xdr:rowOff>
    </xdr:from>
    <xdr:to>
      <xdr:col>10</xdr:col>
      <xdr:colOff>114300</xdr:colOff>
      <xdr:row>97</xdr:row>
      <xdr:rowOff>120086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71747"/>
          <a:ext cx="889000" cy="7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144396</xdr:rowOff>
    </xdr:from>
    <xdr:to>
      <xdr:col>24</xdr:col>
      <xdr:colOff>114300</xdr:colOff>
      <xdr:row>97</xdr:row>
      <xdr:rowOff>74546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0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122823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8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49009</xdr:rowOff>
    </xdr:from>
    <xdr:to>
      <xdr:col>20</xdr:col>
      <xdr:colOff>38100</xdr:colOff>
      <xdr:row>97</xdr:row>
      <xdr:rowOff>150609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7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141736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73920</xdr:rowOff>
    </xdr:from>
    <xdr:to>
      <xdr:col>15</xdr:col>
      <xdr:colOff>101600</xdr:colOff>
      <xdr:row>97</xdr:row>
      <xdr:rowOff>4070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20597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161747</xdr:rowOff>
    </xdr:from>
    <xdr:to>
      <xdr:col>10</xdr:col>
      <xdr:colOff>165100</xdr:colOff>
      <xdr:row>97</xdr:row>
      <xdr:rowOff>91897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83024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69286</xdr:rowOff>
    </xdr:from>
    <xdr:to>
      <xdr:col>6</xdr:col>
      <xdr:colOff>38100</xdr:colOff>
      <xdr:row>97</xdr:row>
      <xdr:rowOff>170886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162013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153188</xdr:rowOff>
    </xdr:from>
    <xdr:to>
      <xdr:col>55</xdr:col>
      <xdr:colOff>0</xdr:colOff>
      <xdr:row>37</xdr:row>
      <xdr:rowOff>154331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49683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153873</xdr:rowOff>
    </xdr:from>
    <xdr:to>
      <xdr:col>50</xdr:col>
      <xdr:colOff>114300</xdr:colOff>
      <xdr:row>37</xdr:row>
      <xdr:rowOff>154331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49752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153873</xdr:rowOff>
    </xdr:from>
    <xdr:to>
      <xdr:col>45</xdr:col>
      <xdr:colOff>177800</xdr:colOff>
      <xdr:row>37</xdr:row>
      <xdr:rowOff>154559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49752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154331</xdr:rowOff>
    </xdr:from>
    <xdr:to>
      <xdr:col>41</xdr:col>
      <xdr:colOff>50800</xdr:colOff>
      <xdr:row>37</xdr:row>
      <xdr:rowOff>154559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9798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102388</xdr:rowOff>
    </xdr:from>
    <xdr:to>
      <xdr:col>55</xdr:col>
      <xdr:colOff>50800</xdr:colOff>
      <xdr:row>38</xdr:row>
      <xdr:rowOff>32538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80815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103531</xdr:rowOff>
    </xdr:from>
    <xdr:to>
      <xdr:col>50</xdr:col>
      <xdr:colOff>165100</xdr:colOff>
      <xdr:row>38</xdr:row>
      <xdr:rowOff>33680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24807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103073</xdr:rowOff>
    </xdr:from>
    <xdr:to>
      <xdr:col>46</xdr:col>
      <xdr:colOff>38100</xdr:colOff>
      <xdr:row>38</xdr:row>
      <xdr:rowOff>33223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24351</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103759</xdr:rowOff>
    </xdr:from>
    <xdr:to>
      <xdr:col>41</xdr:col>
      <xdr:colOff>101600</xdr:colOff>
      <xdr:row>38</xdr:row>
      <xdr:rowOff>33910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25036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103531</xdr:rowOff>
    </xdr:from>
    <xdr:to>
      <xdr:col>36</xdr:col>
      <xdr:colOff>165100</xdr:colOff>
      <xdr:row>38</xdr:row>
      <xdr:rowOff>33680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24807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93408</xdr:rowOff>
    </xdr:from>
    <xdr:to>
      <xdr:col>55</xdr:col>
      <xdr:colOff>0</xdr:colOff>
      <xdr:row>55</xdr:row>
      <xdr:rowOff>104404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523158"/>
          <a:ext cx="8382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93408</xdr:rowOff>
    </xdr:from>
    <xdr:to>
      <xdr:col>50</xdr:col>
      <xdr:colOff>114300</xdr:colOff>
      <xdr:row>55</xdr:row>
      <xdr:rowOff>168458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523158"/>
          <a:ext cx="889000" cy="7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168458</xdr:rowOff>
    </xdr:from>
    <xdr:to>
      <xdr:col>45</xdr:col>
      <xdr:colOff>177800</xdr:colOff>
      <xdr:row>56</xdr:row>
      <xdr:rowOff>45654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598208"/>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391</xdr:rowOff>
    </xdr:from>
    <xdr:to>
      <xdr:col>41</xdr:col>
      <xdr:colOff>50800</xdr:colOff>
      <xdr:row>56</xdr:row>
      <xdr:rowOff>45654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60159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53604</xdr:rowOff>
    </xdr:from>
    <xdr:to>
      <xdr:col>55</xdr:col>
      <xdr:colOff>50800</xdr:colOff>
      <xdr:row>55</xdr:row>
      <xdr:rowOff>155204</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48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76481</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3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42608</xdr:rowOff>
    </xdr:from>
    <xdr:to>
      <xdr:col>50</xdr:col>
      <xdr:colOff>165100</xdr:colOff>
      <xdr:row>55</xdr:row>
      <xdr:rowOff>144208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4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135335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5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117658</xdr:rowOff>
    </xdr:from>
    <xdr:to>
      <xdr:col>46</xdr:col>
      <xdr:colOff>38100</xdr:colOff>
      <xdr:row>56</xdr:row>
      <xdr:rowOff>47808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5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38935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6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166304</xdr:rowOff>
    </xdr:from>
    <xdr:to>
      <xdr:col>41</xdr:col>
      <xdr:colOff>101600</xdr:colOff>
      <xdr:row>56</xdr:row>
      <xdr:rowOff>96454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59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87581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68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121041</xdr:rowOff>
    </xdr:from>
    <xdr:to>
      <xdr:col>36</xdr:col>
      <xdr:colOff>165100</xdr:colOff>
      <xdr:row>56</xdr:row>
      <xdr:rowOff>51191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5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42318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6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86159</xdr:rowOff>
    </xdr:from>
    <xdr:to>
      <xdr:col>55</xdr:col>
      <xdr:colOff>0</xdr:colOff>
      <xdr:row>78</xdr:row>
      <xdr:rowOff>130589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59259"/>
          <a:ext cx="838200" cy="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130589</xdr:rowOff>
    </xdr:from>
    <xdr:to>
      <xdr:col>50</xdr:col>
      <xdr:colOff>114300</xdr:colOff>
      <xdr:row>79</xdr:row>
      <xdr:rowOff>18886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03689"/>
          <a:ext cx="8890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9872</xdr:rowOff>
    </xdr:from>
    <xdr:to>
      <xdr:col>45</xdr:col>
      <xdr:colOff>177800</xdr:colOff>
      <xdr:row>79</xdr:row>
      <xdr:rowOff>18886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54422"/>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123975</xdr:rowOff>
    </xdr:from>
    <xdr:to>
      <xdr:col>41</xdr:col>
      <xdr:colOff>50800</xdr:colOff>
      <xdr:row>79</xdr:row>
      <xdr:rowOff>9872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97075"/>
          <a:ext cx="889000" cy="5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35359</xdr:rowOff>
    </xdr:from>
    <xdr:to>
      <xdr:col>55</xdr:col>
      <xdr:colOff>50800</xdr:colOff>
      <xdr:row>78</xdr:row>
      <xdr:rowOff>136959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13786</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79789</xdr:rowOff>
    </xdr:from>
    <xdr:to>
      <xdr:col>50</xdr:col>
      <xdr:colOff>165100</xdr:colOff>
      <xdr:row>79</xdr:row>
      <xdr:rowOff>9939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4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139536</xdr:rowOff>
    </xdr:from>
    <xdr:to>
      <xdr:col>46</xdr:col>
      <xdr:colOff>38100</xdr:colOff>
      <xdr:row>79</xdr:row>
      <xdr:rowOff>69686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60813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130522</xdr:rowOff>
    </xdr:from>
    <xdr:to>
      <xdr:col>41</xdr:col>
      <xdr:colOff>101600</xdr:colOff>
      <xdr:row>79</xdr:row>
      <xdr:rowOff>60672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51799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9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73175</xdr:rowOff>
    </xdr:from>
    <xdr:to>
      <xdr:col>36</xdr:col>
      <xdr:colOff>165100</xdr:colOff>
      <xdr:row>79</xdr:row>
      <xdr:rowOff>3325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165902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85217</xdr:rowOff>
    </xdr:from>
    <xdr:to>
      <xdr:col>55</xdr:col>
      <xdr:colOff>0</xdr:colOff>
      <xdr:row>97</xdr:row>
      <xdr:rowOff>99848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5867"/>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99848</xdr:rowOff>
    </xdr:from>
    <xdr:to>
      <xdr:col>50</xdr:col>
      <xdr:colOff>114300</xdr:colOff>
      <xdr:row>97</xdr:row>
      <xdr:rowOff>115689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30498"/>
          <a:ext cx="889000" cy="1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115689</xdr:rowOff>
    </xdr:from>
    <xdr:to>
      <xdr:col>45</xdr:col>
      <xdr:colOff>177800</xdr:colOff>
      <xdr:row>97</xdr:row>
      <xdr:rowOff>121526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46339"/>
          <a:ext cx="889000" cy="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121526</xdr:rowOff>
    </xdr:from>
    <xdr:to>
      <xdr:col>41</xdr:col>
      <xdr:colOff>50800</xdr:colOff>
      <xdr:row>97</xdr:row>
      <xdr:rowOff>134457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52176"/>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34417</xdr:rowOff>
    </xdr:from>
    <xdr:to>
      <xdr:col>55</xdr:col>
      <xdr:colOff>50800</xdr:colOff>
      <xdr:row>97</xdr:row>
      <xdr:rowOff>136017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12844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49048</xdr:rowOff>
    </xdr:from>
    <xdr:to>
      <xdr:col>50</xdr:col>
      <xdr:colOff>165100</xdr:colOff>
      <xdr:row>97</xdr:row>
      <xdr:rowOff>150648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141775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64889</xdr:rowOff>
    </xdr:from>
    <xdr:to>
      <xdr:col>46</xdr:col>
      <xdr:colOff>38100</xdr:colOff>
      <xdr:row>97</xdr:row>
      <xdr:rowOff>166489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9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157616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8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70726</xdr:rowOff>
    </xdr:from>
    <xdr:to>
      <xdr:col>41</xdr:col>
      <xdr:colOff>101600</xdr:colOff>
      <xdr:row>98</xdr:row>
      <xdr:rowOff>876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163453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83657</xdr:rowOff>
    </xdr:from>
    <xdr:to>
      <xdr:col>36</xdr:col>
      <xdr:colOff>165100</xdr:colOff>
      <xdr:row>98</xdr:row>
      <xdr:rowOff>13807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4934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49501</xdr:rowOff>
    </xdr:from>
    <xdr:to>
      <xdr:col>85</xdr:col>
      <xdr:colOff>127000</xdr:colOff>
      <xdr:row>38</xdr:row>
      <xdr:rowOff>92543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64601"/>
          <a:ext cx="8382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85130</xdr:rowOff>
    </xdr:from>
    <xdr:to>
      <xdr:col>81</xdr:col>
      <xdr:colOff>50800</xdr:colOff>
      <xdr:row>38</xdr:row>
      <xdr:rowOff>92543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00230"/>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111048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85130</xdr:rowOff>
    </xdr:from>
    <xdr:to>
      <xdr:col>76</xdr:col>
      <xdr:colOff>114300</xdr:colOff>
      <xdr:row>38</xdr:row>
      <xdr:rowOff>96821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600230"/>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22057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2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39704</xdr:rowOff>
    </xdr:from>
    <xdr:to>
      <xdr:col>71</xdr:col>
      <xdr:colOff>177800</xdr:colOff>
      <xdr:row>38</xdr:row>
      <xdr:rowOff>96821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54804"/>
          <a:ext cx="889000" cy="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28719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55825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170151</xdr:rowOff>
    </xdr:from>
    <xdr:to>
      <xdr:col>85</xdr:col>
      <xdr:colOff>177800</xdr:colOff>
      <xdr:row>38</xdr:row>
      <xdr:rowOff>100301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148578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41743</xdr:rowOff>
    </xdr:from>
    <xdr:to>
      <xdr:col>81</xdr:col>
      <xdr:colOff>101600</xdr:colOff>
      <xdr:row>38</xdr:row>
      <xdr:rowOff>143343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5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134470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4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34330</xdr:rowOff>
    </xdr:from>
    <xdr:to>
      <xdr:col>76</xdr:col>
      <xdr:colOff>165100</xdr:colOff>
      <xdr:row>38</xdr:row>
      <xdr:rowOff>135930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127057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46021</xdr:rowOff>
    </xdr:from>
    <xdr:to>
      <xdr:col>72</xdr:col>
      <xdr:colOff>38100</xdr:colOff>
      <xdr:row>38</xdr:row>
      <xdr:rowOff>147621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138748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160354</xdr:rowOff>
    </xdr:from>
    <xdr:to>
      <xdr:col>67</xdr:col>
      <xdr:colOff>101600</xdr:colOff>
      <xdr:row>38</xdr:row>
      <xdr:rowOff>90504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81631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54748</xdr:rowOff>
    </xdr:from>
    <xdr:to>
      <xdr:col>85</xdr:col>
      <xdr:colOff>127000</xdr:colOff>
      <xdr:row>57</xdr:row>
      <xdr:rowOff>64669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27398"/>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13774</xdr:rowOff>
    </xdr:from>
    <xdr:to>
      <xdr:col>81</xdr:col>
      <xdr:colOff>50800</xdr:colOff>
      <xdr:row>57</xdr:row>
      <xdr:rowOff>54748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786424"/>
          <a:ext cx="889000" cy="4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13774</xdr:rowOff>
    </xdr:from>
    <xdr:to>
      <xdr:col>76</xdr:col>
      <xdr:colOff>114300</xdr:colOff>
      <xdr:row>57</xdr:row>
      <xdr:rowOff>70755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86424"/>
          <a:ext cx="889000" cy="5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70755</xdr:rowOff>
    </xdr:from>
    <xdr:to>
      <xdr:col>71</xdr:col>
      <xdr:colOff>177800</xdr:colOff>
      <xdr:row>57</xdr:row>
      <xdr:rowOff>87748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43405"/>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13869</xdr:rowOff>
    </xdr:from>
    <xdr:to>
      <xdr:col>85</xdr:col>
      <xdr:colOff>177800</xdr:colOff>
      <xdr:row>57</xdr:row>
      <xdr:rowOff>115469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124198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2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3948</xdr:rowOff>
    </xdr:from>
    <xdr:to>
      <xdr:col>81</xdr:col>
      <xdr:colOff>101600</xdr:colOff>
      <xdr:row>57</xdr:row>
      <xdr:rowOff>105548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7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96675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134424</xdr:rowOff>
    </xdr:from>
    <xdr:to>
      <xdr:col>76</xdr:col>
      <xdr:colOff>165100</xdr:colOff>
      <xdr:row>57</xdr:row>
      <xdr:rowOff>64574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55701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19955</xdr:rowOff>
    </xdr:from>
    <xdr:to>
      <xdr:col>72</xdr:col>
      <xdr:colOff>38100</xdr:colOff>
      <xdr:row>57</xdr:row>
      <xdr:rowOff>121555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112682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8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36948</xdr:rowOff>
    </xdr:from>
    <xdr:to>
      <xdr:col>67</xdr:col>
      <xdr:colOff>101600</xdr:colOff>
      <xdr:row>57</xdr:row>
      <xdr:rowOff>138548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129675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66732</xdr:rowOff>
    </xdr:from>
    <xdr:to>
      <xdr:col>85</xdr:col>
      <xdr:colOff>127000</xdr:colOff>
      <xdr:row>79</xdr:row>
      <xdr:rowOff>71273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11282"/>
          <a:ext cx="8382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51612</xdr:rowOff>
    </xdr:from>
    <xdr:to>
      <xdr:col>81</xdr:col>
      <xdr:colOff>50800</xdr:colOff>
      <xdr:row>79</xdr:row>
      <xdr:rowOff>66732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9616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35023</xdr:rowOff>
    </xdr:from>
    <xdr:to>
      <xdr:col>76</xdr:col>
      <xdr:colOff>114300</xdr:colOff>
      <xdr:row>79</xdr:row>
      <xdr:rowOff>51612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79573"/>
          <a:ext cx="889000" cy="1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35023</xdr:rowOff>
    </xdr:from>
    <xdr:to>
      <xdr:col>71</xdr:col>
      <xdr:colOff>177800</xdr:colOff>
      <xdr:row>79</xdr:row>
      <xdr:rowOff>53834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79573"/>
          <a:ext cx="8890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20473</xdr:rowOff>
    </xdr:from>
    <xdr:to>
      <xdr:col>85</xdr:col>
      <xdr:colOff>177800</xdr:colOff>
      <xdr:row>79</xdr:row>
      <xdr:rowOff>122073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113265</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15932</xdr:rowOff>
    </xdr:from>
    <xdr:to>
      <xdr:col>81</xdr:col>
      <xdr:colOff>101600</xdr:colOff>
      <xdr:row>79</xdr:row>
      <xdr:rowOff>117532</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108659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6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812</xdr:rowOff>
    </xdr:from>
    <xdr:to>
      <xdr:col>76</xdr:col>
      <xdr:colOff>165100</xdr:colOff>
      <xdr:row>79</xdr:row>
      <xdr:rowOff>102412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4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93539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155673</xdr:rowOff>
    </xdr:from>
    <xdr:to>
      <xdr:col>72</xdr:col>
      <xdr:colOff>38100</xdr:colOff>
      <xdr:row>79</xdr:row>
      <xdr:rowOff>85823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76950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62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3034</xdr:rowOff>
    </xdr:from>
    <xdr:to>
      <xdr:col>67</xdr:col>
      <xdr:colOff>101600</xdr:colOff>
      <xdr:row>79</xdr:row>
      <xdr:rowOff>104634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95761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107011</xdr:rowOff>
    </xdr:from>
    <xdr:to>
      <xdr:col>85</xdr:col>
      <xdr:colOff>127000</xdr:colOff>
      <xdr:row>97</xdr:row>
      <xdr:rowOff>157975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37661"/>
          <a:ext cx="838200" cy="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157975</xdr:rowOff>
    </xdr:from>
    <xdr:to>
      <xdr:col>81</xdr:col>
      <xdr:colOff>50800</xdr:colOff>
      <xdr:row>98</xdr:row>
      <xdr:rowOff>2223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886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146799</xdr:rowOff>
    </xdr:from>
    <xdr:to>
      <xdr:col>76</xdr:col>
      <xdr:colOff>114300</xdr:colOff>
      <xdr:row>98</xdr:row>
      <xdr:rowOff>2223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77449"/>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129146</xdr:rowOff>
    </xdr:from>
    <xdr:to>
      <xdr:col>71</xdr:col>
      <xdr:colOff>177800</xdr:colOff>
      <xdr:row>97</xdr:row>
      <xdr:rowOff>146799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759796"/>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56211</xdr:rowOff>
    </xdr:from>
    <xdr:to>
      <xdr:col>85</xdr:col>
      <xdr:colOff>177800</xdr:colOff>
      <xdr:row>97</xdr:row>
      <xdr:rowOff>157811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8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34638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107175</xdr:rowOff>
    </xdr:from>
    <xdr:to>
      <xdr:col>81</xdr:col>
      <xdr:colOff>101600</xdr:colOff>
      <xdr:row>98</xdr:row>
      <xdr:rowOff>37325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3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28452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122873</xdr:rowOff>
    </xdr:from>
    <xdr:to>
      <xdr:col>76</xdr:col>
      <xdr:colOff>165100</xdr:colOff>
      <xdr:row>98</xdr:row>
      <xdr:rowOff>53023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7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44150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95999</xdr:rowOff>
    </xdr:from>
    <xdr:to>
      <xdr:col>72</xdr:col>
      <xdr:colOff>38100</xdr:colOff>
      <xdr:row>98</xdr:row>
      <xdr:rowOff>26149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17276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78346</xdr:rowOff>
    </xdr:from>
    <xdr:to>
      <xdr:col>67</xdr:col>
      <xdr:colOff>101600</xdr:colOff>
      <xdr:row>98</xdr:row>
      <xdr:rowOff>8496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0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171073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前年度から増加した主な項目は、民生費、衛生費及び公債費となっている。民生費は、子育て世帯や住民税非課税世帯を対象とした子育て世帯等臨時特別支援事業の実施等により、対前年度比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201,681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円、衛生費は、新型コロナウイルスワクチン接種事業の実施により、対前年度比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47,717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円、公債費は、総合保健福祉センター建設や学校施設等空調整備に係る地方債の償還額の増加等により、対前年度比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％増の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52,074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また、減少した主な項目は、総務費、教育費及び農林水産業費となっている。総務費は、特別定額給付金の終了により、対前年度比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83,574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円、教育費は、小中学校へのタブレット端末の導入完了等により、対前年度比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53,911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円、農林水産業費は、新型コロナウイルス感染症対策として実施した営農継続支援事業の終了等により、対前年度比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％減の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24,044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円となっている。農林水産業費は、これまで類似団体平均を下回っていたが、市町村類型の変更により、令和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年度は上回る結果となっている。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普通交付税の増加及び前年度並みの市税収入の確保により、実質単年度収支は</a:t>
          </a:r>
          <a:r>
            <a:rPr kumimoji="1" lang="en-US" altLang="ja-JP" sz="1100">
              <a:solidFill>
                <a:sysClr val="windowText" lastClr="000000"/>
              </a:solidFill>
              <a:latin typeface="ＭＳ ゴシック" pitchFamily="49" charset="-128"/>
              <a:ea typeface="ＭＳ ゴシック" pitchFamily="49" charset="-128"/>
            </a:rPr>
            <a:t>6</a:t>
          </a:r>
          <a:r>
            <a:rPr kumimoji="1" lang="ja-JP" altLang="en-US" sz="1100">
              <a:solidFill>
                <a:sysClr val="windowText" lastClr="000000"/>
              </a:solidFill>
              <a:latin typeface="ＭＳ ゴシック" pitchFamily="49" charset="-128"/>
              <a:ea typeface="ＭＳ ゴシック" pitchFamily="49" charset="-128"/>
            </a:rPr>
            <a:t>年ぶりの黒字となった。財政調整基金は前年度決算剰余金の積立等に伴い増加し、標準財政規模比は対前年度比</a:t>
          </a:r>
          <a:r>
            <a:rPr kumimoji="1" lang="en-US" altLang="ja-JP" sz="1100">
              <a:solidFill>
                <a:sysClr val="windowText" lastClr="000000"/>
              </a:solidFill>
              <a:latin typeface="ＭＳ ゴシック" pitchFamily="49" charset="-128"/>
              <a:ea typeface="ＭＳ ゴシック" pitchFamily="49" charset="-128"/>
            </a:rPr>
            <a:t>6.8</a:t>
          </a:r>
          <a:r>
            <a:rPr kumimoji="1" lang="ja-JP" altLang="en-US" sz="1100">
              <a:solidFill>
                <a:sysClr val="windowText" lastClr="000000"/>
              </a:solidFill>
              <a:latin typeface="ＭＳ ゴシック" pitchFamily="49" charset="-128"/>
              <a:ea typeface="ＭＳ ゴシック" pitchFamily="49" charset="-128"/>
            </a:rPr>
            <a:t>％増の</a:t>
          </a:r>
          <a:r>
            <a:rPr kumimoji="1" lang="en-US" altLang="ja-JP" sz="1100">
              <a:solidFill>
                <a:sysClr val="windowText" lastClr="000000"/>
              </a:solidFill>
              <a:latin typeface="ＭＳ ゴシック" pitchFamily="49" charset="-128"/>
              <a:ea typeface="ＭＳ ゴシック" pitchFamily="49" charset="-128"/>
            </a:rPr>
            <a:t>32.14</a:t>
          </a:r>
          <a:r>
            <a:rPr kumimoji="1" lang="ja-JP" altLang="en-US" sz="1100">
              <a:solidFill>
                <a:sysClr val="windowText" lastClr="000000"/>
              </a:solidFill>
              <a:latin typeface="ＭＳ ゴシック" pitchFamily="49" charset="-128"/>
              <a:ea typeface="ＭＳ ゴシック" pitchFamily="49" charset="-128"/>
            </a:rPr>
            <a:t>％となった。</a:t>
          </a:r>
        </a:p>
        <a:p>
          <a:r>
            <a:rPr kumimoji="1" lang="ja-JP" altLang="en-US" sz="1100">
              <a:solidFill>
                <a:sysClr val="windowText" lastClr="000000"/>
              </a:solidFill>
              <a:latin typeface="ＭＳ ゴシック" pitchFamily="49" charset="-128"/>
              <a:ea typeface="ＭＳ ゴシック" pitchFamily="49" charset="-128"/>
            </a:rPr>
            <a:t>　今後も引き続き、経常経費の歳出見直しを進めるとともに、基金の債券運用など効果的な運用に努めていく。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標準財政規模に対する各会計の実質収支額又は資金譲与額の比率を示した標準財政規模比については、水道事業会計、一般会計、その他</a:t>
          </a:r>
          <a:r>
            <a:rPr kumimoji="1" lang="en-US" altLang="ja-JP" sz="1400">
              <a:solidFill>
                <a:sysClr val="windowText" lastClr="000000"/>
              </a:solidFill>
              <a:latin typeface="ＭＳ ゴシック" pitchFamily="49" charset="-128"/>
              <a:ea typeface="ＭＳ ゴシック" pitchFamily="49" charset="-128"/>
            </a:rPr>
            <a:t>5</a:t>
          </a:r>
          <a:r>
            <a:rPr kumimoji="1" lang="ja-JP" altLang="en-US" sz="1400">
              <a:solidFill>
                <a:sysClr val="windowText" lastClr="000000"/>
              </a:solidFill>
              <a:latin typeface="ＭＳ ゴシック" pitchFamily="49" charset="-128"/>
              <a:ea typeface="ＭＳ ゴシック" pitchFamily="49" charset="-128"/>
            </a:rPr>
            <a:t>会計を含めた全会計において赤字額は発生していない。</a:t>
          </a:r>
        </a:p>
        <a:p>
          <a:r>
            <a:rPr kumimoji="1" lang="ja-JP" altLang="en-US" sz="1400">
              <a:solidFill>
                <a:sysClr val="windowText" lastClr="000000"/>
              </a:solidFill>
              <a:latin typeface="ＭＳ ゴシック" pitchFamily="49" charset="-128"/>
              <a:ea typeface="ＭＳ ゴシック" pitchFamily="49" charset="-128"/>
            </a:rPr>
            <a:t>　このうち水道事業会計は、未払金などの流動負債に比べて、現金預金や未収金などの流動資産が</a:t>
          </a:r>
          <a:r>
            <a:rPr kumimoji="1" lang="en-US" altLang="ja-JP" sz="1400">
              <a:solidFill>
                <a:sysClr val="windowText" lastClr="000000"/>
              </a:solidFill>
              <a:latin typeface="ＭＳ ゴシック" pitchFamily="49" charset="-128"/>
              <a:ea typeface="ＭＳ ゴシック" pitchFamily="49" charset="-128"/>
            </a:rPr>
            <a:t>16.5</a:t>
          </a:r>
          <a:r>
            <a:rPr kumimoji="1" lang="ja-JP" altLang="en-US" sz="1400">
              <a:solidFill>
                <a:sysClr val="windowText" lastClr="000000"/>
              </a:solidFill>
              <a:latin typeface="ＭＳ ゴシック" pitchFamily="49" charset="-128"/>
              <a:ea typeface="ＭＳ ゴシック" pitchFamily="49" charset="-128"/>
            </a:rPr>
            <a:t>億円多い状況となっており、標準財政規模比も令和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年度で</a:t>
          </a:r>
          <a:r>
            <a:rPr kumimoji="1" lang="en-US" altLang="ja-JP" sz="1400">
              <a:solidFill>
                <a:sysClr val="windowText" lastClr="000000"/>
              </a:solidFill>
              <a:latin typeface="ＭＳ ゴシック" pitchFamily="49" charset="-128"/>
              <a:ea typeface="ＭＳ ゴシック" pitchFamily="49" charset="-128"/>
            </a:rPr>
            <a:t>20.86</a:t>
          </a:r>
          <a:r>
            <a:rPr kumimoji="1" lang="ja-JP" altLang="en-US" sz="1400">
              <a:solidFill>
                <a:sysClr val="windowText" lastClr="000000"/>
              </a:solidFill>
              <a:latin typeface="ＭＳ ゴシック" pitchFamily="49" charset="-128"/>
              <a:ea typeface="ＭＳ ゴシック" pitchFamily="49" charset="-128"/>
            </a:rPr>
            <a:t>％と棒グラフにおいて最も大きな割合を占めている。次いで、一般会計の実質収支黒字が</a:t>
          </a:r>
          <a:r>
            <a:rPr kumimoji="1" lang="en-US" altLang="ja-JP" sz="1400">
              <a:solidFill>
                <a:sysClr val="windowText" lastClr="000000"/>
              </a:solidFill>
              <a:latin typeface="ＭＳ ゴシック" pitchFamily="49" charset="-128"/>
              <a:ea typeface="ＭＳ ゴシック" pitchFamily="49" charset="-128"/>
            </a:rPr>
            <a:t>11.5</a:t>
          </a:r>
          <a:r>
            <a:rPr kumimoji="1" lang="ja-JP" altLang="en-US" sz="1400">
              <a:solidFill>
                <a:sysClr val="windowText" lastClr="000000"/>
              </a:solidFill>
              <a:latin typeface="ＭＳ ゴシック" pitchFamily="49" charset="-128"/>
              <a:ea typeface="ＭＳ ゴシック" pitchFamily="49" charset="-128"/>
            </a:rPr>
            <a:t>億円で標準財政規模比は</a:t>
          </a:r>
          <a:r>
            <a:rPr kumimoji="1" lang="en-US" altLang="ja-JP" sz="1400">
              <a:solidFill>
                <a:sysClr val="windowText" lastClr="000000"/>
              </a:solidFill>
              <a:latin typeface="ＭＳ ゴシック" pitchFamily="49" charset="-128"/>
              <a:ea typeface="ＭＳ ゴシック" pitchFamily="49" charset="-128"/>
            </a:rPr>
            <a:t>11.14</a:t>
          </a:r>
          <a:r>
            <a:rPr kumimoji="1" lang="ja-JP" altLang="en-US" sz="1400">
              <a:solidFill>
                <a:sysClr val="windowText" lastClr="000000"/>
              </a:solidFill>
              <a:latin typeface="ＭＳ ゴシック" pitchFamily="49" charset="-128"/>
              <a:ea typeface="ＭＳ ゴシック" pitchFamily="49" charset="-128"/>
            </a:rPr>
            <a:t>％となっている。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一般会計の元利償還金は、過去の借入れに対する償還が進む一方で、総合保健福祉センター建設事業及び学校施設等空調設備整備事業の元金償還が本格化したこと等により、対前年度比</a:t>
          </a:r>
          <a:r>
            <a:rPr kumimoji="1" lang="en-US" altLang="ja-JP" sz="1200">
              <a:solidFill>
                <a:sysClr val="windowText" lastClr="000000"/>
              </a:solidFill>
              <a:latin typeface="ＭＳ ゴシック" pitchFamily="49" charset="-128"/>
              <a:ea typeface="ＭＳ ゴシック" pitchFamily="49" charset="-128"/>
            </a:rPr>
            <a:t>122</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7.6</a:t>
          </a:r>
          <a:r>
            <a:rPr kumimoji="1" lang="ja-JP" altLang="en-US" sz="1200">
              <a:solidFill>
                <a:sysClr val="windowText" lastClr="000000"/>
              </a:solidFill>
              <a:latin typeface="ＭＳ ゴシック" pitchFamily="49" charset="-128"/>
              <a:ea typeface="ＭＳ ゴシック" pitchFamily="49" charset="-128"/>
            </a:rPr>
            <a:t>％）の増加となっている。</a:t>
          </a:r>
        </a:p>
        <a:p>
          <a:r>
            <a:rPr kumimoji="1" lang="ja-JP" altLang="en-US" sz="1200">
              <a:solidFill>
                <a:sysClr val="windowText" lastClr="000000"/>
              </a:solidFill>
              <a:latin typeface="ＭＳ ゴシック" pitchFamily="49" charset="-128"/>
              <a:ea typeface="ＭＳ ゴシック" pitchFamily="49" charset="-128"/>
            </a:rPr>
            <a:t>　算入公債費等は、合併特例債に係る算入額の増加などにより、対前年度比</a:t>
          </a:r>
          <a:r>
            <a:rPr kumimoji="1" lang="en-US" altLang="ja-JP" sz="1200">
              <a:solidFill>
                <a:sysClr val="windowText" lastClr="000000"/>
              </a:solidFill>
              <a:latin typeface="ＭＳ ゴシック" pitchFamily="49" charset="-128"/>
              <a:ea typeface="ＭＳ ゴシック" pitchFamily="49" charset="-128"/>
            </a:rPr>
            <a:t>80</a:t>
          </a:r>
          <a:r>
            <a:rPr kumimoji="1" lang="ja-JP" altLang="en-US" sz="1200">
              <a:solidFill>
                <a:sysClr val="windowText" lastClr="000000"/>
              </a:solidFill>
              <a:latin typeface="ＭＳ ゴシック" pitchFamily="49" charset="-128"/>
              <a:ea typeface="ＭＳ ゴシック" pitchFamily="49" charset="-128"/>
            </a:rPr>
            <a:t>百万円（＋</a:t>
          </a:r>
          <a:r>
            <a:rPr kumimoji="1" lang="en-US" altLang="ja-JP" sz="1200">
              <a:solidFill>
                <a:sysClr val="windowText" lastClr="000000"/>
              </a:solidFill>
              <a:latin typeface="ＭＳ ゴシック" pitchFamily="49" charset="-128"/>
              <a:ea typeface="ＭＳ ゴシック" pitchFamily="49" charset="-128"/>
            </a:rPr>
            <a:t>5.3</a:t>
          </a:r>
          <a:r>
            <a:rPr kumimoji="1" lang="ja-JP" altLang="en-US" sz="1200">
              <a:solidFill>
                <a:sysClr val="windowText" lastClr="000000"/>
              </a:solidFill>
              <a:latin typeface="ＭＳ ゴシック" pitchFamily="49" charset="-128"/>
              <a:ea typeface="ＭＳ ゴシック" pitchFamily="49" charset="-128"/>
            </a:rPr>
            <a:t>％）の増加となっている。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愛媛県東温市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一般会計の地方債現在高は、合併特例事業債を活用した地域振興基金を造成した</a:t>
          </a:r>
          <a:r>
            <a:rPr kumimoji="1" lang="en-US" altLang="ja-JP" sz="1200">
              <a:solidFill>
                <a:sysClr val="windowText" lastClr="000000"/>
              </a:solidFill>
              <a:latin typeface="ＭＳ ゴシック" pitchFamily="49" charset="-128"/>
              <a:ea typeface="ＭＳ ゴシック" pitchFamily="49" charset="-128"/>
            </a:rPr>
            <a:t>H27</a:t>
          </a:r>
          <a:r>
            <a:rPr kumimoji="1" lang="ja-JP" altLang="en-US" sz="1200">
              <a:solidFill>
                <a:sysClr val="windowText" lastClr="000000"/>
              </a:solidFill>
              <a:latin typeface="ＭＳ ゴシック" pitchFamily="49" charset="-128"/>
              <a:ea typeface="ＭＳ ゴシック" pitchFamily="49" charset="-128"/>
            </a:rPr>
            <a:t>年度末の</a:t>
          </a:r>
          <a:r>
            <a:rPr kumimoji="1" lang="en-US" altLang="ja-JP" sz="1200">
              <a:solidFill>
                <a:sysClr val="windowText" lastClr="000000"/>
              </a:solidFill>
              <a:latin typeface="ＭＳ ゴシック" pitchFamily="49" charset="-128"/>
              <a:ea typeface="ＭＳ ゴシック" pitchFamily="49" charset="-128"/>
            </a:rPr>
            <a:t>155.7</a:t>
          </a:r>
          <a:r>
            <a:rPr kumimoji="1" lang="ja-JP" altLang="en-US" sz="1200">
              <a:solidFill>
                <a:sysClr val="windowText" lastClr="000000"/>
              </a:solidFill>
              <a:latin typeface="ＭＳ ゴシック" pitchFamily="49" charset="-128"/>
              <a:ea typeface="ＭＳ ゴシック" pitchFamily="49" charset="-128"/>
            </a:rPr>
            <a:t>億円をピークとして、その後は減少傾向にあったが、総合保健福祉センター建設事業等の大型事業に伴う借入れを行った結果、令和元年度に増加に転じた。令和</a:t>
          </a:r>
          <a:r>
            <a:rPr kumimoji="1" lang="en-US" altLang="ja-JP" sz="1200">
              <a:solidFill>
                <a:sysClr val="windowText" lastClr="000000"/>
              </a:solidFill>
              <a:latin typeface="ＭＳ ゴシック" pitchFamily="49" charset="-128"/>
              <a:ea typeface="ＭＳ ゴシック" pitchFamily="49" charset="-128"/>
            </a:rPr>
            <a:t>2</a:t>
          </a:r>
          <a:r>
            <a:rPr kumimoji="1" lang="ja-JP" altLang="en-US" sz="1200">
              <a:solidFill>
                <a:sysClr val="windowText" lastClr="000000"/>
              </a:solidFill>
              <a:latin typeface="ＭＳ ゴシック" pitchFamily="49" charset="-128"/>
              <a:ea typeface="ＭＳ ゴシック" pitchFamily="49" charset="-128"/>
            </a:rPr>
            <a:t>年度から再度減少傾向となり、令和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年度は、北吉井小学校増改築工事等の新規借入れはあったものの、借入額を上回る償還を行ったことにより、対前年度比</a:t>
          </a:r>
          <a:r>
            <a:rPr kumimoji="1" lang="en-US" altLang="ja-JP" sz="1200">
              <a:solidFill>
                <a:sysClr val="windowText" lastClr="000000"/>
              </a:solidFill>
              <a:latin typeface="ＭＳ ゴシック" pitchFamily="49" charset="-128"/>
              <a:ea typeface="ＭＳ ゴシック" pitchFamily="49" charset="-128"/>
            </a:rPr>
            <a:t>5.1</a:t>
          </a:r>
          <a:r>
            <a:rPr kumimoji="1" lang="ja-JP" altLang="en-US" sz="1200">
              <a:solidFill>
                <a:sysClr val="windowText" lastClr="000000"/>
              </a:solidFill>
              <a:latin typeface="ＭＳ ゴシック" pitchFamily="49" charset="-128"/>
              <a:ea typeface="ＭＳ ゴシック" pitchFamily="49" charset="-128"/>
            </a:rPr>
            <a:t>億円（△</a:t>
          </a:r>
          <a:r>
            <a:rPr kumimoji="1" lang="en-US" altLang="ja-JP" sz="1200">
              <a:solidFill>
                <a:sysClr val="windowText" lastClr="000000"/>
              </a:solidFill>
              <a:latin typeface="ＭＳ ゴシック" pitchFamily="49" charset="-128"/>
              <a:ea typeface="ＭＳ ゴシック" pitchFamily="49" charset="-128"/>
            </a:rPr>
            <a:t>3.7</a:t>
          </a:r>
          <a:r>
            <a:rPr kumimoji="1" lang="ja-JP" altLang="en-US" sz="1200">
              <a:solidFill>
                <a:sysClr val="windowText" lastClr="000000"/>
              </a:solidFill>
              <a:latin typeface="ＭＳ ゴシック" pitchFamily="49" charset="-128"/>
              <a:ea typeface="ＭＳ ゴシック" pitchFamily="49" charset="-128"/>
            </a:rPr>
            <a:t>％）の減少となった。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原則として、交付税措置のない新規の地方債については借入抑制を継続しているが、今後も学校施設等の老朽化対策事業などの大型事業が予定されていることから、地方債現在高の大幅な減少は見込めない状況である。</a:t>
          </a:r>
        </a:p>
        <a:p>
          <a:r>
            <a:rPr kumimoji="1" lang="ja-JP" altLang="en-US" sz="1200">
              <a:solidFill>
                <a:sysClr val="windowText" lastClr="000000"/>
              </a:solidFill>
              <a:latin typeface="ＭＳ ゴシック" pitchFamily="49" charset="-128"/>
              <a:ea typeface="ＭＳ ゴシック" pitchFamily="49" charset="-128"/>
            </a:rPr>
            <a:t>　組合等負担等見込額は、松山衛生事務組合が借入れた地方債に対する負担部分である。</a:t>
          </a:r>
        </a:p>
        <a:p>
          <a:r>
            <a:rPr kumimoji="1" lang="ja-JP" altLang="en-US" sz="1200">
              <a:solidFill>
                <a:sysClr val="windowText" lastClr="000000"/>
              </a:solidFill>
              <a:latin typeface="ＭＳ ゴシック" pitchFamily="49" charset="-128"/>
              <a:ea typeface="ＭＳ ゴシック" pitchFamily="49" charset="-128"/>
            </a:rPr>
            <a:t>　充当可能基金については、平成</a:t>
          </a:r>
          <a:r>
            <a:rPr kumimoji="1" lang="en-US" altLang="ja-JP" sz="1200">
              <a:solidFill>
                <a:sysClr val="windowText" lastClr="000000"/>
              </a:solidFill>
              <a:latin typeface="ＭＳ ゴシック" pitchFamily="49" charset="-128"/>
              <a:ea typeface="ＭＳ ゴシック" pitchFamily="49" charset="-128"/>
            </a:rPr>
            <a:t>27</a:t>
          </a:r>
          <a:r>
            <a:rPr kumimoji="1" lang="ja-JP" altLang="en-US" sz="1200">
              <a:solidFill>
                <a:sysClr val="windowText" lastClr="000000"/>
              </a:solidFill>
              <a:latin typeface="ＭＳ ゴシック" pitchFamily="49" charset="-128"/>
              <a:ea typeface="ＭＳ ゴシック" pitchFamily="49" charset="-128"/>
            </a:rPr>
            <a:t>年度の</a:t>
          </a:r>
          <a:r>
            <a:rPr kumimoji="1" lang="en-US" altLang="ja-JP" sz="1200">
              <a:solidFill>
                <a:sysClr val="windowText" lastClr="000000"/>
              </a:solidFill>
              <a:latin typeface="ＭＳ ゴシック" pitchFamily="49" charset="-128"/>
              <a:ea typeface="ＭＳ ゴシック" pitchFamily="49" charset="-128"/>
            </a:rPr>
            <a:t>68.9</a:t>
          </a:r>
          <a:r>
            <a:rPr kumimoji="1" lang="ja-JP" altLang="en-US" sz="1200">
              <a:solidFill>
                <a:sysClr val="windowText" lastClr="000000"/>
              </a:solidFill>
              <a:latin typeface="ＭＳ ゴシック" pitchFamily="49" charset="-128"/>
              <a:ea typeface="ＭＳ ゴシック" pitchFamily="49" charset="-128"/>
            </a:rPr>
            <a:t>億円をピークに減少していたが、令和</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年度は、前年度決算剰余金の財政調整基金への積立等により、対前年度比</a:t>
          </a:r>
          <a:r>
            <a:rPr kumimoji="1" lang="en-US" altLang="ja-JP" sz="1200">
              <a:solidFill>
                <a:sysClr val="windowText" lastClr="000000"/>
              </a:solidFill>
              <a:latin typeface="ＭＳ ゴシック" pitchFamily="49" charset="-128"/>
              <a:ea typeface="ＭＳ ゴシック" pitchFamily="49" charset="-128"/>
            </a:rPr>
            <a:t>4.6</a:t>
          </a:r>
          <a:r>
            <a:rPr kumimoji="1" lang="ja-JP" altLang="en-US" sz="1200">
              <a:solidFill>
                <a:sysClr val="windowText" lastClr="000000"/>
              </a:solidFill>
              <a:latin typeface="ＭＳ ゴシック" pitchFamily="49" charset="-128"/>
              <a:ea typeface="ＭＳ ゴシック" pitchFamily="49" charset="-128"/>
            </a:rPr>
            <a:t>億円増（＋</a:t>
          </a:r>
          <a:r>
            <a:rPr kumimoji="1" lang="en-US" altLang="ja-JP" sz="1200">
              <a:solidFill>
                <a:sysClr val="windowText" lastClr="000000"/>
              </a:solidFill>
              <a:latin typeface="ＭＳ ゴシック" pitchFamily="49" charset="-128"/>
              <a:ea typeface="ＭＳ ゴシック" pitchFamily="49" charset="-128"/>
            </a:rPr>
            <a:t>9.6</a:t>
          </a:r>
          <a:r>
            <a:rPr kumimoji="1" lang="ja-JP" altLang="en-US" sz="1200">
              <a:solidFill>
                <a:sysClr val="windowText" lastClr="000000"/>
              </a:solidFill>
              <a:latin typeface="ＭＳ ゴシック" pitchFamily="49" charset="-128"/>
              <a:ea typeface="ＭＳ ゴシック" pitchFamily="49" charset="-128"/>
            </a:rPr>
            <a:t>％）の</a:t>
          </a:r>
          <a:r>
            <a:rPr kumimoji="1" lang="en-US" altLang="ja-JP" sz="1200">
              <a:solidFill>
                <a:sysClr val="windowText" lastClr="000000"/>
              </a:solidFill>
              <a:latin typeface="ＭＳ ゴシック" pitchFamily="49" charset="-128"/>
              <a:ea typeface="ＭＳ ゴシック" pitchFamily="49" charset="-128"/>
            </a:rPr>
            <a:t>52.3</a:t>
          </a:r>
          <a:r>
            <a:rPr kumimoji="1" lang="ja-JP" altLang="en-US" sz="1200">
              <a:solidFill>
                <a:sysClr val="windowText" lastClr="000000"/>
              </a:solidFill>
              <a:latin typeface="ＭＳ ゴシック" pitchFamily="49" charset="-128"/>
              <a:ea typeface="ＭＳ ゴシック" pitchFamily="49" charset="-128"/>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愛媛県東温市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「地域振興基金」からコミュニティ振興事業など地域振興に資する事業のため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億円を取り崩した一方で、土地開発基金等の既存基金の整理を行い、特定目的基金として、公共施設の改修等の財源とする公共施設等管理基金（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億円）を新設したこと等により、基金全体としては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特定目的基金の設置目的に沿った事業の推進を図っていくことから、今後は、基金残高は減少していく見込みである。</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：市民の連帯の強化及び地域振興</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：都市環境の整備充実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：経済的理由により就学が困難な学生に対し、奨学金を付与し、有為の人材を育成する。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森林環境譲与税基金：森林整備の促進</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公共施設等管理基金：公共施設等の改修・維持補修・除却</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：コミュニティ振興事業など地域振興に資する事業に対して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：区画整理関係事業に対して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百万円を充当したことにより減少。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奨学基金　　　　　：奨学金の財源として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百万円を充当した一方で、市民等からの寄附金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森林環境譲与税基金：国からの森林環境譲与税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百万円を積立てたことにより増加。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公共施設等管理基金：土地開発基金等を廃止し、それらの基金残高を原資に新設。</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　　　：合併特例事業債を活用して造成しているため、元金の償還の完了した範囲内において計画的に活用していく。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都市環境整備基金　：区画整理関係事業の財源として活用していく。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奨学金基金　　　　：奨学金制度を継続していくために、基金への寄付を積極的に呼びかけるとともに効率的に運用していく。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森林環境譲与税基金：今後の森林整備の促進に係る経費の財源として活用していく。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公共施設等管理基金：公共施設の利便性の向上や維持管理費用の低減に資する事業等の財源として計画的に活用していく。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財源不足に対応するため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億円の取崩しを行ったが、前年度決算剰余金等を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災害への備えなどを考慮し基金残高が標準財政規模の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割を下回ることがないよう努めていく。また、国債等の債券による効率的な運用を行っていく。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合併特例事業債などの償還額の増加に対応するため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億円を取り崩した一方で、普通交付税で措置された臨時財政対策債償還基金費を積み立てた結果、対前年度比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計画的な基金の活用に努めていく。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当市では、合併を行った平成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年度以降、新市建設計画に基づき、施設整備を進めたことにより、有形固定資産額が増加し、有形固定資産減価償却率が類似団体平均を下回る結果となったと考えられる。</a:t>
          </a:r>
        </a:p>
        <a:p>
          <a:r>
            <a:rPr kumimoji="1" lang="ja-JP" altLang="en-US" sz="1100">
              <a:latin typeface="ＭＳ Ｐゴシック" panose="020B0600070205080204" pitchFamily="50" charset="-128"/>
              <a:ea typeface="ＭＳ Ｐゴシック" panose="020B0600070205080204" pitchFamily="50" charset="-128"/>
            </a:rPr>
            <a:t>しかし、現状緩やかな上昇傾向にあるため、平成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年度に策定した東温市公共施設等総合管理計画に基づき、施設の維持管理を適正に行っていく。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4706832"/>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48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4706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289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95462</xdr:rowOff>
    </xdr:from>
    <xdr:to>
      <xdr:col>11</xdr:col>
      <xdr:colOff>187325</xdr:colOff>
      <xdr:row>31</xdr:row>
      <xdr:rowOff>25612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52282</xdr:rowOff>
    </xdr:from>
    <xdr:to>
      <xdr:col>7</xdr:col>
      <xdr:colOff>187325</xdr:colOff>
      <xdr:row>30</xdr:row>
      <xdr:rowOff>153882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1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132503</xdr:rowOff>
    </xdr:from>
    <xdr:to>
      <xdr:col>23</xdr:col>
      <xdr:colOff>136525</xdr:colOff>
      <xdr:row>29</xdr:row>
      <xdr:rowOff>62653</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49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155380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478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46143</xdr:rowOff>
    </xdr:from>
    <xdr:to>
      <xdr:col>19</xdr:col>
      <xdr:colOff>187325</xdr:colOff>
      <xdr:row>28</xdr:row>
      <xdr:rowOff>147743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48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96943</xdr:rowOff>
    </xdr:from>
    <xdr:to>
      <xdr:col>23</xdr:col>
      <xdr:colOff>85725</xdr:colOff>
      <xdr:row>29</xdr:row>
      <xdr:rowOff>11853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4897543"/>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28575</xdr:rowOff>
    </xdr:from>
    <xdr:to>
      <xdr:col>19</xdr:col>
      <xdr:colOff>136525</xdr:colOff>
      <xdr:row>28</xdr:row>
      <xdr:rowOff>96943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482917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138430</xdr:rowOff>
    </xdr:from>
    <xdr:to>
      <xdr:col>11</xdr:col>
      <xdr:colOff>187325</xdr:colOff>
      <xdr:row>28</xdr:row>
      <xdr:rowOff>68580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4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17780</xdr:rowOff>
    </xdr:from>
    <xdr:to>
      <xdr:col>15</xdr:col>
      <xdr:colOff>136525</xdr:colOff>
      <xdr:row>28</xdr:row>
      <xdr:rowOff>28575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481838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98848</xdr:rowOff>
    </xdr:from>
    <xdr:to>
      <xdr:col>7</xdr:col>
      <xdr:colOff>187325</xdr:colOff>
      <xdr:row>28</xdr:row>
      <xdr:rowOff>28998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47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149648</xdr:rowOff>
    </xdr:from>
    <xdr:to>
      <xdr:col>11</xdr:col>
      <xdr:colOff>136525</xdr:colOff>
      <xdr:row>28</xdr:row>
      <xdr:rowOff>17780</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47787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16739</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33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145009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28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164270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462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455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85107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45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45525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4503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債務償還比率は減少傾向にあるものの、類似団体平均及び愛媛県平均を上回る数値となっている。</a:t>
          </a:r>
        </a:p>
        <a:p>
          <a:r>
            <a:rPr kumimoji="1" lang="ja-JP" altLang="en-US" sz="1100">
              <a:latin typeface="ＭＳ Ｐゴシック" panose="020B0600070205080204" pitchFamily="50" charset="-128"/>
              <a:ea typeface="ＭＳ Ｐゴシック" panose="020B0600070205080204" pitchFamily="50" charset="-128"/>
            </a:rPr>
            <a:t>今後も、地方債の償還が順調に進み、地方債残高が減少していく見込みであることから、債務償還比率も減少していくと考えられる。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655530"/>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0952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09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43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65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109446</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081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23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4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54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5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49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119262</xdr:rowOff>
    </xdr:from>
    <xdr:to>
      <xdr:col>76</xdr:col>
      <xdr:colOff>73025</xdr:colOff>
      <xdr:row>31</xdr:row>
      <xdr:rowOff>49412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97689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4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132289</xdr:rowOff>
    </xdr:from>
    <xdr:to>
      <xdr:col>72</xdr:col>
      <xdr:colOff>123825</xdr:colOff>
      <xdr:row>33</xdr:row>
      <xdr:rowOff>62439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61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170062</xdr:rowOff>
    </xdr:from>
    <xdr:to>
      <xdr:col>76</xdr:col>
      <xdr:colOff>22225</xdr:colOff>
      <xdr:row>33</xdr:row>
      <xdr:rowOff>11639</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313562"/>
          <a:ext cx="711200" cy="35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170071</xdr:rowOff>
    </xdr:from>
    <xdr:to>
      <xdr:col>68</xdr:col>
      <xdr:colOff>123825</xdr:colOff>
      <xdr:row>33</xdr:row>
      <xdr:rowOff>100221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65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11639</xdr:rowOff>
    </xdr:from>
    <xdr:to>
      <xdr:col>72</xdr:col>
      <xdr:colOff>73025</xdr:colOff>
      <xdr:row>33</xdr:row>
      <xdr:rowOff>49421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669489"/>
          <a:ext cx="7620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99287</xdr:rowOff>
    </xdr:from>
    <xdr:to>
      <xdr:col>64</xdr:col>
      <xdr:colOff>123825</xdr:colOff>
      <xdr:row>33</xdr:row>
      <xdr:rowOff>29437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5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150087</xdr:rowOff>
    </xdr:from>
    <xdr:to>
      <xdr:col>68</xdr:col>
      <xdr:colOff>73025</xdr:colOff>
      <xdr:row>33</xdr:row>
      <xdr:rowOff>49421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636487"/>
          <a:ext cx="762000" cy="7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66593</xdr:rowOff>
    </xdr:from>
    <xdr:to>
      <xdr:col>60</xdr:col>
      <xdr:colOff>123825</xdr:colOff>
      <xdr:row>32</xdr:row>
      <xdr:rowOff>168193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5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117393</xdr:rowOff>
    </xdr:from>
    <xdr:to>
      <xdr:col>64</xdr:col>
      <xdr:colOff>73025</xdr:colOff>
      <xdr:row>32</xdr:row>
      <xdr:rowOff>150087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a:off x="11798300" y="5603793"/>
          <a:ext cx="762000" cy="3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24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28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26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53566</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7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91348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74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20564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67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159320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64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6350</xdr:rowOff>
    </xdr:from>
    <xdr:to>
      <xdr:col>24</xdr:col>
      <xdr:colOff>114300</xdr:colOff>
      <xdr:row>35</xdr:row>
      <xdr:rowOff>107950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92727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124460</xdr:rowOff>
    </xdr:from>
    <xdr:to>
      <xdr:col>20</xdr:col>
      <xdr:colOff>38100</xdr:colOff>
      <xdr:row>35</xdr:row>
      <xdr:rowOff>54610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3810</xdr:rowOff>
    </xdr:from>
    <xdr:to>
      <xdr:col>24</xdr:col>
      <xdr:colOff>63500</xdr:colOff>
      <xdr:row>35</xdr:row>
      <xdr:rowOff>57150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004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3810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5966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50165</xdr:rowOff>
    </xdr:from>
    <xdr:to>
      <xdr:col>10</xdr:col>
      <xdr:colOff>165100</xdr:colOff>
      <xdr:row>34</xdr:row>
      <xdr:rowOff>151765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100965</xdr:rowOff>
    </xdr:from>
    <xdr:to>
      <xdr:col>15</xdr:col>
      <xdr:colOff>50800</xdr:colOff>
      <xdr:row>34</xdr:row>
      <xdr:rowOff>137160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5930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21590</xdr:rowOff>
    </xdr:from>
    <xdr:to>
      <xdr:col>6</xdr:col>
      <xdr:colOff>38100</xdr:colOff>
      <xdr:row>34</xdr:row>
      <xdr:rowOff>123190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72390</xdr:rowOff>
    </xdr:from>
    <xdr:to>
      <xdr:col>10</xdr:col>
      <xdr:colOff>114300</xdr:colOff>
      <xdr:row>34</xdr:row>
      <xdr:rowOff>100965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5901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168292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60965</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4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3988</xdr:rowOff>
    </xdr:from>
    <xdr:to>
      <xdr:col>50</xdr:col>
      <xdr:colOff>165100</xdr:colOff>
      <xdr:row>39</xdr:row>
      <xdr:rowOff>105588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12694</xdr:rowOff>
    </xdr:from>
    <xdr:to>
      <xdr:col>46</xdr:col>
      <xdr:colOff>38100</xdr:colOff>
      <xdr:row>39</xdr:row>
      <xdr:rowOff>114294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9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31000</xdr:rowOff>
    </xdr:from>
    <xdr:to>
      <xdr:col>41</xdr:col>
      <xdr:colOff>101600</xdr:colOff>
      <xdr:row>39</xdr:row>
      <xdr:rowOff>132600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71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57880</xdr:rowOff>
    </xdr:from>
    <xdr:to>
      <xdr:col>36</xdr:col>
      <xdr:colOff>165100</xdr:colOff>
      <xdr:row>39</xdr:row>
      <xdr:rowOff>159480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4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108820</xdr:rowOff>
    </xdr:from>
    <xdr:to>
      <xdr:col>55</xdr:col>
      <xdr:colOff>50800</xdr:colOff>
      <xdr:row>41</xdr:row>
      <xdr:rowOff>38970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96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23747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8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124537</xdr:rowOff>
    </xdr:from>
    <xdr:to>
      <xdr:col>50</xdr:col>
      <xdr:colOff>165100</xdr:colOff>
      <xdr:row>41</xdr:row>
      <xdr:rowOff>54687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98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159620</xdr:rowOff>
    </xdr:from>
    <xdr:to>
      <xdr:col>55</xdr:col>
      <xdr:colOff>0</xdr:colOff>
      <xdr:row>41</xdr:row>
      <xdr:rowOff>3887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17620"/>
          <a:ext cx="8382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124460</xdr:rowOff>
    </xdr:from>
    <xdr:to>
      <xdr:col>46</xdr:col>
      <xdr:colOff>38100</xdr:colOff>
      <xdr:row>41</xdr:row>
      <xdr:rowOff>54610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3810</xdr:rowOff>
    </xdr:from>
    <xdr:to>
      <xdr:col>50</xdr:col>
      <xdr:colOff>114300</xdr:colOff>
      <xdr:row>41</xdr:row>
      <xdr:rowOff>3887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8750300" y="703326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125337</xdr:rowOff>
    </xdr:from>
    <xdr:to>
      <xdr:col>41</xdr:col>
      <xdr:colOff>101600</xdr:colOff>
      <xdr:row>41</xdr:row>
      <xdr:rowOff>55487</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9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xdr:rowOff>
    </xdr:from>
    <xdr:to>
      <xdr:col>45</xdr:col>
      <xdr:colOff>177800</xdr:colOff>
      <xdr:row>41</xdr:row>
      <xdr:rowOff>4687</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33260"/>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125526</xdr:rowOff>
    </xdr:from>
    <xdr:to>
      <xdr:col>36</xdr:col>
      <xdr:colOff>165100</xdr:colOff>
      <xdr:row>41</xdr:row>
      <xdr:rowOff>55676</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9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4687</xdr:rowOff>
    </xdr:from>
    <xdr:to>
      <xdr:col>41</xdr:col>
      <xdr:colOff>50800</xdr:colOff>
      <xdr:row>41</xdr:row>
      <xdr:rowOff>4876</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34137"/>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122115</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4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130821</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47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149127</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4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51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45814</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70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45737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7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46614</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70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46803</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707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79828</xdr:rowOff>
    </xdr:from>
    <xdr:to>
      <xdr:col>20</xdr:col>
      <xdr:colOff>38100</xdr:colOff>
      <xdr:row>61</xdr:row>
      <xdr:rowOff>9978</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130628</xdr:rowOff>
    </xdr:from>
    <xdr:to>
      <xdr:col>24</xdr:col>
      <xdr:colOff>63500</xdr:colOff>
      <xdr:row>60</xdr:row>
      <xdr:rowOff>148590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41762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53703</xdr:rowOff>
    </xdr:from>
    <xdr:to>
      <xdr:col>15</xdr:col>
      <xdr:colOff>101600</xdr:colOff>
      <xdr:row>60</xdr:row>
      <xdr:rowOff>155303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130628</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39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76744</xdr:rowOff>
    </xdr:from>
    <xdr:to>
      <xdr:col>15</xdr:col>
      <xdr:colOff>50800</xdr:colOff>
      <xdr:row>60</xdr:row>
      <xdr:rowOff>104503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637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171269</xdr:rowOff>
    </xdr:from>
    <xdr:to>
      <xdr:col>6</xdr:col>
      <xdr:colOff>38100</xdr:colOff>
      <xdr:row>60</xdr:row>
      <xdr:rowOff>101419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50619</xdr:rowOff>
    </xdr:from>
    <xdr:to>
      <xdr:col>10</xdr:col>
      <xdr:colOff>114300</xdr:colOff>
      <xdr:row>60</xdr:row>
      <xdr:rowOff>76744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376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26505</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144071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117946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329</xdr:rowOff>
    </xdr:from>
    <xdr:to>
      <xdr:col>50</xdr:col>
      <xdr:colOff>165100</xdr:colOff>
      <xdr:row>61</xdr:row>
      <xdr:rowOff>101929</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9588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171213</xdr:rowOff>
    </xdr:from>
    <xdr:to>
      <xdr:col>46</xdr:col>
      <xdr:colOff>38100</xdr:colOff>
      <xdr:row>61</xdr:row>
      <xdr:rowOff>101363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8699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6193</xdr:rowOff>
    </xdr:from>
    <xdr:to>
      <xdr:col>41</xdr:col>
      <xdr:colOff>101600</xdr:colOff>
      <xdr:row>61</xdr:row>
      <xdr:rowOff>107793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7810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15582</xdr:rowOff>
    </xdr:from>
    <xdr:to>
      <xdr:col>36</xdr:col>
      <xdr:colOff>165100</xdr:colOff>
      <xdr:row>61</xdr:row>
      <xdr:rowOff>117182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921500" y="10474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8612</xdr:rowOff>
    </xdr:from>
    <xdr:to>
      <xdr:col>55</xdr:col>
      <xdr:colOff>50800</xdr:colOff>
      <xdr:row>62</xdr:row>
      <xdr:rowOff>110212</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10426700" y="10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31489</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10515600" y="1048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14782</xdr:rowOff>
    </xdr:from>
    <xdr:to>
      <xdr:col>50</xdr:col>
      <xdr:colOff>165100</xdr:colOff>
      <xdr:row>62</xdr:row>
      <xdr:rowOff>116382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9588500" y="1064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59412</xdr:rowOff>
    </xdr:from>
    <xdr:to>
      <xdr:col>55</xdr:col>
      <xdr:colOff>0</xdr:colOff>
      <xdr:row>62</xdr:row>
      <xdr:rowOff>65582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9639300" y="10689312"/>
          <a:ext cx="838200" cy="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13758</xdr:rowOff>
    </xdr:from>
    <xdr:to>
      <xdr:col>46</xdr:col>
      <xdr:colOff>38100</xdr:colOff>
      <xdr:row>62</xdr:row>
      <xdr:rowOff>115358</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86995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64558</xdr:rowOff>
    </xdr:from>
    <xdr:to>
      <xdr:col>50</xdr:col>
      <xdr:colOff>114300</xdr:colOff>
      <xdr:row>62</xdr:row>
      <xdr:rowOff>65582</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8750300" y="10694458"/>
          <a:ext cx="889000" cy="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15403</xdr:rowOff>
    </xdr:from>
    <xdr:to>
      <xdr:col>41</xdr:col>
      <xdr:colOff>101600</xdr:colOff>
      <xdr:row>62</xdr:row>
      <xdr:rowOff>117003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7810500" y="1064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64558</xdr:rowOff>
    </xdr:from>
    <xdr:to>
      <xdr:col>45</xdr:col>
      <xdr:colOff>177800</xdr:colOff>
      <xdr:row>62</xdr:row>
      <xdr:rowOff>66203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7861300" y="10694458"/>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15115</xdr:rowOff>
    </xdr:from>
    <xdr:to>
      <xdr:col>36</xdr:col>
      <xdr:colOff>165100</xdr:colOff>
      <xdr:row>62</xdr:row>
      <xdr:rowOff>116715</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921500" y="1064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65915</xdr:rowOff>
    </xdr:from>
    <xdr:to>
      <xdr:col>41</xdr:col>
      <xdr:colOff>50800</xdr:colOff>
      <xdr:row>62</xdr:row>
      <xdr:rowOff>66203</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972300" y="10695815"/>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118456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2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117890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124320</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133709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24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107509</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9327095" y="1073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106485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8450795" y="10736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108130</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7561795" y="1073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107842</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6672795" y="107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1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100-00002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100-000025010000}"/>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100-000027010000}"/>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100-000033010000}"/>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133986</xdr:rowOff>
    </xdr:from>
    <xdr:to>
      <xdr:col>20</xdr:col>
      <xdr:colOff>38100</xdr:colOff>
      <xdr:row>84</xdr:row>
      <xdr:rowOff>64136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3746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13336</xdr:rowOff>
    </xdr:from>
    <xdr:to>
      <xdr:col>24</xdr:col>
      <xdr:colOff>63500</xdr:colOff>
      <xdr:row>84</xdr:row>
      <xdr:rowOff>49530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3797300" y="144151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2857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13336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908300" y="143846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71120</xdr:rowOff>
    </xdr:from>
    <xdr:to>
      <xdr:col>10</xdr:col>
      <xdr:colOff>165100</xdr:colOff>
      <xdr:row>84</xdr:row>
      <xdr:rowOff>1270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968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154305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019300" y="1435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079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83</xdr:row>
      <xdr:rowOff>121920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130300" y="143198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55263</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100-000040010000}"/>
            </a:ext>
          </a:extLst>
        </xdr:cNvPr>
        <xdr:cNvSpPr txBox="1"/>
      </xdr:nvSpPr>
      <xdr:spPr>
        <a:xfrm>
          <a:off x="35820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100-000041010000}"/>
            </a:ext>
          </a:extLst>
        </xdr:cNvPr>
        <xdr:cNvSpPr txBox="1"/>
      </xdr:nvSpPr>
      <xdr:spPr>
        <a:xfrm>
          <a:off x="2705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163847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100-000042010000}"/>
            </a:ext>
          </a:extLst>
        </xdr:cNvPr>
        <xdr:cNvSpPr txBox="1"/>
      </xdr:nvSpPr>
      <xdr:spPr>
        <a:xfrm>
          <a:off x="1816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100-000043010000}"/>
            </a:ext>
          </a:extLst>
        </xdr:cNvPr>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77369</xdr:rowOff>
    </xdr:from>
    <xdr:to>
      <xdr:col>50</xdr:col>
      <xdr:colOff>165100</xdr:colOff>
      <xdr:row>87</xdr:row>
      <xdr:rowOff>7519</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82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76291</xdr:rowOff>
    </xdr:from>
    <xdr:to>
      <xdr:col>46</xdr:col>
      <xdr:colOff>38100</xdr:colOff>
      <xdr:row>87</xdr:row>
      <xdr:rowOff>6441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82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77270</xdr:rowOff>
    </xdr:from>
    <xdr:to>
      <xdr:col>41</xdr:col>
      <xdr:colOff>101600</xdr:colOff>
      <xdr:row>87</xdr:row>
      <xdr:rowOff>7420</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82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78349</xdr:rowOff>
    </xdr:from>
    <xdr:to>
      <xdr:col>36</xdr:col>
      <xdr:colOff>165100</xdr:colOff>
      <xdr:row>87</xdr:row>
      <xdr:rowOff>8499</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8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100326</xdr:rowOff>
    </xdr:from>
    <xdr:to>
      <xdr:col>55</xdr:col>
      <xdr:colOff>50800</xdr:colOff>
      <xdr:row>87</xdr:row>
      <xdr:rowOff>30476</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8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99640</xdr:rowOff>
    </xdr:from>
    <xdr:to>
      <xdr:col>50</xdr:col>
      <xdr:colOff>165100</xdr:colOff>
      <xdr:row>87</xdr:row>
      <xdr:rowOff>29790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150440</xdr:rowOff>
    </xdr:from>
    <xdr:to>
      <xdr:col>55</xdr:col>
      <xdr:colOff>0</xdr:colOff>
      <xdr:row>86</xdr:row>
      <xdr:rowOff>151126</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89514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99575</xdr:rowOff>
    </xdr:from>
    <xdr:to>
      <xdr:col>46</xdr:col>
      <xdr:colOff>38100</xdr:colOff>
      <xdr:row>87</xdr:row>
      <xdr:rowOff>29725</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8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150375</xdr:rowOff>
    </xdr:from>
    <xdr:to>
      <xdr:col>50</xdr:col>
      <xdr:colOff>114300</xdr:colOff>
      <xdr:row>86</xdr:row>
      <xdr:rowOff>150440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89507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99673</xdr:rowOff>
    </xdr:from>
    <xdr:to>
      <xdr:col>41</xdr:col>
      <xdr:colOff>101600</xdr:colOff>
      <xdr:row>87</xdr:row>
      <xdr:rowOff>29823</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84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150375</xdr:rowOff>
    </xdr:from>
    <xdr:to>
      <xdr:col>45</xdr:col>
      <xdr:colOff>177800</xdr:colOff>
      <xdr:row>86</xdr:row>
      <xdr:rowOff>150473</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895075"/>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99640</xdr:rowOff>
    </xdr:from>
    <xdr:to>
      <xdr:col>36</xdr:col>
      <xdr:colOff>165100</xdr:colOff>
      <xdr:row>87</xdr:row>
      <xdr:rowOff>29790</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8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150440</xdr:rowOff>
    </xdr:from>
    <xdr:to>
      <xdr:col>41</xdr:col>
      <xdr:colOff>50800</xdr:colOff>
      <xdr:row>86</xdr:row>
      <xdr:rowOff>150473</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89514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24046</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22968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59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23947</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59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25026</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5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20917</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9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20852</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93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20950</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9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20917</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9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00000000-0008-0000-0100-0000A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00000000-0008-0000-0100-0000A9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00000000-0008-0000-0100-0000AB010000}"/>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00000000-0008-0000-0100-0000AD010000}"/>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51526</xdr:rowOff>
    </xdr:from>
    <xdr:to>
      <xdr:col>81</xdr:col>
      <xdr:colOff>101600</xdr:colOff>
      <xdr:row>38</xdr:row>
      <xdr:rowOff>153126</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5430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46627</xdr:rowOff>
    </xdr:from>
    <xdr:to>
      <xdr:col>76</xdr:col>
      <xdr:colOff>165100</xdr:colOff>
      <xdr:row>38</xdr:row>
      <xdr:rowOff>148227</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4541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434" name="フローチャート: 判断 433">
          <a:extLst>
            <a:ext uri="{FF2B5EF4-FFF2-40B4-BE49-F238E27FC236}">
              <a16:creationId xmlns:a16="http://schemas.microsoft.com/office/drawing/2014/main" id="{00000000-0008-0000-0100-0000B2010000}"/>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30299</xdr:rowOff>
    </xdr:from>
    <xdr:to>
      <xdr:col>85</xdr:col>
      <xdr:colOff>177800</xdr:colOff>
      <xdr:row>39</xdr:row>
      <xdr:rowOff>131899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6268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8726</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00000000-0008-0000-0100-0000B9010000}"/>
            </a:ext>
          </a:extLst>
        </xdr:cNvPr>
        <xdr:cNvSpPr txBox="1"/>
      </xdr:nvSpPr>
      <xdr:spPr>
        <a:xfrm>
          <a:off x="16357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907</xdr:rowOff>
    </xdr:from>
    <xdr:to>
      <xdr:col>81</xdr:col>
      <xdr:colOff>101600</xdr:colOff>
      <xdr:row>39</xdr:row>
      <xdr:rowOff>102507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5430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51707</xdr:rowOff>
    </xdr:from>
    <xdr:to>
      <xdr:col>85</xdr:col>
      <xdr:colOff>127000</xdr:colOff>
      <xdr:row>39</xdr:row>
      <xdr:rowOff>81099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5481300" y="673825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139700</xdr:rowOff>
    </xdr:from>
    <xdr:to>
      <xdr:col>76</xdr:col>
      <xdr:colOff>165100</xdr:colOff>
      <xdr:row>39</xdr:row>
      <xdr:rowOff>69850</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454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19050</xdr:rowOff>
    </xdr:from>
    <xdr:to>
      <xdr:col>81</xdr:col>
      <xdr:colOff>50800</xdr:colOff>
      <xdr:row>39</xdr:row>
      <xdr:rowOff>51707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4592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107043</xdr:rowOff>
    </xdr:from>
    <xdr:to>
      <xdr:col>72</xdr:col>
      <xdr:colOff>38100</xdr:colOff>
      <xdr:row>40</xdr:row>
      <xdr:rowOff>37193</xdr:rowOff>
    </xdr:to>
    <xdr:sp macro="" textlink="">
      <xdr:nvSpPr>
        <xdr:cNvPr id="446" name="楕円 445">
          <a:extLst>
            <a:ext uri="{FF2B5EF4-FFF2-40B4-BE49-F238E27FC236}">
              <a16:creationId xmlns:a16="http://schemas.microsoft.com/office/drawing/2014/main" id="{00000000-0008-0000-0100-0000BE010000}"/>
            </a:ext>
          </a:extLst>
        </xdr:cNvPr>
        <xdr:cNvSpPr/>
      </xdr:nvSpPr>
      <xdr:spPr>
        <a:xfrm>
          <a:off x="1365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19050</xdr:rowOff>
    </xdr:from>
    <xdr:to>
      <xdr:col>76</xdr:col>
      <xdr:colOff>114300</xdr:colOff>
      <xdr:row>39</xdr:row>
      <xdr:rowOff>157843</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flipV="1">
          <a:off x="13703300" y="670560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131535</xdr:rowOff>
    </xdr:from>
    <xdr:to>
      <xdr:col>67</xdr:col>
      <xdr:colOff>101600</xdr:colOff>
      <xdr:row>41</xdr:row>
      <xdr:rowOff>61685</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2763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157843</xdr:rowOff>
    </xdr:from>
    <xdr:to>
      <xdr:col>71</xdr:col>
      <xdr:colOff>177800</xdr:colOff>
      <xdr:row>41</xdr:row>
      <xdr:rowOff>10885</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flipV="1">
          <a:off x="12814300" y="684439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169653</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164754</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93634</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5266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60977</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4389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28320</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3500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52812</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00000000-0008-0000-0100-0000C9010000}"/>
            </a:ext>
          </a:extLst>
        </xdr:cNvPr>
        <xdr:cNvSpPr txBox="1"/>
      </xdr:nvSpPr>
      <xdr:spPr>
        <a:xfrm>
          <a:off x="12611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00000000-0008-0000-0100-0000E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00000000-0008-0000-0100-0000E4010000}"/>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00000000-0008-0000-0100-0000E6010000}"/>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00000000-0008-0000-0100-0000E8010000}"/>
            </a:ext>
          </a:extLst>
        </xdr:cNvPr>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136434</xdr:rowOff>
    </xdr:from>
    <xdr:to>
      <xdr:col>107</xdr:col>
      <xdr:colOff>101600</xdr:colOff>
      <xdr:row>39</xdr:row>
      <xdr:rowOff>66584</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20383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126637</xdr:rowOff>
    </xdr:from>
    <xdr:to>
      <xdr:col>102</xdr:col>
      <xdr:colOff>165100</xdr:colOff>
      <xdr:row>39</xdr:row>
      <xdr:rowOff>56787</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94945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123372</xdr:rowOff>
    </xdr:from>
    <xdr:to>
      <xdr:col>98</xdr:col>
      <xdr:colOff>38100</xdr:colOff>
      <xdr:row>39</xdr:row>
      <xdr:rowOff>53522</xdr:rowOff>
    </xdr:to>
    <xdr:sp macro="" textlink="">
      <xdr:nvSpPr>
        <xdr:cNvPr id="493" name="フローチャート: 判断 492">
          <a:extLst>
            <a:ext uri="{FF2B5EF4-FFF2-40B4-BE49-F238E27FC236}">
              <a16:creationId xmlns:a16="http://schemas.microsoft.com/office/drawing/2014/main" id="{00000000-0008-0000-0100-0000ED010000}"/>
            </a:ext>
          </a:extLst>
        </xdr:cNvPr>
        <xdr:cNvSpPr/>
      </xdr:nvSpPr>
      <xdr:spPr>
        <a:xfrm>
          <a:off x="18605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100-0000F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00000000-0008-0000-0100-0000F4010000}"/>
            </a:ext>
          </a:extLst>
        </xdr:cNvPr>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89081</xdr:rowOff>
    </xdr:from>
    <xdr:to>
      <xdr:col>112</xdr:col>
      <xdr:colOff>38100</xdr:colOff>
      <xdr:row>38</xdr:row>
      <xdr:rowOff>19231</xdr:rowOff>
    </xdr:to>
    <xdr:sp macro="" textlink="">
      <xdr:nvSpPr>
        <xdr:cNvPr id="501" name="楕円 500">
          <a:extLst>
            <a:ext uri="{FF2B5EF4-FFF2-40B4-BE49-F238E27FC236}">
              <a16:creationId xmlns:a16="http://schemas.microsoft.com/office/drawing/2014/main" id="{00000000-0008-0000-0100-0000F5010000}"/>
            </a:ext>
          </a:extLst>
        </xdr:cNvPr>
        <xdr:cNvSpPr/>
      </xdr:nvSpPr>
      <xdr:spPr>
        <a:xfrm>
          <a:off x="21272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139881</xdr:rowOff>
    </xdr:from>
    <xdr:to>
      <xdr:col>116</xdr:col>
      <xdr:colOff>63500</xdr:colOff>
      <xdr:row>38</xdr:row>
      <xdr:rowOff>53340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21323300" y="648353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89081</xdr:rowOff>
    </xdr:from>
    <xdr:to>
      <xdr:col>107</xdr:col>
      <xdr:colOff>101600</xdr:colOff>
      <xdr:row>38</xdr:row>
      <xdr:rowOff>19231</xdr:rowOff>
    </xdr:to>
    <xdr:sp macro="" textlink="">
      <xdr:nvSpPr>
        <xdr:cNvPr id="503" name="楕円 502">
          <a:extLst>
            <a:ext uri="{FF2B5EF4-FFF2-40B4-BE49-F238E27FC236}">
              <a16:creationId xmlns:a16="http://schemas.microsoft.com/office/drawing/2014/main" id="{00000000-0008-0000-0100-0000F7010000}"/>
            </a:ext>
          </a:extLst>
        </xdr:cNvPr>
        <xdr:cNvSpPr/>
      </xdr:nvSpPr>
      <xdr:spPr>
        <a:xfrm>
          <a:off x="20383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139881</xdr:rowOff>
    </xdr:from>
    <xdr:to>
      <xdr:col>111</xdr:col>
      <xdr:colOff>177800</xdr:colOff>
      <xdr:row>37</xdr:row>
      <xdr:rowOff>139881</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20434300" y="64835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102144</xdr:rowOff>
    </xdr:from>
    <xdr:to>
      <xdr:col>102</xdr:col>
      <xdr:colOff>165100</xdr:colOff>
      <xdr:row>38</xdr:row>
      <xdr:rowOff>32294</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19494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139881</xdr:rowOff>
    </xdr:from>
    <xdr:to>
      <xdr:col>107</xdr:col>
      <xdr:colOff>50800</xdr:colOff>
      <xdr:row>37</xdr:row>
      <xdr:rowOff>152944</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flipV="1">
          <a:off x="19545300" y="64835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102144</xdr:rowOff>
    </xdr:from>
    <xdr:to>
      <xdr:col>98</xdr:col>
      <xdr:colOff>38100</xdr:colOff>
      <xdr:row>38</xdr:row>
      <xdr:rowOff>32294</xdr:rowOff>
    </xdr:to>
    <xdr:sp macro="" textlink="">
      <xdr:nvSpPr>
        <xdr:cNvPr id="507" name="楕円 506">
          <a:extLst>
            <a:ext uri="{FF2B5EF4-FFF2-40B4-BE49-F238E27FC236}">
              <a16:creationId xmlns:a16="http://schemas.microsoft.com/office/drawing/2014/main" id="{00000000-0008-0000-0100-0000FB010000}"/>
            </a:ext>
          </a:extLst>
        </xdr:cNvPr>
        <xdr:cNvSpPr/>
      </xdr:nvSpPr>
      <xdr:spPr>
        <a:xfrm>
          <a:off x="18605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152944</xdr:rowOff>
    </xdr:from>
    <xdr:to>
      <xdr:col>102</xdr:col>
      <xdr:colOff>114300</xdr:colOff>
      <xdr:row>37</xdr:row>
      <xdr:rowOff>152944</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656300" y="64965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57711</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0199427" y="67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47914</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9310427" y="673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44649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8421427"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35758</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210757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00000000-0008-0000-0100-000002020000}"/>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48821</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00000000-0008-0000-0100-000003020000}"/>
            </a:ext>
          </a:extLst>
        </xdr:cNvPr>
        <xdr:cNvSpPr txBox="1"/>
      </xdr:nvSpPr>
      <xdr:spPr>
        <a:xfrm>
          <a:off x="193104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48821</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00000000-0008-0000-0100-000004020000}"/>
            </a:ext>
          </a:extLst>
        </xdr:cNvPr>
        <xdr:cNvSpPr txBox="1"/>
      </xdr:nvSpPr>
      <xdr:spPr>
        <a:xfrm>
          <a:off x="18421427" y="622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00000000-0008-0000-0100-00000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00000000-0008-0000-0100-00000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00000000-0008-0000-0100-00000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00000000-0008-0000-0100-00001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00000000-0008-0000-0100-00001E020000}"/>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0000000-0008-0000-0100-000020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0000000-0008-0000-0100-000022020000}"/>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124460</xdr:rowOff>
    </xdr:from>
    <xdr:to>
      <xdr:col>67</xdr:col>
      <xdr:colOff>101600</xdr:colOff>
      <xdr:row>60</xdr:row>
      <xdr:rowOff>54610</xdr:rowOff>
    </xdr:to>
    <xdr:sp macro="" textlink="">
      <xdr:nvSpPr>
        <xdr:cNvPr id="551" name="フローチャート: 判断 550">
          <a:extLst>
            <a:ext uri="{FF2B5EF4-FFF2-40B4-BE49-F238E27FC236}">
              <a16:creationId xmlns:a16="http://schemas.microsoft.com/office/drawing/2014/main" id="{00000000-0008-0000-0100-000027020000}"/>
            </a:ext>
          </a:extLst>
        </xdr:cNvPr>
        <xdr:cNvSpPr/>
      </xdr:nvSpPr>
      <xdr:spPr>
        <a:xfrm>
          <a:off x="12763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00000000-0008-0000-0100-00002E020000}"/>
            </a:ext>
          </a:extLst>
        </xdr:cNvPr>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559" name="楕円 558">
          <a:extLst>
            <a:ext uri="{FF2B5EF4-FFF2-40B4-BE49-F238E27FC236}">
              <a16:creationId xmlns:a16="http://schemas.microsoft.com/office/drawing/2014/main" id="{00000000-0008-0000-0100-00002F020000}"/>
            </a:ext>
          </a:extLst>
        </xdr:cNvPr>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83820</xdr:rowOff>
    </xdr:from>
    <xdr:to>
      <xdr:col>85</xdr:col>
      <xdr:colOff>127000</xdr:colOff>
      <xdr:row>59</xdr:row>
      <xdr:rowOff>106680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5481300" y="101993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164465</xdr:rowOff>
    </xdr:from>
    <xdr:to>
      <xdr:col>76</xdr:col>
      <xdr:colOff>165100</xdr:colOff>
      <xdr:row>59</xdr:row>
      <xdr:rowOff>94615</xdr:rowOff>
    </xdr:to>
    <xdr:sp macro="" textlink="">
      <xdr:nvSpPr>
        <xdr:cNvPr id="561" name="楕円 560">
          <a:extLst>
            <a:ext uri="{FF2B5EF4-FFF2-40B4-BE49-F238E27FC236}">
              <a16:creationId xmlns:a16="http://schemas.microsoft.com/office/drawing/2014/main" id="{00000000-0008-0000-0100-000031020000}"/>
            </a:ext>
          </a:extLst>
        </xdr:cNvPr>
        <xdr:cNvSpPr/>
      </xdr:nvSpPr>
      <xdr:spPr>
        <a:xfrm>
          <a:off x="14541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43815</xdr:rowOff>
    </xdr:from>
    <xdr:to>
      <xdr:col>81</xdr:col>
      <xdr:colOff>50800</xdr:colOff>
      <xdr:row>59</xdr:row>
      <xdr:rowOff>83820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4592300" y="101593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63" name="楕円 562">
          <a:extLst>
            <a:ext uri="{FF2B5EF4-FFF2-40B4-BE49-F238E27FC236}">
              <a16:creationId xmlns:a16="http://schemas.microsoft.com/office/drawing/2014/main" id="{00000000-0008-0000-0100-000033020000}"/>
            </a:ext>
          </a:extLst>
        </xdr:cNvPr>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59</xdr:row>
      <xdr:rowOff>59055</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flipV="1">
          <a:off x="13703300" y="10159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xdr:rowOff>
    </xdr:from>
    <xdr:to>
      <xdr:col>67</xdr:col>
      <xdr:colOff>101600</xdr:colOff>
      <xdr:row>59</xdr:row>
      <xdr:rowOff>102235</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2763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59055</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814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80027</xdr:rowOff>
    </xdr:from>
    <xdr:ext cx="405111" cy="259045"/>
    <xdr:sp macro="" textlink="">
      <xdr:nvSpPr>
        <xdr:cNvPr id="567" name="n_1aveValue【学校施設】&#10;有形固定資産減価償却率">
          <a:extLst>
            <a:ext uri="{FF2B5EF4-FFF2-40B4-BE49-F238E27FC236}">
              <a16:creationId xmlns:a16="http://schemas.microsoft.com/office/drawing/2014/main" id="{00000000-0008-0000-0100-000037020000}"/>
            </a:ext>
          </a:extLst>
        </xdr:cNvPr>
        <xdr:cNvSpPr txBox="1"/>
      </xdr:nvSpPr>
      <xdr:spPr>
        <a:xfrm>
          <a:off x="15266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568" name="n_2aveValue【学校施設】&#10;有形固定資産減価償却率">
          <a:extLst>
            <a:ext uri="{FF2B5EF4-FFF2-40B4-BE49-F238E27FC236}">
              <a16:creationId xmlns:a16="http://schemas.microsoft.com/office/drawing/2014/main" id="{00000000-0008-0000-0100-000038020000}"/>
            </a:ext>
          </a:extLst>
        </xdr:cNvPr>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51452</xdr:rowOff>
    </xdr:from>
    <xdr:ext cx="405111" cy="259045"/>
    <xdr:sp macro="" textlink="">
      <xdr:nvSpPr>
        <xdr:cNvPr id="569" name="n_3aveValue【学校施設】&#10;有形固定資産減価償却率">
          <a:extLst>
            <a:ext uri="{FF2B5EF4-FFF2-40B4-BE49-F238E27FC236}">
              <a16:creationId xmlns:a16="http://schemas.microsoft.com/office/drawing/2014/main" id="{00000000-0008-0000-0100-000039020000}"/>
            </a:ext>
          </a:extLst>
        </xdr:cNvPr>
        <xdr:cNvSpPr txBox="1"/>
      </xdr:nvSpPr>
      <xdr:spPr>
        <a:xfrm>
          <a:off x="13500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45737</xdr:rowOff>
    </xdr:from>
    <xdr:ext cx="405111" cy="259045"/>
    <xdr:sp macro="" textlink="">
      <xdr:nvSpPr>
        <xdr:cNvPr id="570" name="n_4aveValue【学校施設】&#10;有形固定資産減価償却率">
          <a:extLst>
            <a:ext uri="{FF2B5EF4-FFF2-40B4-BE49-F238E27FC236}">
              <a16:creationId xmlns:a16="http://schemas.microsoft.com/office/drawing/2014/main" id="{00000000-0008-0000-0100-00003A020000}"/>
            </a:ext>
          </a:extLst>
        </xdr:cNvPr>
        <xdr:cNvSpPr txBox="1"/>
      </xdr:nvSpPr>
      <xdr:spPr>
        <a:xfrm>
          <a:off x="12611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571" name="n_1mainValue【学校施設】&#10;有形固定資産減価償却率">
          <a:extLst>
            <a:ext uri="{FF2B5EF4-FFF2-40B4-BE49-F238E27FC236}">
              <a16:creationId xmlns:a16="http://schemas.microsoft.com/office/drawing/2014/main" id="{00000000-0008-0000-0100-00003B020000}"/>
            </a:ext>
          </a:extLst>
        </xdr:cNvPr>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111142</xdr:rowOff>
    </xdr:from>
    <xdr:ext cx="405111" cy="259045"/>
    <xdr:sp macro="" textlink="">
      <xdr:nvSpPr>
        <xdr:cNvPr id="572" name="n_2mainValue【学校施設】&#10;有形固定資産減価償却率">
          <a:extLst>
            <a:ext uri="{FF2B5EF4-FFF2-40B4-BE49-F238E27FC236}">
              <a16:creationId xmlns:a16="http://schemas.microsoft.com/office/drawing/2014/main" id="{00000000-0008-0000-0100-00003C020000}"/>
            </a:ext>
          </a:extLst>
        </xdr:cNvPr>
        <xdr:cNvSpPr txBox="1"/>
      </xdr:nvSpPr>
      <xdr:spPr>
        <a:xfrm>
          <a:off x="14389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573" name="n_3mainValue【学校施設】&#10;有形固定資産減価償却率">
          <a:extLst>
            <a:ext uri="{FF2B5EF4-FFF2-40B4-BE49-F238E27FC236}">
              <a16:creationId xmlns:a16="http://schemas.microsoft.com/office/drawing/2014/main" id="{00000000-0008-0000-0100-00003D020000}"/>
            </a:ext>
          </a:extLst>
        </xdr:cNvPr>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118762</xdr:rowOff>
    </xdr:from>
    <xdr:ext cx="405111" cy="259045"/>
    <xdr:sp macro="" textlink="">
      <xdr:nvSpPr>
        <xdr:cNvPr id="574" name="n_4mainValue【学校施設】&#10;有形固定資産減価償却率">
          <a:extLst>
            <a:ext uri="{FF2B5EF4-FFF2-40B4-BE49-F238E27FC236}">
              <a16:creationId xmlns:a16="http://schemas.microsoft.com/office/drawing/2014/main" id="{00000000-0008-0000-0100-00003E020000}"/>
            </a:ext>
          </a:extLst>
        </xdr:cNvPr>
        <xdr:cNvSpPr txBox="1"/>
      </xdr:nvSpPr>
      <xdr:spPr>
        <a:xfrm>
          <a:off x="12611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00000000-0008-0000-0100-00005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00000000-0008-0000-0100-00005A020000}"/>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00000000-0008-0000-0100-00005C020000}"/>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00000000-0008-0000-0100-00005E020000}"/>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165064</xdr:rowOff>
    </xdr:from>
    <xdr:to>
      <xdr:col>112</xdr:col>
      <xdr:colOff>38100</xdr:colOff>
      <xdr:row>62</xdr:row>
      <xdr:rowOff>95214</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21272500" y="1062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5697</xdr:rowOff>
    </xdr:from>
    <xdr:to>
      <xdr:col>107</xdr:col>
      <xdr:colOff>101600</xdr:colOff>
      <xdr:row>62</xdr:row>
      <xdr:rowOff>107297</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0383500" y="106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xdr:rowOff>
    </xdr:from>
    <xdr:to>
      <xdr:col>102</xdr:col>
      <xdr:colOff>165100</xdr:colOff>
      <xdr:row>62</xdr:row>
      <xdr:rowOff>112522</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9494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144163</xdr:rowOff>
    </xdr:from>
    <xdr:to>
      <xdr:col>98</xdr:col>
      <xdr:colOff>38100</xdr:colOff>
      <xdr:row>62</xdr:row>
      <xdr:rowOff>74313</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8605500" y="106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78849</xdr:rowOff>
    </xdr:from>
    <xdr:to>
      <xdr:col>116</xdr:col>
      <xdr:colOff>114300</xdr:colOff>
      <xdr:row>64</xdr:row>
      <xdr:rowOff>8999</xdr:rowOff>
    </xdr:to>
    <xdr:sp macro="" textlink="">
      <xdr:nvSpPr>
        <xdr:cNvPr id="617" name="楕円 616">
          <a:extLst>
            <a:ext uri="{FF2B5EF4-FFF2-40B4-BE49-F238E27FC236}">
              <a16:creationId xmlns:a16="http://schemas.microsoft.com/office/drawing/2014/main" id="{00000000-0008-0000-0100-000069020000}"/>
            </a:ext>
          </a:extLst>
        </xdr:cNvPr>
        <xdr:cNvSpPr/>
      </xdr:nvSpPr>
      <xdr:spPr>
        <a:xfrm>
          <a:off x="22110700" y="10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57276</xdr:rowOff>
    </xdr:from>
    <xdr:ext cx="469744" cy="259045"/>
    <xdr:sp macro="" textlink="">
      <xdr:nvSpPr>
        <xdr:cNvPr id="618" name="【学校施設】&#10;一人当たり面積該当値テキスト">
          <a:extLst>
            <a:ext uri="{FF2B5EF4-FFF2-40B4-BE49-F238E27FC236}">
              <a16:creationId xmlns:a16="http://schemas.microsoft.com/office/drawing/2014/main" id="{00000000-0008-0000-0100-00006A020000}"/>
            </a:ext>
          </a:extLst>
        </xdr:cNvPr>
        <xdr:cNvSpPr txBox="1"/>
      </xdr:nvSpPr>
      <xdr:spPr>
        <a:xfrm>
          <a:off x="22199600" y="108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9289</xdr:rowOff>
    </xdr:from>
    <xdr:to>
      <xdr:col>112</xdr:col>
      <xdr:colOff>38100</xdr:colOff>
      <xdr:row>63</xdr:row>
      <xdr:rowOff>110889</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1272500" y="108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60089</xdr:rowOff>
    </xdr:from>
    <xdr:to>
      <xdr:col>116</xdr:col>
      <xdr:colOff>63500</xdr:colOff>
      <xdr:row>63</xdr:row>
      <xdr:rowOff>129649</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21323300" y="10861439"/>
          <a:ext cx="8382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7983</xdr:rowOff>
    </xdr:from>
    <xdr:to>
      <xdr:col>107</xdr:col>
      <xdr:colOff>101600</xdr:colOff>
      <xdr:row>63</xdr:row>
      <xdr:rowOff>109583</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0383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60089</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20434300" y="1086013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10269</xdr:rowOff>
    </xdr:from>
    <xdr:to>
      <xdr:col>102</xdr:col>
      <xdr:colOff>165100</xdr:colOff>
      <xdr:row>63</xdr:row>
      <xdr:rowOff>111869</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19494500" y="10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58783</xdr:rowOff>
    </xdr:from>
    <xdr:to>
      <xdr:col>107</xdr:col>
      <xdr:colOff>50800</xdr:colOff>
      <xdr:row>63</xdr:row>
      <xdr:rowOff>61069</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flipV="1">
          <a:off x="19545300" y="1086013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28230</xdr:rowOff>
    </xdr:from>
    <xdr:to>
      <xdr:col>98</xdr:col>
      <xdr:colOff>38100</xdr:colOff>
      <xdr:row>63</xdr:row>
      <xdr:rowOff>129830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8605500" y="108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61069</xdr:rowOff>
    </xdr:from>
    <xdr:to>
      <xdr:col>102</xdr:col>
      <xdr:colOff>114300</xdr:colOff>
      <xdr:row>63</xdr:row>
      <xdr:rowOff>79030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flipV="1">
          <a:off x="18656300" y="108624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111741</xdr:rowOff>
    </xdr:from>
    <xdr:ext cx="469744" cy="259045"/>
    <xdr:sp macro="" textlink="">
      <xdr:nvSpPr>
        <xdr:cNvPr id="627" name="n_1aveValue【学校施設】&#10;一人当たり面積">
          <a:extLst>
            <a:ext uri="{FF2B5EF4-FFF2-40B4-BE49-F238E27FC236}">
              <a16:creationId xmlns:a16="http://schemas.microsoft.com/office/drawing/2014/main" id="{00000000-0008-0000-0100-000073020000}"/>
            </a:ext>
          </a:extLst>
        </xdr:cNvPr>
        <xdr:cNvSpPr txBox="1"/>
      </xdr:nvSpPr>
      <xdr:spPr>
        <a:xfrm>
          <a:off x="21075727" y="1039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123824</xdr:rowOff>
    </xdr:from>
    <xdr:ext cx="469744" cy="259045"/>
    <xdr:sp macro="" textlink="">
      <xdr:nvSpPr>
        <xdr:cNvPr id="628" name="n_2aveValue【学校施設】&#10;一人当たり面積">
          <a:extLst>
            <a:ext uri="{FF2B5EF4-FFF2-40B4-BE49-F238E27FC236}">
              <a16:creationId xmlns:a16="http://schemas.microsoft.com/office/drawing/2014/main" id="{00000000-0008-0000-0100-000074020000}"/>
            </a:ext>
          </a:extLst>
        </xdr:cNvPr>
        <xdr:cNvSpPr txBox="1"/>
      </xdr:nvSpPr>
      <xdr:spPr>
        <a:xfrm>
          <a:off x="20199427" y="104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129049</xdr:rowOff>
    </xdr:from>
    <xdr:ext cx="469744" cy="259045"/>
    <xdr:sp macro="" textlink="">
      <xdr:nvSpPr>
        <xdr:cNvPr id="629" name="n_3aveValue【学校施設】&#10;一人当たり面積">
          <a:extLst>
            <a:ext uri="{FF2B5EF4-FFF2-40B4-BE49-F238E27FC236}">
              <a16:creationId xmlns:a16="http://schemas.microsoft.com/office/drawing/2014/main" id="{00000000-0008-0000-0100-000075020000}"/>
            </a:ext>
          </a:extLst>
        </xdr:cNvPr>
        <xdr:cNvSpPr txBox="1"/>
      </xdr:nvSpPr>
      <xdr:spPr>
        <a:xfrm>
          <a:off x="19310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90840</xdr:rowOff>
    </xdr:from>
    <xdr:ext cx="469744" cy="259045"/>
    <xdr:sp macro="" textlink="">
      <xdr:nvSpPr>
        <xdr:cNvPr id="630" name="n_4aveValue【学校施設】&#10;一人当たり面積">
          <a:extLst>
            <a:ext uri="{FF2B5EF4-FFF2-40B4-BE49-F238E27FC236}">
              <a16:creationId xmlns:a16="http://schemas.microsoft.com/office/drawing/2014/main" id="{00000000-0008-0000-0100-000076020000}"/>
            </a:ext>
          </a:extLst>
        </xdr:cNvPr>
        <xdr:cNvSpPr txBox="1"/>
      </xdr:nvSpPr>
      <xdr:spPr>
        <a:xfrm>
          <a:off x="18421427" y="10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102016</xdr:rowOff>
    </xdr:from>
    <xdr:ext cx="469744" cy="259045"/>
    <xdr:sp macro="" textlink="">
      <xdr:nvSpPr>
        <xdr:cNvPr id="631" name="n_1mainValue【学校施設】&#10;一人当たり面積">
          <a:extLst>
            <a:ext uri="{FF2B5EF4-FFF2-40B4-BE49-F238E27FC236}">
              <a16:creationId xmlns:a16="http://schemas.microsoft.com/office/drawing/2014/main" id="{00000000-0008-0000-0100-000077020000}"/>
            </a:ext>
          </a:extLst>
        </xdr:cNvPr>
        <xdr:cNvSpPr txBox="1"/>
      </xdr:nvSpPr>
      <xdr:spPr>
        <a:xfrm>
          <a:off x="21075727" y="109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100710</xdr:rowOff>
    </xdr:from>
    <xdr:ext cx="469744" cy="259045"/>
    <xdr:sp macro="" textlink="">
      <xdr:nvSpPr>
        <xdr:cNvPr id="632" name="n_2mainValue【学校施設】&#10;一人当たり面積">
          <a:extLst>
            <a:ext uri="{FF2B5EF4-FFF2-40B4-BE49-F238E27FC236}">
              <a16:creationId xmlns:a16="http://schemas.microsoft.com/office/drawing/2014/main" id="{00000000-0008-0000-0100-000078020000}"/>
            </a:ext>
          </a:extLst>
        </xdr:cNvPr>
        <xdr:cNvSpPr txBox="1"/>
      </xdr:nvSpPr>
      <xdr:spPr>
        <a:xfrm>
          <a:off x="20199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102996</xdr:rowOff>
    </xdr:from>
    <xdr:ext cx="469744" cy="259045"/>
    <xdr:sp macro="" textlink="">
      <xdr:nvSpPr>
        <xdr:cNvPr id="633" name="n_3mainValue【学校施設】&#10;一人当たり面積">
          <a:extLst>
            <a:ext uri="{FF2B5EF4-FFF2-40B4-BE49-F238E27FC236}">
              <a16:creationId xmlns:a16="http://schemas.microsoft.com/office/drawing/2014/main" id="{00000000-0008-0000-0100-000079020000}"/>
            </a:ext>
          </a:extLst>
        </xdr:cNvPr>
        <xdr:cNvSpPr txBox="1"/>
      </xdr:nvSpPr>
      <xdr:spPr>
        <a:xfrm>
          <a:off x="19310427" y="1090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120957</xdr:rowOff>
    </xdr:from>
    <xdr:ext cx="469744" cy="259045"/>
    <xdr:sp macro="" textlink="">
      <xdr:nvSpPr>
        <xdr:cNvPr id="634" name="n_4mainValue【学校施設】&#10;一人当たり面積">
          <a:extLst>
            <a:ext uri="{FF2B5EF4-FFF2-40B4-BE49-F238E27FC236}">
              <a16:creationId xmlns:a16="http://schemas.microsoft.com/office/drawing/2014/main" id="{00000000-0008-0000-0100-00007A020000}"/>
            </a:ext>
          </a:extLst>
        </xdr:cNvPr>
        <xdr:cNvSpPr txBox="1"/>
      </xdr:nvSpPr>
      <xdr:spPr>
        <a:xfrm>
          <a:off x="18421427" y="109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00000000-0008-0000-0100-00008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00000000-0008-0000-0100-00009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00000000-0008-0000-0100-00009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00000000-0008-0000-0100-00009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00000000-0008-0000-0100-00009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00000000-0008-0000-0100-000097020000}"/>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00000000-0008-0000-0100-000099020000}"/>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677" name="【児童館】&#10;有形固定資産減価償却率該当値テキスト">
          <a:extLst>
            <a:ext uri="{FF2B5EF4-FFF2-40B4-BE49-F238E27FC236}">
              <a16:creationId xmlns:a16="http://schemas.microsoft.com/office/drawing/2014/main" id="{00000000-0008-0000-0100-0000A5020000}"/>
            </a:ext>
          </a:extLst>
        </xdr:cNvPr>
        <xdr:cNvSpPr txBox="1"/>
      </xdr:nvSpPr>
      <xdr:spPr>
        <a:xfrm>
          <a:off x="16357600" y="138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678" name="楕円 677">
          <a:extLst>
            <a:ext uri="{FF2B5EF4-FFF2-40B4-BE49-F238E27FC236}">
              <a16:creationId xmlns:a16="http://schemas.microsoft.com/office/drawing/2014/main" id="{00000000-0008-0000-0100-0000A6020000}"/>
            </a:ext>
          </a:extLst>
        </xdr:cNvPr>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75656</xdr:rowOff>
    </xdr:from>
    <xdr:to>
      <xdr:col>85</xdr:col>
      <xdr:colOff>127000</xdr:colOff>
      <xdr:row>82</xdr:row>
      <xdr:rowOff>5443</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5481300" y="13963106"/>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680" name="楕円 679">
          <a:extLst>
            <a:ext uri="{FF2B5EF4-FFF2-40B4-BE49-F238E27FC236}">
              <a16:creationId xmlns:a16="http://schemas.microsoft.com/office/drawing/2014/main" id="{00000000-0008-0000-0100-0000A8020000}"/>
            </a:ext>
          </a:extLst>
        </xdr:cNvPr>
        <xdr:cNvSpPr/>
      </xdr:nvSpPr>
      <xdr:spPr>
        <a:xfrm>
          <a:off x="14541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75656</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4592300" y="138879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46082</xdr:rowOff>
    </xdr:from>
    <xdr:to>
      <xdr:col>72</xdr:col>
      <xdr:colOff>38100</xdr:colOff>
      <xdr:row>80</xdr:row>
      <xdr:rowOff>147682</xdr:rowOff>
    </xdr:to>
    <xdr:sp macro="" textlink="">
      <xdr:nvSpPr>
        <xdr:cNvPr id="682" name="楕円 681">
          <a:extLst>
            <a:ext uri="{FF2B5EF4-FFF2-40B4-BE49-F238E27FC236}">
              <a16:creationId xmlns:a16="http://schemas.microsoft.com/office/drawing/2014/main" id="{00000000-0008-0000-0100-0000AA020000}"/>
            </a:ext>
          </a:extLst>
        </xdr:cNvPr>
        <xdr:cNvSpPr/>
      </xdr:nvSpPr>
      <xdr:spPr>
        <a:xfrm>
          <a:off x="136525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96882</xdr:rowOff>
    </xdr:from>
    <xdr:to>
      <xdr:col>76</xdr:col>
      <xdr:colOff>114300</xdr:colOff>
      <xdr:row>81</xdr:row>
      <xdr:rowOff>544</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3703300" y="13812882"/>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99968</xdr:rowOff>
    </xdr:from>
    <xdr:to>
      <xdr:col>67</xdr:col>
      <xdr:colOff>101600</xdr:colOff>
      <xdr:row>80</xdr:row>
      <xdr:rowOff>30118</xdr:rowOff>
    </xdr:to>
    <xdr:sp macro="" textlink="">
      <xdr:nvSpPr>
        <xdr:cNvPr id="684" name="楕円 683">
          <a:extLst>
            <a:ext uri="{FF2B5EF4-FFF2-40B4-BE49-F238E27FC236}">
              <a16:creationId xmlns:a16="http://schemas.microsoft.com/office/drawing/2014/main" id="{00000000-0008-0000-0100-0000AC020000}"/>
            </a:ext>
          </a:extLst>
        </xdr:cNvPr>
        <xdr:cNvSpPr/>
      </xdr:nvSpPr>
      <xdr:spPr>
        <a:xfrm>
          <a:off x="12763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150768</xdr:rowOff>
    </xdr:from>
    <xdr:to>
      <xdr:col>71</xdr:col>
      <xdr:colOff>177800</xdr:colOff>
      <xdr:row>80</xdr:row>
      <xdr:rowOff>96882</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2814300" y="13695318"/>
          <a:ext cx="889000" cy="1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169834</xdr:rowOff>
    </xdr:from>
    <xdr:ext cx="405111" cy="259045"/>
    <xdr:sp macro="" textlink="">
      <xdr:nvSpPr>
        <xdr:cNvPr id="686" name="n_1aveValue【児童館】&#10;有形固定資産減価償却率">
          <a:extLst>
            <a:ext uri="{FF2B5EF4-FFF2-40B4-BE49-F238E27FC236}">
              <a16:creationId xmlns:a16="http://schemas.microsoft.com/office/drawing/2014/main" id="{00000000-0008-0000-0100-0000AE020000}"/>
            </a:ext>
          </a:extLst>
        </xdr:cNvPr>
        <xdr:cNvSpPr txBox="1"/>
      </xdr:nvSpPr>
      <xdr:spPr>
        <a:xfrm>
          <a:off x="152660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130646</xdr:rowOff>
    </xdr:from>
    <xdr:ext cx="405111" cy="259045"/>
    <xdr:sp macro="" textlink="">
      <xdr:nvSpPr>
        <xdr:cNvPr id="687" name="n_2aveValue【児童館】&#10;有形固定資産減価償却率">
          <a:extLst>
            <a:ext uri="{FF2B5EF4-FFF2-40B4-BE49-F238E27FC236}">
              <a16:creationId xmlns:a16="http://schemas.microsoft.com/office/drawing/2014/main" id="{00000000-0008-0000-0100-0000AF020000}"/>
            </a:ext>
          </a:extLst>
        </xdr:cNvPr>
        <xdr:cNvSpPr txBox="1"/>
      </xdr:nvSpPr>
      <xdr:spPr>
        <a:xfrm>
          <a:off x="143897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14713</xdr:rowOff>
    </xdr:from>
    <xdr:ext cx="405111" cy="259045"/>
    <xdr:sp macro="" textlink="">
      <xdr:nvSpPr>
        <xdr:cNvPr id="688" name="n_3aveValue【児童館】&#10;有形固定資産減価償却率">
          <a:extLst>
            <a:ext uri="{FF2B5EF4-FFF2-40B4-BE49-F238E27FC236}">
              <a16:creationId xmlns:a16="http://schemas.microsoft.com/office/drawing/2014/main" id="{00000000-0008-0000-0100-0000B0020000}"/>
            </a:ext>
          </a:extLst>
        </xdr:cNvPr>
        <xdr:cNvSpPr txBox="1"/>
      </xdr:nvSpPr>
      <xdr:spPr>
        <a:xfrm>
          <a:off x="13500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24509</xdr:rowOff>
    </xdr:from>
    <xdr:ext cx="405111" cy="259045"/>
    <xdr:sp macro="" textlink="">
      <xdr:nvSpPr>
        <xdr:cNvPr id="689" name="n_4aveValue【児童館】&#10;有形固定資産減価償却率">
          <a:extLst>
            <a:ext uri="{FF2B5EF4-FFF2-40B4-BE49-F238E27FC236}">
              <a16:creationId xmlns:a16="http://schemas.microsoft.com/office/drawing/2014/main" id="{00000000-0008-0000-0100-0000B1020000}"/>
            </a:ext>
          </a:extLst>
        </xdr:cNvPr>
        <xdr:cNvSpPr txBox="1"/>
      </xdr:nvSpPr>
      <xdr:spPr>
        <a:xfrm>
          <a:off x="12611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142983</xdr:rowOff>
    </xdr:from>
    <xdr:ext cx="405111" cy="259045"/>
    <xdr:sp macro="" textlink="">
      <xdr:nvSpPr>
        <xdr:cNvPr id="690" name="n_1mainValue【児童館】&#10;有形固定資産減価償却率">
          <a:extLst>
            <a:ext uri="{FF2B5EF4-FFF2-40B4-BE49-F238E27FC236}">
              <a16:creationId xmlns:a16="http://schemas.microsoft.com/office/drawing/2014/main" id="{00000000-0008-0000-0100-0000B2020000}"/>
            </a:ext>
          </a:extLst>
        </xdr:cNvPr>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691" name="n_2mainValue【児童館】&#10;有形固定資産減価償却率">
          <a:extLst>
            <a:ext uri="{FF2B5EF4-FFF2-40B4-BE49-F238E27FC236}">
              <a16:creationId xmlns:a16="http://schemas.microsoft.com/office/drawing/2014/main" id="{00000000-0008-0000-0100-0000B3020000}"/>
            </a:ext>
          </a:extLst>
        </xdr:cNvPr>
        <xdr:cNvSpPr txBox="1"/>
      </xdr:nvSpPr>
      <xdr:spPr>
        <a:xfrm>
          <a:off x="14389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164209</xdr:rowOff>
    </xdr:from>
    <xdr:ext cx="405111" cy="259045"/>
    <xdr:sp macro="" textlink="">
      <xdr:nvSpPr>
        <xdr:cNvPr id="692" name="n_3mainValue【児童館】&#10;有形固定資産減価償却率">
          <a:extLst>
            <a:ext uri="{FF2B5EF4-FFF2-40B4-BE49-F238E27FC236}">
              <a16:creationId xmlns:a16="http://schemas.microsoft.com/office/drawing/2014/main" id="{00000000-0008-0000-0100-0000B4020000}"/>
            </a:ext>
          </a:extLst>
        </xdr:cNvPr>
        <xdr:cNvSpPr txBox="1"/>
      </xdr:nvSpPr>
      <xdr:spPr>
        <a:xfrm>
          <a:off x="13500744" y="1353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46645</xdr:rowOff>
    </xdr:from>
    <xdr:ext cx="405111" cy="259045"/>
    <xdr:sp macro="" textlink="">
      <xdr:nvSpPr>
        <xdr:cNvPr id="693" name="n_4mainValue【児童館】&#10;有形固定資産減価償却率">
          <a:extLst>
            <a:ext uri="{FF2B5EF4-FFF2-40B4-BE49-F238E27FC236}">
              <a16:creationId xmlns:a16="http://schemas.microsoft.com/office/drawing/2014/main" id="{00000000-0008-0000-0100-0000B5020000}"/>
            </a:ext>
          </a:extLst>
        </xdr:cNvPr>
        <xdr:cNvSpPr txBox="1"/>
      </xdr:nvSpPr>
      <xdr:spPr>
        <a:xfrm>
          <a:off x="12611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00000000-0008-0000-0100-0000C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00000000-0008-0000-0100-0000C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00000000-0008-0000-0100-0000D0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00000000-0008-0000-0100-0000D1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22" name="【児童館】&#10;一人当たり面積平均値テキスト">
          <a:extLst>
            <a:ext uri="{FF2B5EF4-FFF2-40B4-BE49-F238E27FC236}">
              <a16:creationId xmlns:a16="http://schemas.microsoft.com/office/drawing/2014/main" id="{00000000-0008-0000-0100-0000D2020000}"/>
            </a:ext>
          </a:extLst>
        </xdr:cNvPr>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00000000-0008-0000-0100-0000D3020000}"/>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733" name="楕円 732">
          <a:extLst>
            <a:ext uri="{FF2B5EF4-FFF2-40B4-BE49-F238E27FC236}">
              <a16:creationId xmlns:a16="http://schemas.microsoft.com/office/drawing/2014/main" id="{00000000-0008-0000-0100-0000DD020000}"/>
            </a:ext>
          </a:extLst>
        </xdr:cNvPr>
        <xdr:cNvSpPr/>
      </xdr:nvSpPr>
      <xdr:spPr>
        <a:xfrm>
          <a:off x="221107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2557</xdr:rowOff>
    </xdr:from>
    <xdr:ext cx="469744" cy="259045"/>
    <xdr:sp macro="" textlink="">
      <xdr:nvSpPr>
        <xdr:cNvPr id="734" name="【児童館】&#10;一人当たり面積該当値テキスト">
          <a:extLst>
            <a:ext uri="{FF2B5EF4-FFF2-40B4-BE49-F238E27FC236}">
              <a16:creationId xmlns:a16="http://schemas.microsoft.com/office/drawing/2014/main" id="{00000000-0008-0000-0100-0000DE020000}"/>
            </a:ext>
          </a:extLst>
        </xdr:cNvPr>
        <xdr:cNvSpPr txBox="1"/>
      </xdr:nvSpPr>
      <xdr:spPr>
        <a:xfrm>
          <a:off x="22199600"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735" name="楕円 734">
          <a:extLst>
            <a:ext uri="{FF2B5EF4-FFF2-40B4-BE49-F238E27FC236}">
              <a16:creationId xmlns:a16="http://schemas.microsoft.com/office/drawing/2014/main" id="{00000000-0008-0000-0100-0000DF020000}"/>
            </a:ext>
          </a:extLst>
        </xdr:cNvPr>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30480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21323300" y="14432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737" name="楕円 736">
          <a:extLst>
            <a:ext uri="{FF2B5EF4-FFF2-40B4-BE49-F238E27FC236}">
              <a16:creationId xmlns:a16="http://schemas.microsoft.com/office/drawing/2014/main" id="{00000000-0008-0000-0100-0000E1020000}"/>
            </a:ext>
          </a:extLst>
        </xdr:cNvPr>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30480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20434300" y="1443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39" name="楕円 738">
          <a:extLst>
            <a:ext uri="{FF2B5EF4-FFF2-40B4-BE49-F238E27FC236}">
              <a16:creationId xmlns:a16="http://schemas.microsoft.com/office/drawing/2014/main" id="{00000000-0008-0000-0100-0000E3020000}"/>
            </a:ext>
          </a:extLst>
        </xdr:cNvPr>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30480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9545300" y="1443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41" name="楕円 740">
          <a:extLst>
            <a:ext uri="{FF2B5EF4-FFF2-40B4-BE49-F238E27FC236}">
              <a16:creationId xmlns:a16="http://schemas.microsoft.com/office/drawing/2014/main" id="{00000000-0008-0000-0100-0000E5020000}"/>
            </a:ext>
          </a:extLst>
        </xdr:cNvPr>
        <xdr:cNvSpPr/>
      </xdr:nvSpPr>
      <xdr:spPr>
        <a:xfrm>
          <a:off x="18605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156211</xdr:rowOff>
    </xdr:from>
    <xdr:to>
      <xdr:col>102</xdr:col>
      <xdr:colOff>114300</xdr:colOff>
      <xdr:row>84</xdr:row>
      <xdr:rowOff>30480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8656300" y="14386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743" name="n_1aveValue【児童館】&#10;一人当たり面積">
          <a:extLst>
            <a:ext uri="{FF2B5EF4-FFF2-40B4-BE49-F238E27FC236}">
              <a16:creationId xmlns:a16="http://schemas.microsoft.com/office/drawing/2014/main" id="{00000000-0008-0000-0100-0000E702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744" name="n_2aveValue【児童館】&#10;一人当たり面積">
          <a:extLst>
            <a:ext uri="{FF2B5EF4-FFF2-40B4-BE49-F238E27FC236}">
              <a16:creationId xmlns:a16="http://schemas.microsoft.com/office/drawing/2014/main" id="{00000000-0008-0000-0100-0000E802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45" name="n_3aveValue【児童館】&#10;一人当たり面積">
          <a:extLst>
            <a:ext uri="{FF2B5EF4-FFF2-40B4-BE49-F238E27FC236}">
              <a16:creationId xmlns:a16="http://schemas.microsoft.com/office/drawing/2014/main" id="{00000000-0008-0000-0100-0000E902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46" name="n_4aveValue【児童館】&#10;一人当たり面積">
          <a:extLst>
            <a:ext uri="{FF2B5EF4-FFF2-40B4-BE49-F238E27FC236}">
              <a16:creationId xmlns:a16="http://schemas.microsoft.com/office/drawing/2014/main" id="{00000000-0008-0000-0100-0000EA020000}"/>
            </a:ext>
          </a:extLst>
        </xdr:cNvPr>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97807</xdr:rowOff>
    </xdr:from>
    <xdr:ext cx="469744" cy="259045"/>
    <xdr:sp macro="" textlink="">
      <xdr:nvSpPr>
        <xdr:cNvPr id="747" name="n_1mainValue【児童館】&#10;一人当たり面積">
          <a:extLst>
            <a:ext uri="{FF2B5EF4-FFF2-40B4-BE49-F238E27FC236}">
              <a16:creationId xmlns:a16="http://schemas.microsoft.com/office/drawing/2014/main" id="{00000000-0008-0000-0100-0000EB020000}"/>
            </a:ext>
          </a:extLst>
        </xdr:cNvPr>
        <xdr:cNvSpPr txBox="1"/>
      </xdr:nvSpPr>
      <xdr:spPr>
        <a:xfrm>
          <a:off x="21075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748" name="n_2mainValue【児童館】&#10;一人当たり面積">
          <a:extLst>
            <a:ext uri="{FF2B5EF4-FFF2-40B4-BE49-F238E27FC236}">
              <a16:creationId xmlns:a16="http://schemas.microsoft.com/office/drawing/2014/main" id="{00000000-0008-0000-0100-0000EC020000}"/>
            </a:ext>
          </a:extLst>
        </xdr:cNvPr>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97807</xdr:rowOff>
    </xdr:from>
    <xdr:ext cx="469744" cy="259045"/>
    <xdr:sp macro="" textlink="">
      <xdr:nvSpPr>
        <xdr:cNvPr id="749" name="n_3mainValue【児童館】&#10;一人当たり面積">
          <a:extLst>
            <a:ext uri="{FF2B5EF4-FFF2-40B4-BE49-F238E27FC236}">
              <a16:creationId xmlns:a16="http://schemas.microsoft.com/office/drawing/2014/main" id="{00000000-0008-0000-0100-0000ED020000}"/>
            </a:ext>
          </a:extLst>
        </xdr:cNvPr>
        <xdr:cNvSpPr txBox="1"/>
      </xdr:nvSpPr>
      <xdr:spPr>
        <a:xfrm>
          <a:off x="19310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50" name="n_4mainValue【児童館】&#10;一人当たり面積">
          <a:extLst>
            <a:ext uri="{FF2B5EF4-FFF2-40B4-BE49-F238E27FC236}">
              <a16:creationId xmlns:a16="http://schemas.microsoft.com/office/drawing/2014/main" id="{00000000-0008-0000-0100-0000EE020000}"/>
            </a:ext>
          </a:extLst>
        </xdr:cNvPr>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00000000-0008-0000-0100-0000F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00000000-0008-0000-0100-0000F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00000000-0008-0000-0100-000004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00000000-0008-0000-0100-000006030000}"/>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00000000-0008-0000-0100-000008030000}"/>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8" name="【公民館】&#10;有形固定資産減価償却率平均値テキスト">
          <a:extLst>
            <a:ext uri="{FF2B5EF4-FFF2-40B4-BE49-F238E27FC236}">
              <a16:creationId xmlns:a16="http://schemas.microsoft.com/office/drawing/2014/main" id="{00000000-0008-0000-0100-00000A030000}"/>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82550</xdr:rowOff>
    </xdr:from>
    <xdr:to>
      <xdr:col>81</xdr:col>
      <xdr:colOff>101600</xdr:colOff>
      <xdr:row>104</xdr:row>
      <xdr:rowOff>12700</xdr:rowOff>
    </xdr:to>
    <xdr:sp macro="" textlink="">
      <xdr:nvSpPr>
        <xdr:cNvPr id="780" name="フローチャート: 判断 779">
          <a:extLst>
            <a:ext uri="{FF2B5EF4-FFF2-40B4-BE49-F238E27FC236}">
              <a16:creationId xmlns:a16="http://schemas.microsoft.com/office/drawing/2014/main" id="{00000000-0008-0000-0100-00000C030000}"/>
            </a:ext>
          </a:extLst>
        </xdr:cNvPr>
        <xdr:cNvSpPr/>
      </xdr:nvSpPr>
      <xdr:spPr>
        <a:xfrm>
          <a:off x="15430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81" name="フローチャート: 判断 780">
          <a:extLst>
            <a:ext uri="{FF2B5EF4-FFF2-40B4-BE49-F238E27FC236}">
              <a16:creationId xmlns:a16="http://schemas.microsoft.com/office/drawing/2014/main" id="{00000000-0008-0000-0100-00000D030000}"/>
            </a:ext>
          </a:extLst>
        </xdr:cNvPr>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782" name="フローチャート: 判断 781">
          <a:extLst>
            <a:ext uri="{FF2B5EF4-FFF2-40B4-BE49-F238E27FC236}">
              <a16:creationId xmlns:a16="http://schemas.microsoft.com/office/drawing/2014/main" id="{00000000-0008-0000-0100-00000E030000}"/>
            </a:ext>
          </a:extLst>
        </xdr:cNvPr>
        <xdr:cNvSpPr/>
      </xdr:nvSpPr>
      <xdr:spPr>
        <a:xfrm>
          <a:off x="136525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77978</xdr:rowOff>
    </xdr:from>
    <xdr:to>
      <xdr:col>67</xdr:col>
      <xdr:colOff>101600</xdr:colOff>
      <xdr:row>104</xdr:row>
      <xdr:rowOff>8128</xdr:rowOff>
    </xdr:to>
    <xdr:sp macro="" textlink="">
      <xdr:nvSpPr>
        <xdr:cNvPr id="783" name="フローチャート: 判断 782">
          <a:extLst>
            <a:ext uri="{FF2B5EF4-FFF2-40B4-BE49-F238E27FC236}">
              <a16:creationId xmlns:a16="http://schemas.microsoft.com/office/drawing/2014/main" id="{00000000-0008-0000-0100-00000F030000}"/>
            </a:ext>
          </a:extLst>
        </xdr:cNvPr>
        <xdr:cNvSpPr/>
      </xdr:nvSpPr>
      <xdr:spPr>
        <a:xfrm>
          <a:off x="12763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100-00001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100-00001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00000000-0008-0000-0100-00001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62687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166133</xdr:rowOff>
    </xdr:from>
    <xdr:ext cx="405111" cy="259045"/>
    <xdr:sp macro="" textlink="">
      <xdr:nvSpPr>
        <xdr:cNvPr id="790" name="【公民館】&#10;有形固定資産減価償却率該当値テキスト">
          <a:extLst>
            <a:ext uri="{FF2B5EF4-FFF2-40B4-BE49-F238E27FC236}">
              <a16:creationId xmlns:a16="http://schemas.microsoft.com/office/drawing/2014/main" id="{00000000-0008-0000-0100-000016030000}"/>
            </a:ext>
          </a:extLst>
        </xdr:cNvPr>
        <xdr:cNvSpPr txBox="1"/>
      </xdr:nvSpPr>
      <xdr:spPr>
        <a:xfrm>
          <a:off x="16357600"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543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67056</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5481300" y="181493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50546</xdr:rowOff>
    </xdr:from>
    <xdr:to>
      <xdr:col>76</xdr:col>
      <xdr:colOff>165100</xdr:colOff>
      <xdr:row>105</xdr:row>
      <xdr:rowOff>152146</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45415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101346</xdr:rowOff>
    </xdr:from>
    <xdr:to>
      <xdr:col>81</xdr:col>
      <xdr:colOff>50800</xdr:colOff>
      <xdr:row>105</xdr:row>
      <xdr:rowOff>147065</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4592300" y="181035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4826</xdr:rowOff>
    </xdr:from>
    <xdr:to>
      <xdr:col>72</xdr:col>
      <xdr:colOff>38100</xdr:colOff>
      <xdr:row>105</xdr:row>
      <xdr:rowOff>106426</xdr:rowOff>
    </xdr:to>
    <xdr:sp macro="" textlink="">
      <xdr:nvSpPr>
        <xdr:cNvPr id="795" name="楕円 794">
          <a:extLst>
            <a:ext uri="{FF2B5EF4-FFF2-40B4-BE49-F238E27FC236}">
              <a16:creationId xmlns:a16="http://schemas.microsoft.com/office/drawing/2014/main" id="{00000000-0008-0000-0100-00001B030000}"/>
            </a:ext>
          </a:extLst>
        </xdr:cNvPr>
        <xdr:cNvSpPr/>
      </xdr:nvSpPr>
      <xdr:spPr>
        <a:xfrm>
          <a:off x="13652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55626</xdr:rowOff>
    </xdr:from>
    <xdr:to>
      <xdr:col>76</xdr:col>
      <xdr:colOff>114300</xdr:colOff>
      <xdr:row>105</xdr:row>
      <xdr:rowOff>101346</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3703300" y="18057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130556</xdr:rowOff>
    </xdr:from>
    <xdr:to>
      <xdr:col>67</xdr:col>
      <xdr:colOff>101600</xdr:colOff>
      <xdr:row>105</xdr:row>
      <xdr:rowOff>60706</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12763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xdr:rowOff>
    </xdr:from>
    <xdr:to>
      <xdr:col>71</xdr:col>
      <xdr:colOff>177800</xdr:colOff>
      <xdr:row>105</xdr:row>
      <xdr:rowOff>55626</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2814300" y="1801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29227</xdr:rowOff>
    </xdr:from>
    <xdr:ext cx="405111" cy="259045"/>
    <xdr:sp macro="" textlink="">
      <xdr:nvSpPr>
        <xdr:cNvPr id="799" name="n_1ave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31514</xdr:rowOff>
    </xdr:from>
    <xdr:ext cx="405111" cy="259045"/>
    <xdr:sp macro="" textlink="">
      <xdr:nvSpPr>
        <xdr:cNvPr id="800" name="n_2ave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801" name="n_3ave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24655</xdr:rowOff>
    </xdr:from>
    <xdr:ext cx="405111" cy="259045"/>
    <xdr:sp macro="" textlink="">
      <xdr:nvSpPr>
        <xdr:cNvPr id="802" name="n_4ave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17542</xdr:rowOff>
    </xdr:from>
    <xdr:ext cx="405111" cy="259045"/>
    <xdr:sp macro="" textlink="">
      <xdr:nvSpPr>
        <xdr:cNvPr id="803" name="n_1mainValue【公民館】&#10;有形固定資産減価償却率">
          <a:extLst>
            <a:ext uri="{FF2B5EF4-FFF2-40B4-BE49-F238E27FC236}">
              <a16:creationId xmlns:a16="http://schemas.microsoft.com/office/drawing/2014/main" id="{00000000-0008-0000-0100-000023030000}"/>
            </a:ext>
          </a:extLst>
        </xdr:cNvPr>
        <xdr:cNvSpPr txBox="1"/>
      </xdr:nvSpPr>
      <xdr:spPr>
        <a:xfrm>
          <a:off x="152660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143273</xdr:rowOff>
    </xdr:from>
    <xdr:ext cx="405111" cy="259045"/>
    <xdr:sp macro="" textlink="">
      <xdr:nvSpPr>
        <xdr:cNvPr id="804" name="n_2mainValue【公民館】&#10;有形固定資産減価償却率">
          <a:extLst>
            <a:ext uri="{FF2B5EF4-FFF2-40B4-BE49-F238E27FC236}">
              <a16:creationId xmlns:a16="http://schemas.microsoft.com/office/drawing/2014/main" id="{00000000-0008-0000-0100-000024030000}"/>
            </a:ext>
          </a:extLst>
        </xdr:cNvPr>
        <xdr:cNvSpPr txBox="1"/>
      </xdr:nvSpPr>
      <xdr:spPr>
        <a:xfrm>
          <a:off x="14389744" y="1814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97553</xdr:rowOff>
    </xdr:from>
    <xdr:ext cx="405111" cy="259045"/>
    <xdr:sp macro="" textlink="">
      <xdr:nvSpPr>
        <xdr:cNvPr id="805" name="n_3mainValue【公民館】&#10;有形固定資産減価償却率">
          <a:extLst>
            <a:ext uri="{FF2B5EF4-FFF2-40B4-BE49-F238E27FC236}">
              <a16:creationId xmlns:a16="http://schemas.microsoft.com/office/drawing/2014/main" id="{00000000-0008-0000-0100-000025030000}"/>
            </a:ext>
          </a:extLst>
        </xdr:cNvPr>
        <xdr:cNvSpPr txBox="1"/>
      </xdr:nvSpPr>
      <xdr:spPr>
        <a:xfrm>
          <a:off x="13500744" y="1809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51833</xdr:rowOff>
    </xdr:from>
    <xdr:ext cx="405111" cy="259045"/>
    <xdr:sp macro="" textlink="">
      <xdr:nvSpPr>
        <xdr:cNvPr id="806" name="n_4mainValue【公民館】&#10;有形固定資産減価償却率">
          <a:extLst>
            <a:ext uri="{FF2B5EF4-FFF2-40B4-BE49-F238E27FC236}">
              <a16:creationId xmlns:a16="http://schemas.microsoft.com/office/drawing/2014/main" id="{00000000-0008-0000-0100-000026030000}"/>
            </a:ext>
          </a:extLst>
        </xdr:cNvPr>
        <xdr:cNvSpPr txBox="1"/>
      </xdr:nvSpPr>
      <xdr:spPr>
        <a:xfrm>
          <a:off x="126117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43687</xdr:rowOff>
    </xdr:from>
    <xdr:to>
      <xdr:col>107</xdr:col>
      <xdr:colOff>101600</xdr:colOff>
      <xdr:row>105</xdr:row>
      <xdr:rowOff>145287</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57404</xdr:rowOff>
    </xdr:from>
    <xdr:to>
      <xdr:col>98</xdr:col>
      <xdr:colOff>38100</xdr:colOff>
      <xdr:row>105</xdr:row>
      <xdr:rowOff>159004</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0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98552</xdr:rowOff>
    </xdr:from>
    <xdr:to>
      <xdr:col>112</xdr:col>
      <xdr:colOff>38100</xdr:colOff>
      <xdr:row>106</xdr:row>
      <xdr:rowOff>28702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149352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323300" y="1813560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98552</xdr:rowOff>
    </xdr:from>
    <xdr:to>
      <xdr:col>107</xdr:col>
      <xdr:colOff>101600</xdr:colOff>
      <xdr:row>106</xdr:row>
      <xdr:rowOff>28702</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149352</xdr:rowOff>
    </xdr:from>
    <xdr:to>
      <xdr:col>111</xdr:col>
      <xdr:colOff>177800</xdr:colOff>
      <xdr:row>105</xdr:row>
      <xdr:rowOff>149352</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20434300" y="18151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98552</xdr:rowOff>
    </xdr:from>
    <xdr:to>
      <xdr:col>102</xdr:col>
      <xdr:colOff>165100</xdr:colOff>
      <xdr:row>106</xdr:row>
      <xdr:rowOff>28702</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149352</xdr:rowOff>
    </xdr:from>
    <xdr:to>
      <xdr:col>107</xdr:col>
      <xdr:colOff>50800</xdr:colOff>
      <xdr:row>105</xdr:row>
      <xdr:rowOff>149352</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9545300" y="18151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98552</xdr:rowOff>
    </xdr:from>
    <xdr:to>
      <xdr:col>98</xdr:col>
      <xdr:colOff>38100</xdr:colOff>
      <xdr:row>106</xdr:row>
      <xdr:rowOff>28702</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810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149352</xdr:rowOff>
    </xdr:from>
    <xdr:to>
      <xdr:col>102</xdr:col>
      <xdr:colOff>114300</xdr:colOff>
      <xdr:row>105</xdr:row>
      <xdr:rowOff>149352</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8656300" y="18151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161814</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4081</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783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19829</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19829</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19829</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19829</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81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類似団体と比較して特に有形固定資産減価償却率が高くなっている施設は公民館であり、低くなっているのは道路である。</a:t>
          </a:r>
        </a:p>
        <a:p>
          <a:r>
            <a:rPr kumimoji="1" lang="ja-JP" altLang="en-US" sz="1300">
              <a:latin typeface="ＭＳ Ｐゴシック" panose="020B0600070205080204" pitchFamily="50" charset="-128"/>
              <a:ea typeface="ＭＳ Ｐゴシック" panose="020B0600070205080204" pitchFamily="50" charset="-128"/>
            </a:rPr>
            <a:t>公民館は２施設あり、ともに築年数が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年を超えているものの、大規模改修を行ったうえで、現在も利用を続けており、今後も適切に維持管理を行っていく。</a:t>
          </a:r>
        </a:p>
        <a:p>
          <a:r>
            <a:rPr kumimoji="1" lang="ja-JP" altLang="en-US" sz="1300">
              <a:latin typeface="ＭＳ Ｐゴシック" panose="020B0600070205080204" pitchFamily="50" charset="-128"/>
              <a:ea typeface="ＭＳ Ｐゴシック" panose="020B0600070205080204" pitchFamily="50" charset="-128"/>
            </a:rPr>
            <a:t>また、道路については取得日が不明なものを合併年度の前年度末を取得日としているものがあるため、減価償却率が低くなっていると考えられる。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愛媛県東温市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33,299
33,136
211.30
19,098,321
17,910,584
1,148,560
10,309,019
13,212,031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39</xdr:row>
      <xdr:rowOff>117022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558643"/>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51707</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165100</xdr:rowOff>
    </xdr:from>
    <xdr:to>
      <xdr:col>50</xdr:col>
      <xdr:colOff>165100</xdr:colOff>
      <xdr:row>37</xdr:row>
      <xdr:rowOff>95250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31750</xdr:rowOff>
    </xdr:from>
    <xdr:to>
      <xdr:col>41</xdr:col>
      <xdr:colOff>101600</xdr:colOff>
      <xdr:row>37</xdr:row>
      <xdr:rowOff>133350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82550</xdr:rowOff>
    </xdr:from>
    <xdr:to>
      <xdr:col>36</xdr:col>
      <xdr:colOff>165100</xdr:colOff>
      <xdr:row>38</xdr:row>
      <xdr:rowOff>12700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158750</xdr:rowOff>
    </xdr:from>
    <xdr:to>
      <xdr:col>55</xdr:col>
      <xdr:colOff>50800</xdr:colOff>
      <xdr:row>36</xdr:row>
      <xdr:rowOff>88900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38100</xdr:rowOff>
    </xdr:from>
    <xdr:to>
      <xdr:col>55</xdr:col>
      <xdr:colOff>0</xdr:colOff>
      <xdr:row>38</xdr:row>
      <xdr:rowOff>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210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111777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149877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29227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41927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41927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41927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32402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158750</xdr:rowOff>
    </xdr:from>
    <xdr:to>
      <xdr:col>15</xdr:col>
      <xdr:colOff>101600</xdr:colOff>
      <xdr:row>60</xdr:row>
      <xdr:rowOff>88900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137795</xdr:rowOff>
    </xdr:from>
    <xdr:to>
      <xdr:col>6</xdr:col>
      <xdr:colOff>38100</xdr:colOff>
      <xdr:row>60</xdr:row>
      <xdr:rowOff>67945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60</xdr:row>
      <xdr:rowOff>11430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2336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31115</xdr:rowOff>
    </xdr:from>
    <xdr:to>
      <xdr:col>15</xdr:col>
      <xdr:colOff>101600</xdr:colOff>
      <xdr:row>59</xdr:row>
      <xdr:rowOff>132715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81915</xdr:rowOff>
    </xdr:from>
    <xdr:to>
      <xdr:col>19</xdr:col>
      <xdr:colOff>177800</xdr:colOff>
      <xdr:row>59</xdr:row>
      <xdr:rowOff>118110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1974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158750</xdr:rowOff>
    </xdr:from>
    <xdr:to>
      <xdr:col>10</xdr:col>
      <xdr:colOff>165100</xdr:colOff>
      <xdr:row>59</xdr:row>
      <xdr:rowOff>88900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38100</xdr:rowOff>
    </xdr:from>
    <xdr:to>
      <xdr:col>15</xdr:col>
      <xdr:colOff>50800</xdr:colOff>
      <xdr:row>59</xdr:row>
      <xdr:rowOff>81915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153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xdr:rowOff>
    </xdr:from>
    <xdr:to>
      <xdr:col>6</xdr:col>
      <xdr:colOff>38100</xdr:colOff>
      <xdr:row>59</xdr:row>
      <xdr:rowOff>109855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38100</xdr:rowOff>
    </xdr:from>
    <xdr:to>
      <xdr:col>10</xdr:col>
      <xdr:colOff>114300</xdr:colOff>
      <xdr:row>59</xdr:row>
      <xdr:rowOff>59055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130300" y="10153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80027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59072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149242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105427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59690</xdr:rowOff>
    </xdr:from>
    <xdr:to>
      <xdr:col>50</xdr:col>
      <xdr:colOff>165100</xdr:colOff>
      <xdr:row>61</xdr:row>
      <xdr:rowOff>161290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100330</xdr:rowOff>
    </xdr:from>
    <xdr:to>
      <xdr:col>46</xdr:col>
      <xdr:colOff>38100</xdr:colOff>
      <xdr:row>62</xdr:row>
      <xdr:rowOff>30480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55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113030</xdr:rowOff>
    </xdr:from>
    <xdr:to>
      <xdr:col>41</xdr:col>
      <xdr:colOff>101600</xdr:colOff>
      <xdr:row>62</xdr:row>
      <xdr:rowOff>43180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127000</xdr:rowOff>
    </xdr:from>
    <xdr:to>
      <xdr:col>36</xdr:col>
      <xdr:colOff>165100</xdr:colOff>
      <xdr:row>62</xdr:row>
      <xdr:rowOff>57150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81280</xdr:rowOff>
    </xdr:from>
    <xdr:to>
      <xdr:col>55</xdr:col>
      <xdr:colOff>50800</xdr:colOff>
      <xdr:row>63</xdr:row>
      <xdr:rowOff>11430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7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59707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68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83820</xdr:rowOff>
    </xdr:from>
    <xdr:to>
      <xdr:col>50</xdr:col>
      <xdr:colOff>165100</xdr:colOff>
      <xdr:row>63</xdr:row>
      <xdr:rowOff>13970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132080</xdr:rowOff>
    </xdr:from>
    <xdr:to>
      <xdr:col>55</xdr:col>
      <xdr:colOff>0</xdr:colOff>
      <xdr:row>62</xdr:row>
      <xdr:rowOff>134620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7619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82550</xdr:rowOff>
    </xdr:from>
    <xdr:to>
      <xdr:col>46</xdr:col>
      <xdr:colOff>38100</xdr:colOff>
      <xdr:row>63</xdr:row>
      <xdr:rowOff>12700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133350</xdr:rowOff>
    </xdr:from>
    <xdr:to>
      <xdr:col>50</xdr:col>
      <xdr:colOff>114300</xdr:colOff>
      <xdr:row>62</xdr:row>
      <xdr:rowOff>134620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750300" y="10763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83820</xdr:rowOff>
    </xdr:from>
    <xdr:to>
      <xdr:col>41</xdr:col>
      <xdr:colOff>101600</xdr:colOff>
      <xdr:row>63</xdr:row>
      <xdr:rowOff>13970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133350</xdr:rowOff>
    </xdr:from>
    <xdr:to>
      <xdr:col>45</xdr:col>
      <xdr:colOff>177800</xdr:colOff>
      <xdr:row>62</xdr:row>
      <xdr:rowOff>134620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7861300" y="107632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83820</xdr:rowOff>
    </xdr:from>
    <xdr:to>
      <xdr:col>36</xdr:col>
      <xdr:colOff>165100</xdr:colOff>
      <xdr:row>63</xdr:row>
      <xdr:rowOff>13970</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71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134620</xdr:rowOff>
    </xdr:from>
    <xdr:to>
      <xdr:col>41</xdr:col>
      <xdr:colOff>50800</xdr:colOff>
      <xdr:row>62</xdr:row>
      <xdr:rowOff>134620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764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6367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47007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33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59707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73677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5097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3827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5097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5097</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2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200-000021010000}"/>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200-000023010000}"/>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200-000025010000}"/>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107314</xdr:rowOff>
    </xdr:from>
    <xdr:to>
      <xdr:col>15</xdr:col>
      <xdr:colOff>101600</xdr:colOff>
      <xdr:row>82</xdr:row>
      <xdr:rowOff>37464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2857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53975</xdr:rowOff>
    </xdr:from>
    <xdr:to>
      <xdr:col>6</xdr:col>
      <xdr:colOff>38100</xdr:colOff>
      <xdr:row>81</xdr:row>
      <xdr:rowOff>155575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1079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200-000031010000}"/>
            </a:ext>
          </a:extLst>
        </xdr:cNvPr>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141605</xdr:rowOff>
    </xdr:from>
    <xdr:to>
      <xdr:col>20</xdr:col>
      <xdr:colOff>38100</xdr:colOff>
      <xdr:row>84</xdr:row>
      <xdr:rowOff>71755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3746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20955</xdr:rowOff>
    </xdr:from>
    <xdr:to>
      <xdr:col>24</xdr:col>
      <xdr:colOff>63500</xdr:colOff>
      <xdr:row>84</xdr:row>
      <xdr:rowOff>64770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3797300" y="144227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103505</xdr:rowOff>
    </xdr:from>
    <xdr:to>
      <xdr:col>15</xdr:col>
      <xdr:colOff>101600</xdr:colOff>
      <xdr:row>84</xdr:row>
      <xdr:rowOff>33655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2857500" y="143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154305</xdr:rowOff>
    </xdr:from>
    <xdr:to>
      <xdr:col>19</xdr:col>
      <xdr:colOff>177800</xdr:colOff>
      <xdr:row>84</xdr:row>
      <xdr:rowOff>20955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908300" y="14384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65405</xdr:rowOff>
    </xdr:from>
    <xdr:to>
      <xdr:col>10</xdr:col>
      <xdr:colOff>165100</xdr:colOff>
      <xdr:row>83</xdr:row>
      <xdr:rowOff>167005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968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116205</xdr:rowOff>
    </xdr:from>
    <xdr:to>
      <xdr:col>15</xdr:col>
      <xdr:colOff>50800</xdr:colOff>
      <xdr:row>83</xdr:row>
      <xdr:rowOff>154305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019300" y="143465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29211</xdr:rowOff>
    </xdr:from>
    <xdr:to>
      <xdr:col>6</xdr:col>
      <xdr:colOff>38100</xdr:colOff>
      <xdr:row>83</xdr:row>
      <xdr:rowOff>130811</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079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80011</xdr:rowOff>
    </xdr:from>
    <xdr:to>
      <xdr:col>10</xdr:col>
      <xdr:colOff>114300</xdr:colOff>
      <xdr:row>83</xdr:row>
      <xdr:rowOff>116205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130300" y="14310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53991</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652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62882</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200-00003E010000}"/>
            </a:ext>
          </a:extLst>
        </xdr:cNvPr>
        <xdr:cNvSpPr txBox="1"/>
      </xdr:nvSpPr>
      <xdr:spPr>
        <a:xfrm>
          <a:off x="3582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24782</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200-00003F010000}"/>
            </a:ext>
          </a:extLst>
        </xdr:cNvPr>
        <xdr:cNvSpPr txBox="1"/>
      </xdr:nvSpPr>
      <xdr:spPr>
        <a:xfrm>
          <a:off x="2705744"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158132</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200-000040010000}"/>
            </a:ext>
          </a:extLst>
        </xdr:cNvPr>
        <xdr:cNvSpPr txBox="1"/>
      </xdr:nvSpPr>
      <xdr:spPr>
        <a:xfrm>
          <a:off x="18167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121938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200-000041010000}"/>
            </a:ext>
          </a:extLst>
        </xdr:cNvPr>
        <xdr:cNvSpPr txBox="1"/>
      </xdr:nvSpPr>
      <xdr:spPr>
        <a:xfrm>
          <a:off x="9277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00000000-0008-0000-02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00000000-0008-0000-0200-00005C010000}"/>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00000000-0008-0000-0200-00005E010000}"/>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00000000-0008-0000-0200-000060010000}"/>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125005</xdr:rowOff>
    </xdr:from>
    <xdr:to>
      <xdr:col>50</xdr:col>
      <xdr:colOff>165100</xdr:colOff>
      <xdr:row>86</xdr:row>
      <xdr:rowOff>55155</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95885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8699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128270</xdr:rowOff>
    </xdr:from>
    <xdr:to>
      <xdr:col>41</xdr:col>
      <xdr:colOff>101600</xdr:colOff>
      <xdr:row>86</xdr:row>
      <xdr:rowOff>58420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810500" y="1470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131536</xdr:rowOff>
    </xdr:from>
    <xdr:to>
      <xdr:col>36</xdr:col>
      <xdr:colOff>165100</xdr:colOff>
      <xdr:row>86</xdr:row>
      <xdr:rowOff>61686</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6921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73298</xdr:rowOff>
    </xdr:from>
    <xdr:to>
      <xdr:col>55</xdr:col>
      <xdr:colOff>50800</xdr:colOff>
      <xdr:row>87</xdr:row>
      <xdr:rowOff>3448</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104267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159675</xdr:rowOff>
    </xdr:from>
    <xdr:ext cx="469744" cy="259045"/>
    <xdr:sp macro="" textlink="">
      <xdr:nvSpPr>
        <xdr:cNvPr id="364" name="【福祉施設】&#10;一人当たり面積該当値テキスト">
          <a:extLst>
            <a:ext uri="{FF2B5EF4-FFF2-40B4-BE49-F238E27FC236}">
              <a16:creationId xmlns:a16="http://schemas.microsoft.com/office/drawing/2014/main" id="{00000000-0008-0000-0200-00006C010000}"/>
            </a:ext>
          </a:extLst>
        </xdr:cNvPr>
        <xdr:cNvSpPr txBox="1"/>
      </xdr:nvSpPr>
      <xdr:spPr>
        <a:xfrm>
          <a:off x="10515600" y="1473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73298</xdr:rowOff>
    </xdr:from>
    <xdr:to>
      <xdr:col>50</xdr:col>
      <xdr:colOff>165100</xdr:colOff>
      <xdr:row>87</xdr:row>
      <xdr:rowOff>3448</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9588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124098</xdr:rowOff>
    </xdr:from>
    <xdr:to>
      <xdr:col>55</xdr:col>
      <xdr:colOff>0</xdr:colOff>
      <xdr:row>86</xdr:row>
      <xdr:rowOff>124098</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9639300" y="14868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73298</xdr:rowOff>
    </xdr:from>
    <xdr:to>
      <xdr:col>46</xdr:col>
      <xdr:colOff>38100</xdr:colOff>
      <xdr:row>87</xdr:row>
      <xdr:rowOff>3448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8699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124098</xdr:rowOff>
    </xdr:from>
    <xdr:to>
      <xdr:col>50</xdr:col>
      <xdr:colOff>114300</xdr:colOff>
      <xdr:row>86</xdr:row>
      <xdr:rowOff>124098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8750300" y="1486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73298</xdr:rowOff>
    </xdr:from>
    <xdr:to>
      <xdr:col>41</xdr:col>
      <xdr:colOff>101600</xdr:colOff>
      <xdr:row>87</xdr:row>
      <xdr:rowOff>3448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7810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124098</xdr:rowOff>
    </xdr:from>
    <xdr:to>
      <xdr:col>45</xdr:col>
      <xdr:colOff>177800</xdr:colOff>
      <xdr:row>86</xdr:row>
      <xdr:rowOff>124098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861300" y="1486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73298</xdr:rowOff>
    </xdr:from>
    <xdr:to>
      <xdr:col>36</xdr:col>
      <xdr:colOff>165100</xdr:colOff>
      <xdr:row>87</xdr:row>
      <xdr:rowOff>3448</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6921500" y="148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124098</xdr:rowOff>
    </xdr:from>
    <xdr:to>
      <xdr:col>41</xdr:col>
      <xdr:colOff>50800</xdr:colOff>
      <xdr:row>86</xdr:row>
      <xdr:rowOff>124098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972300" y="14868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71682</xdr:rowOff>
    </xdr:from>
    <xdr:ext cx="469744" cy="259045"/>
    <xdr:sp macro="" textlink="">
      <xdr:nvSpPr>
        <xdr:cNvPr id="373" name="n_1aveValue【福祉施設】&#10;一人当たり面積">
          <a:extLst>
            <a:ext uri="{FF2B5EF4-FFF2-40B4-BE49-F238E27FC236}">
              <a16:creationId xmlns:a16="http://schemas.microsoft.com/office/drawing/2014/main" id="{00000000-0008-0000-0200-000075010000}"/>
            </a:ext>
          </a:extLst>
        </xdr:cNvPr>
        <xdr:cNvSpPr txBox="1"/>
      </xdr:nvSpPr>
      <xdr:spPr>
        <a:xfrm>
          <a:off x="9391727" y="14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76035</xdr:rowOff>
    </xdr:from>
    <xdr:ext cx="469744" cy="259045"/>
    <xdr:sp macro="" textlink="">
      <xdr:nvSpPr>
        <xdr:cNvPr id="374" name="n_2aveValue【福祉施設】&#10;一人当たり面積">
          <a:extLst>
            <a:ext uri="{FF2B5EF4-FFF2-40B4-BE49-F238E27FC236}">
              <a16:creationId xmlns:a16="http://schemas.microsoft.com/office/drawing/2014/main" id="{00000000-0008-0000-0200-000076010000}"/>
            </a:ext>
          </a:extLst>
        </xdr:cNvPr>
        <xdr:cNvSpPr txBox="1"/>
      </xdr:nvSpPr>
      <xdr:spPr>
        <a:xfrm>
          <a:off x="8515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74947</xdr:rowOff>
    </xdr:from>
    <xdr:ext cx="469744" cy="259045"/>
    <xdr:sp macro="" textlink="">
      <xdr:nvSpPr>
        <xdr:cNvPr id="375" name="n_3aveValue【福祉施設】&#10;一人当たり面積">
          <a:extLst>
            <a:ext uri="{FF2B5EF4-FFF2-40B4-BE49-F238E27FC236}">
              <a16:creationId xmlns:a16="http://schemas.microsoft.com/office/drawing/2014/main" id="{00000000-0008-0000-0200-000077010000}"/>
            </a:ext>
          </a:extLst>
        </xdr:cNvPr>
        <xdr:cNvSpPr txBox="1"/>
      </xdr:nvSpPr>
      <xdr:spPr>
        <a:xfrm>
          <a:off x="7626427"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78213</xdr:rowOff>
    </xdr:from>
    <xdr:ext cx="469744" cy="259045"/>
    <xdr:sp macro="" textlink="">
      <xdr:nvSpPr>
        <xdr:cNvPr id="376" name="n_4aveValue【福祉施設】&#10;一人当たり面積">
          <a:extLst>
            <a:ext uri="{FF2B5EF4-FFF2-40B4-BE49-F238E27FC236}">
              <a16:creationId xmlns:a16="http://schemas.microsoft.com/office/drawing/2014/main" id="{00000000-0008-0000-0200-000078010000}"/>
            </a:ext>
          </a:extLst>
        </xdr:cNvPr>
        <xdr:cNvSpPr txBox="1"/>
      </xdr:nvSpPr>
      <xdr:spPr>
        <a:xfrm>
          <a:off x="6737427"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166025</xdr:rowOff>
    </xdr:from>
    <xdr:ext cx="469744" cy="259045"/>
    <xdr:sp macro="" textlink="">
      <xdr:nvSpPr>
        <xdr:cNvPr id="377" name="n_1mainValue【福祉施設】&#10;一人当たり面積">
          <a:extLst>
            <a:ext uri="{FF2B5EF4-FFF2-40B4-BE49-F238E27FC236}">
              <a16:creationId xmlns:a16="http://schemas.microsoft.com/office/drawing/2014/main" id="{00000000-0008-0000-0200-000079010000}"/>
            </a:ext>
          </a:extLst>
        </xdr:cNvPr>
        <xdr:cNvSpPr txBox="1"/>
      </xdr:nvSpPr>
      <xdr:spPr>
        <a:xfrm>
          <a:off x="93917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166025</xdr:rowOff>
    </xdr:from>
    <xdr:ext cx="469744" cy="259045"/>
    <xdr:sp macro="" textlink="">
      <xdr:nvSpPr>
        <xdr:cNvPr id="378" name="n_2mainValue【福祉施設】&#10;一人当たり面積">
          <a:extLst>
            <a:ext uri="{FF2B5EF4-FFF2-40B4-BE49-F238E27FC236}">
              <a16:creationId xmlns:a16="http://schemas.microsoft.com/office/drawing/2014/main" id="{00000000-0008-0000-0200-00007A010000}"/>
            </a:ext>
          </a:extLst>
        </xdr:cNvPr>
        <xdr:cNvSpPr txBox="1"/>
      </xdr:nvSpPr>
      <xdr:spPr>
        <a:xfrm>
          <a:off x="85154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166025</xdr:rowOff>
    </xdr:from>
    <xdr:ext cx="469744" cy="259045"/>
    <xdr:sp macro="" textlink="">
      <xdr:nvSpPr>
        <xdr:cNvPr id="379" name="n_3mainValue【福祉施設】&#10;一人当たり面積">
          <a:extLst>
            <a:ext uri="{FF2B5EF4-FFF2-40B4-BE49-F238E27FC236}">
              <a16:creationId xmlns:a16="http://schemas.microsoft.com/office/drawing/2014/main" id="{00000000-0008-0000-0200-00007B010000}"/>
            </a:ext>
          </a:extLst>
        </xdr:cNvPr>
        <xdr:cNvSpPr txBox="1"/>
      </xdr:nvSpPr>
      <xdr:spPr>
        <a:xfrm>
          <a:off x="76264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166025</xdr:rowOff>
    </xdr:from>
    <xdr:ext cx="469744" cy="259045"/>
    <xdr:sp macro="" textlink="">
      <xdr:nvSpPr>
        <xdr:cNvPr id="380" name="n_4mainValue【福祉施設】&#10;一人当たり面積">
          <a:extLst>
            <a:ext uri="{FF2B5EF4-FFF2-40B4-BE49-F238E27FC236}">
              <a16:creationId xmlns:a16="http://schemas.microsoft.com/office/drawing/2014/main" id="{00000000-0008-0000-0200-00007C010000}"/>
            </a:ext>
          </a:extLst>
        </xdr:cNvPr>
        <xdr:cNvSpPr txBox="1"/>
      </xdr:nvSpPr>
      <xdr:spPr>
        <a:xfrm>
          <a:off x="6737427" y="149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00000000-0008-0000-0200-0000A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00000000-0008-0000-0200-0000A7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00000000-0008-0000-0200-0000A9010000}"/>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00000000-0008-0000-0200-0000AB010000}"/>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00000000-0008-0000-0200-0000AE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38" name="楕円 437">
          <a:extLst>
            <a:ext uri="{FF2B5EF4-FFF2-40B4-BE49-F238E27FC236}">
              <a16:creationId xmlns:a16="http://schemas.microsoft.com/office/drawing/2014/main" id="{00000000-0008-0000-0200-0000B6010000}"/>
            </a:ext>
          </a:extLst>
        </xdr:cNvPr>
        <xdr:cNvSpPr/>
      </xdr:nvSpPr>
      <xdr:spPr>
        <a:xfrm>
          <a:off x="16268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53176</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00000000-0008-0000-0200-0000B7010000}"/>
            </a:ext>
          </a:extLst>
        </xdr:cNvPr>
        <xdr:cNvSpPr txBox="1"/>
      </xdr:nvSpPr>
      <xdr:spPr>
        <a:xfrm>
          <a:off x="16357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128270</xdr:rowOff>
    </xdr:from>
    <xdr:to>
      <xdr:col>81</xdr:col>
      <xdr:colOff>101600</xdr:colOff>
      <xdr:row>37</xdr:row>
      <xdr:rowOff>58420</xdr:rowOff>
    </xdr:to>
    <xdr:sp macro="" textlink="">
      <xdr:nvSpPr>
        <xdr:cNvPr id="440" name="楕円 439">
          <a:extLst>
            <a:ext uri="{FF2B5EF4-FFF2-40B4-BE49-F238E27FC236}">
              <a16:creationId xmlns:a16="http://schemas.microsoft.com/office/drawing/2014/main" id="{00000000-0008-0000-0200-0000B8010000}"/>
            </a:ext>
          </a:extLst>
        </xdr:cNvPr>
        <xdr:cNvSpPr/>
      </xdr:nvSpPr>
      <xdr:spPr>
        <a:xfrm>
          <a:off x="1543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xdr:rowOff>
    </xdr:from>
    <xdr:to>
      <xdr:col>85</xdr:col>
      <xdr:colOff>127000</xdr:colOff>
      <xdr:row>37</xdr:row>
      <xdr:rowOff>81099</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5481300" y="635127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133169</xdr:rowOff>
    </xdr:from>
    <xdr:to>
      <xdr:col>76</xdr:col>
      <xdr:colOff>165100</xdr:colOff>
      <xdr:row>37</xdr:row>
      <xdr:rowOff>63319</xdr:rowOff>
    </xdr:to>
    <xdr:sp macro="" textlink="">
      <xdr:nvSpPr>
        <xdr:cNvPr id="442" name="楕円 441">
          <a:extLst>
            <a:ext uri="{FF2B5EF4-FFF2-40B4-BE49-F238E27FC236}">
              <a16:creationId xmlns:a16="http://schemas.microsoft.com/office/drawing/2014/main" id="{00000000-0008-0000-0200-0000BA010000}"/>
            </a:ext>
          </a:extLst>
        </xdr:cNvPr>
        <xdr:cNvSpPr/>
      </xdr:nvSpPr>
      <xdr:spPr>
        <a:xfrm>
          <a:off x="14541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7620</xdr:rowOff>
    </xdr:from>
    <xdr:to>
      <xdr:col>81</xdr:col>
      <xdr:colOff>50800</xdr:colOff>
      <xdr:row>37</xdr:row>
      <xdr:rowOff>12519</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flipV="1">
          <a:off x="14592300" y="63512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43361</xdr:rowOff>
    </xdr:from>
    <xdr:to>
      <xdr:col>72</xdr:col>
      <xdr:colOff>38100</xdr:colOff>
      <xdr:row>37</xdr:row>
      <xdr:rowOff>144961</xdr:rowOff>
    </xdr:to>
    <xdr:sp macro="" textlink="">
      <xdr:nvSpPr>
        <xdr:cNvPr id="444" name="楕円 443">
          <a:extLst>
            <a:ext uri="{FF2B5EF4-FFF2-40B4-BE49-F238E27FC236}">
              <a16:creationId xmlns:a16="http://schemas.microsoft.com/office/drawing/2014/main" id="{00000000-0008-0000-0200-0000BC010000}"/>
            </a:ext>
          </a:extLst>
        </xdr:cNvPr>
        <xdr:cNvSpPr/>
      </xdr:nvSpPr>
      <xdr:spPr>
        <a:xfrm>
          <a:off x="13652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12519</xdr:rowOff>
    </xdr:from>
    <xdr:to>
      <xdr:col>76</xdr:col>
      <xdr:colOff>114300</xdr:colOff>
      <xdr:row>37</xdr:row>
      <xdr:rowOff>94161</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flipV="1">
          <a:off x="13703300" y="635616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446" name="楕円 445">
          <a:extLst>
            <a:ext uri="{FF2B5EF4-FFF2-40B4-BE49-F238E27FC236}">
              <a16:creationId xmlns:a16="http://schemas.microsoft.com/office/drawing/2014/main" id="{00000000-0008-0000-0200-0000BE010000}"/>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94161</xdr:rowOff>
    </xdr:from>
    <xdr:to>
      <xdr:col>71</xdr:col>
      <xdr:colOff>177800</xdr:colOff>
      <xdr:row>39</xdr:row>
      <xdr:rowOff>51707</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flipV="1">
          <a:off x="12814300" y="6437811"/>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74947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79846</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4389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161488</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3500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0000000-0008-0000-0200-0000D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00000000-0008-0000-0200-0000DE010000}"/>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00000000-0008-0000-0200-0000E001000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00000000-0008-0000-0200-0000E2010000}"/>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165033</xdr:rowOff>
    </xdr:from>
    <xdr:to>
      <xdr:col>112</xdr:col>
      <xdr:colOff>38100</xdr:colOff>
      <xdr:row>40</xdr:row>
      <xdr:rowOff>95183</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21272500" y="685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171249</xdr:rowOff>
    </xdr:from>
    <xdr:to>
      <xdr:col>107</xdr:col>
      <xdr:colOff>101600</xdr:colOff>
      <xdr:row>40</xdr:row>
      <xdr:rowOff>101399</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20383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8319</xdr:rowOff>
    </xdr:from>
    <xdr:to>
      <xdr:col>102</xdr:col>
      <xdr:colOff>165100</xdr:colOff>
      <xdr:row>40</xdr:row>
      <xdr:rowOff>109919</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9494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119745</xdr:rowOff>
    </xdr:from>
    <xdr:to>
      <xdr:col>98</xdr:col>
      <xdr:colOff>38100</xdr:colOff>
      <xdr:row>38</xdr:row>
      <xdr:rowOff>49895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8605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164039</xdr:rowOff>
    </xdr:from>
    <xdr:to>
      <xdr:col>116</xdr:col>
      <xdr:colOff>114300</xdr:colOff>
      <xdr:row>41</xdr:row>
      <xdr:rowOff>94189</xdr:rowOff>
    </xdr:to>
    <xdr:sp macro="" textlink="">
      <xdr:nvSpPr>
        <xdr:cNvPr id="493" name="楕円 492">
          <a:extLst>
            <a:ext uri="{FF2B5EF4-FFF2-40B4-BE49-F238E27FC236}">
              <a16:creationId xmlns:a16="http://schemas.microsoft.com/office/drawing/2014/main" id="{00000000-0008-0000-0200-0000ED010000}"/>
            </a:ext>
          </a:extLst>
        </xdr:cNvPr>
        <xdr:cNvSpPr/>
      </xdr:nvSpPr>
      <xdr:spPr>
        <a:xfrm>
          <a:off x="22110700" y="70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78966</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00000000-0008-0000-0200-0000EE010000}"/>
            </a:ext>
          </a:extLst>
        </xdr:cNvPr>
        <xdr:cNvSpPr txBox="1"/>
      </xdr:nvSpPr>
      <xdr:spPr>
        <a:xfrm>
          <a:off x="22199600" y="693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165047</xdr:rowOff>
    </xdr:from>
    <xdr:to>
      <xdr:col>112</xdr:col>
      <xdr:colOff>38100</xdr:colOff>
      <xdr:row>41</xdr:row>
      <xdr:rowOff>95197</xdr:rowOff>
    </xdr:to>
    <xdr:sp macro="" textlink="">
      <xdr:nvSpPr>
        <xdr:cNvPr id="495" name="楕円 494">
          <a:extLst>
            <a:ext uri="{FF2B5EF4-FFF2-40B4-BE49-F238E27FC236}">
              <a16:creationId xmlns:a16="http://schemas.microsoft.com/office/drawing/2014/main" id="{00000000-0008-0000-0200-0000EF010000}"/>
            </a:ext>
          </a:extLst>
        </xdr:cNvPr>
        <xdr:cNvSpPr/>
      </xdr:nvSpPr>
      <xdr:spPr>
        <a:xfrm>
          <a:off x="21272500" y="70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43389</xdr:rowOff>
    </xdr:from>
    <xdr:to>
      <xdr:col>116</xdr:col>
      <xdr:colOff>63500</xdr:colOff>
      <xdr:row>41</xdr:row>
      <xdr:rowOff>44397</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flipV="1">
          <a:off x="21323300" y="7072839"/>
          <a:ext cx="838200" cy="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166492</xdr:rowOff>
    </xdr:from>
    <xdr:to>
      <xdr:col>107</xdr:col>
      <xdr:colOff>101600</xdr:colOff>
      <xdr:row>41</xdr:row>
      <xdr:rowOff>96642</xdr:rowOff>
    </xdr:to>
    <xdr:sp macro="" textlink="">
      <xdr:nvSpPr>
        <xdr:cNvPr id="497" name="楕円 496">
          <a:extLst>
            <a:ext uri="{FF2B5EF4-FFF2-40B4-BE49-F238E27FC236}">
              <a16:creationId xmlns:a16="http://schemas.microsoft.com/office/drawing/2014/main" id="{00000000-0008-0000-0200-0000F1010000}"/>
            </a:ext>
          </a:extLst>
        </xdr:cNvPr>
        <xdr:cNvSpPr/>
      </xdr:nvSpPr>
      <xdr:spPr>
        <a:xfrm>
          <a:off x="20383500" y="70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44397</xdr:rowOff>
    </xdr:from>
    <xdr:to>
      <xdr:col>111</xdr:col>
      <xdr:colOff>177800</xdr:colOff>
      <xdr:row>41</xdr:row>
      <xdr:rowOff>45842</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flipV="1">
          <a:off x="20434300" y="7073847"/>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150712</xdr:rowOff>
    </xdr:from>
    <xdr:to>
      <xdr:col>102</xdr:col>
      <xdr:colOff>165100</xdr:colOff>
      <xdr:row>41</xdr:row>
      <xdr:rowOff>80862</xdr:rowOff>
    </xdr:to>
    <xdr:sp macro="" textlink="">
      <xdr:nvSpPr>
        <xdr:cNvPr id="499" name="楕円 498">
          <a:extLst>
            <a:ext uri="{FF2B5EF4-FFF2-40B4-BE49-F238E27FC236}">
              <a16:creationId xmlns:a16="http://schemas.microsoft.com/office/drawing/2014/main" id="{00000000-0008-0000-0200-0000F3010000}"/>
            </a:ext>
          </a:extLst>
        </xdr:cNvPr>
        <xdr:cNvSpPr/>
      </xdr:nvSpPr>
      <xdr:spPr>
        <a:xfrm>
          <a:off x="19494500" y="70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30062</xdr:rowOff>
    </xdr:from>
    <xdr:to>
      <xdr:col>107</xdr:col>
      <xdr:colOff>50800</xdr:colOff>
      <xdr:row>41</xdr:row>
      <xdr:rowOff>45842</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9545300" y="7059512"/>
          <a:ext cx="889000" cy="1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166039</xdr:rowOff>
    </xdr:from>
    <xdr:to>
      <xdr:col>98</xdr:col>
      <xdr:colOff>38100</xdr:colOff>
      <xdr:row>41</xdr:row>
      <xdr:rowOff>96189</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18605500" y="7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30062</xdr:rowOff>
    </xdr:from>
    <xdr:to>
      <xdr:col>102</xdr:col>
      <xdr:colOff>114300</xdr:colOff>
      <xdr:row>41</xdr:row>
      <xdr:rowOff>45389</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flipV="1">
          <a:off x="18656300" y="7059512"/>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111710</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21011095" y="66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117926</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01347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126446</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19245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66422</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8356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86324</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1043411" y="71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87769</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20167111" y="7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71989</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9278111" y="710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87316</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18389111" y="711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00000000-0008-0000-02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00000000-0008-0000-0200-000019020000}"/>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00000000-0008-0000-0200-00001B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0000000-0008-0000-0200-00001D020000}"/>
            </a:ext>
          </a:extLst>
        </xdr:cNvPr>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00000000-0008-0000-0200-000020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00000000-0008-0000-0200-000021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2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12881</xdr:rowOff>
    </xdr:from>
    <xdr:to>
      <xdr:col>85</xdr:col>
      <xdr:colOff>177800</xdr:colOff>
      <xdr:row>57</xdr:row>
      <xdr:rowOff>114481</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35758</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0000000-0008-0000-0200-000029020000}"/>
            </a:ext>
          </a:extLst>
        </xdr:cNvPr>
        <xdr:cNvSpPr txBox="1"/>
      </xdr:nvSpPr>
      <xdr:spPr>
        <a:xfrm>
          <a:off x="163576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128815</xdr:rowOff>
    </xdr:from>
    <xdr:to>
      <xdr:col>81</xdr:col>
      <xdr:colOff>101600</xdr:colOff>
      <xdr:row>57</xdr:row>
      <xdr:rowOff>58965</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54305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8165</xdr:rowOff>
    </xdr:from>
    <xdr:to>
      <xdr:col>85</xdr:col>
      <xdr:colOff>127000</xdr:colOff>
      <xdr:row>57</xdr:row>
      <xdr:rowOff>63681</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5481300" y="978081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78196</xdr:rowOff>
    </xdr:from>
    <xdr:to>
      <xdr:col>76</xdr:col>
      <xdr:colOff>165100</xdr:colOff>
      <xdr:row>57</xdr:row>
      <xdr:rowOff>8346</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4541500" y="96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128996</xdr:rowOff>
    </xdr:from>
    <xdr:to>
      <xdr:col>81</xdr:col>
      <xdr:colOff>50800</xdr:colOff>
      <xdr:row>57</xdr:row>
      <xdr:rowOff>8165</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4592300" y="9730196"/>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65133</xdr:rowOff>
    </xdr:from>
    <xdr:to>
      <xdr:col>72</xdr:col>
      <xdr:colOff>38100</xdr:colOff>
      <xdr:row>62</xdr:row>
      <xdr:rowOff>166733</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3652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128996</xdr:rowOff>
    </xdr:from>
    <xdr:to>
      <xdr:col>76</xdr:col>
      <xdr:colOff>114300</xdr:colOff>
      <xdr:row>62</xdr:row>
      <xdr:rowOff>115933</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flipV="1">
          <a:off x="13703300" y="9730196"/>
          <a:ext cx="889000" cy="10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35741</xdr:rowOff>
    </xdr:from>
    <xdr:to>
      <xdr:col>67</xdr:col>
      <xdr:colOff>101600</xdr:colOff>
      <xdr:row>62</xdr:row>
      <xdr:rowOff>137341</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2763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86541</xdr:rowOff>
    </xdr:from>
    <xdr:to>
      <xdr:col>71</xdr:col>
      <xdr:colOff>177800</xdr:colOff>
      <xdr:row>62</xdr:row>
      <xdr:rowOff>115933</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2814300" y="107164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75492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5266044" y="950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24873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00000000-0008-0000-0200-000037020000}"/>
            </a:ext>
          </a:extLst>
        </xdr:cNvPr>
        <xdr:cNvSpPr txBox="1"/>
      </xdr:nvSpPr>
      <xdr:spPr>
        <a:xfrm>
          <a:off x="14389744" y="94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157860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00000000-0008-0000-0200-000038020000}"/>
            </a:ext>
          </a:extLst>
        </xdr:cNvPr>
        <xdr:cNvSpPr txBox="1"/>
      </xdr:nvSpPr>
      <xdr:spPr>
        <a:xfrm>
          <a:off x="13500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128468</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0000000-0008-0000-0200-000039020000}"/>
            </a:ext>
          </a:extLst>
        </xdr:cNvPr>
        <xdr:cNvSpPr txBox="1"/>
      </xdr:nvSpPr>
      <xdr:spPr>
        <a:xfrm>
          <a:off x="12611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00000000-0008-0000-02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00000000-0008-0000-0200-000050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00000000-0008-0000-0200-000052020000}"/>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00000000-0008-0000-0200-000054020000}"/>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a:extLst>
            <a:ext uri="{FF2B5EF4-FFF2-40B4-BE49-F238E27FC236}">
              <a16:creationId xmlns:a16="http://schemas.microsoft.com/office/drawing/2014/main" id="{00000000-0008-0000-0200-000055020000}"/>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79502</xdr:rowOff>
    </xdr:from>
    <xdr:to>
      <xdr:col>107</xdr:col>
      <xdr:colOff>101600</xdr:colOff>
      <xdr:row>62</xdr:row>
      <xdr:rowOff>9652</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0383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143510</xdr:rowOff>
    </xdr:from>
    <xdr:to>
      <xdr:col>98</xdr:col>
      <xdr:colOff>38100</xdr:colOff>
      <xdr:row>62</xdr:row>
      <xdr:rowOff>73660</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8605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157226</xdr:rowOff>
    </xdr:from>
    <xdr:to>
      <xdr:col>116</xdr:col>
      <xdr:colOff>114300</xdr:colOff>
      <xdr:row>60</xdr:row>
      <xdr:rowOff>87376</xdr:rowOff>
    </xdr:to>
    <xdr:sp macro="" textlink="">
      <xdr:nvSpPr>
        <xdr:cNvPr id="607" name="楕円 606">
          <a:extLst>
            <a:ext uri="{FF2B5EF4-FFF2-40B4-BE49-F238E27FC236}">
              <a16:creationId xmlns:a16="http://schemas.microsoft.com/office/drawing/2014/main" id="{00000000-0008-0000-0200-00005F020000}"/>
            </a:ext>
          </a:extLst>
        </xdr:cNvPr>
        <xdr:cNvSpPr/>
      </xdr:nvSpPr>
      <xdr:spPr>
        <a:xfrm>
          <a:off x="221107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8653</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00000000-0008-0000-0200-000060020000}"/>
            </a:ext>
          </a:extLst>
        </xdr:cNvPr>
        <xdr:cNvSpPr txBox="1"/>
      </xdr:nvSpPr>
      <xdr:spPr>
        <a:xfrm>
          <a:off x="22199600" y="1012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161798</xdr:rowOff>
    </xdr:from>
    <xdr:to>
      <xdr:col>112</xdr:col>
      <xdr:colOff>38100</xdr:colOff>
      <xdr:row>60</xdr:row>
      <xdr:rowOff>91948</xdr:rowOff>
    </xdr:to>
    <xdr:sp macro="" textlink="">
      <xdr:nvSpPr>
        <xdr:cNvPr id="609" name="楕円 608">
          <a:extLst>
            <a:ext uri="{FF2B5EF4-FFF2-40B4-BE49-F238E27FC236}">
              <a16:creationId xmlns:a16="http://schemas.microsoft.com/office/drawing/2014/main" id="{00000000-0008-0000-0200-000061020000}"/>
            </a:ext>
          </a:extLst>
        </xdr:cNvPr>
        <xdr:cNvSpPr/>
      </xdr:nvSpPr>
      <xdr:spPr>
        <a:xfrm>
          <a:off x="21272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36576</xdr:rowOff>
    </xdr:from>
    <xdr:to>
      <xdr:col>116</xdr:col>
      <xdr:colOff>63500</xdr:colOff>
      <xdr:row>60</xdr:row>
      <xdr:rowOff>41148</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flipV="1">
          <a:off x="21323300" y="10323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161798</xdr:rowOff>
    </xdr:from>
    <xdr:to>
      <xdr:col>107</xdr:col>
      <xdr:colOff>101600</xdr:colOff>
      <xdr:row>60</xdr:row>
      <xdr:rowOff>91948</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038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41148</xdr:rowOff>
    </xdr:from>
    <xdr:to>
      <xdr:col>111</xdr:col>
      <xdr:colOff>177800</xdr:colOff>
      <xdr:row>60</xdr:row>
      <xdr:rowOff>41148</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20434300" y="10328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41148</xdr:rowOff>
    </xdr:from>
    <xdr:to>
      <xdr:col>107</xdr:col>
      <xdr:colOff>50800</xdr:colOff>
      <xdr:row>62</xdr:row>
      <xdr:rowOff>141732</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19545300" y="10328148"/>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141732</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a:off x="18656300" y="1077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617" name="n_1aveValue【保健センター・保健所】&#10;一人当たり面積">
          <a:extLst>
            <a:ext uri="{FF2B5EF4-FFF2-40B4-BE49-F238E27FC236}">
              <a16:creationId xmlns:a16="http://schemas.microsoft.com/office/drawing/2014/main" id="{00000000-0008-0000-0200-000069020000}"/>
            </a:ext>
          </a:extLst>
        </xdr:cNvPr>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779</xdr:rowOff>
    </xdr:from>
    <xdr:ext cx="469744" cy="259045"/>
    <xdr:sp macro="" textlink="">
      <xdr:nvSpPr>
        <xdr:cNvPr id="618" name="n_2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01994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9" name="n_3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90187</xdr:rowOff>
    </xdr:from>
    <xdr:ext cx="469744" cy="259045"/>
    <xdr:sp macro="" textlink="">
      <xdr:nvSpPr>
        <xdr:cNvPr id="620" name="n_4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8421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108475</xdr:rowOff>
    </xdr:from>
    <xdr:ext cx="469744" cy="259045"/>
    <xdr:sp macro="" textlink="">
      <xdr:nvSpPr>
        <xdr:cNvPr id="621" name="n_1mainValue【保健センター・保健所】&#10;一人当たり面積">
          <a:extLst>
            <a:ext uri="{FF2B5EF4-FFF2-40B4-BE49-F238E27FC236}">
              <a16:creationId xmlns:a16="http://schemas.microsoft.com/office/drawing/2014/main" id="{00000000-0008-0000-0200-00006D020000}"/>
            </a:ext>
          </a:extLst>
        </xdr:cNvPr>
        <xdr:cNvSpPr txBox="1"/>
      </xdr:nvSpPr>
      <xdr:spPr>
        <a:xfrm>
          <a:off x="210757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108475</xdr:rowOff>
    </xdr:from>
    <xdr:ext cx="469744" cy="259045"/>
    <xdr:sp macro="" textlink="">
      <xdr:nvSpPr>
        <xdr:cNvPr id="622" name="n_2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0199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623" name="n_3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624" name="n_4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163649</xdr:rowOff>
    </xdr:from>
    <xdr:to>
      <xdr:col>81</xdr:col>
      <xdr:colOff>101600</xdr:colOff>
      <xdr:row>83</xdr:row>
      <xdr:rowOff>93799</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8527</xdr:rowOff>
    </xdr:from>
    <xdr:to>
      <xdr:col>76</xdr:col>
      <xdr:colOff>165100</xdr:colOff>
      <xdr:row>83</xdr:row>
      <xdr:rowOff>110127</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21589</xdr:rowOff>
    </xdr:from>
    <xdr:to>
      <xdr:col>67</xdr:col>
      <xdr:colOff>101600</xdr:colOff>
      <xdr:row>82</xdr:row>
      <xdr:rowOff>123189</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16692</xdr:rowOff>
    </xdr:from>
    <xdr:to>
      <xdr:col>85</xdr:col>
      <xdr:colOff>177800</xdr:colOff>
      <xdr:row>81</xdr:row>
      <xdr:rowOff>118292</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39569</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142421</xdr:rowOff>
    </xdr:from>
    <xdr:to>
      <xdr:col>81</xdr:col>
      <xdr:colOff>101600</xdr:colOff>
      <xdr:row>81</xdr:row>
      <xdr:rowOff>72571</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21771</xdr:rowOff>
    </xdr:from>
    <xdr:to>
      <xdr:col>85</xdr:col>
      <xdr:colOff>127000</xdr:colOff>
      <xdr:row>81</xdr:row>
      <xdr:rowOff>67492</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390922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104866</xdr:rowOff>
    </xdr:from>
    <xdr:to>
      <xdr:col>76</xdr:col>
      <xdr:colOff>165100</xdr:colOff>
      <xdr:row>81</xdr:row>
      <xdr:rowOff>35016</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81</xdr:row>
      <xdr:rowOff>21771</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387166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67311</xdr:rowOff>
    </xdr:from>
    <xdr:to>
      <xdr:col>72</xdr:col>
      <xdr:colOff>38100</xdr:colOff>
      <xdr:row>80</xdr:row>
      <xdr:rowOff>168911</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118111</xdr:rowOff>
    </xdr:from>
    <xdr:to>
      <xdr:col>76</xdr:col>
      <xdr:colOff>114300</xdr:colOff>
      <xdr:row>80</xdr:row>
      <xdr:rowOff>155666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383411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118111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7965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84926</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101254</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114316</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89098</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51543</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13988</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143511</xdr:rowOff>
    </xdr:from>
    <xdr:to>
      <xdr:col>112</xdr:col>
      <xdr:colOff>38100</xdr:colOff>
      <xdr:row>78</xdr:row>
      <xdr:rowOff>73661</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334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127508</xdr:rowOff>
    </xdr:from>
    <xdr:to>
      <xdr:col>107</xdr:col>
      <xdr:colOff>101600</xdr:colOff>
      <xdr:row>86</xdr:row>
      <xdr:rowOff>57658</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129794</xdr:rowOff>
    </xdr:from>
    <xdr:to>
      <xdr:col>102</xdr:col>
      <xdr:colOff>165100</xdr:colOff>
      <xdr:row>86</xdr:row>
      <xdr:rowOff>59944</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132080</xdr:rowOff>
    </xdr:from>
    <xdr:to>
      <xdr:col>98</xdr:col>
      <xdr:colOff>38100</xdr:colOff>
      <xdr:row>86</xdr:row>
      <xdr:rowOff>62230</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70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146558</xdr:rowOff>
    </xdr:from>
    <xdr:to>
      <xdr:col>116</xdr:col>
      <xdr:colOff>114300</xdr:colOff>
      <xdr:row>86</xdr:row>
      <xdr:rowOff>76708</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105935</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25908</xdr:rowOff>
    </xdr:from>
    <xdr:to>
      <xdr:col>116</xdr:col>
      <xdr:colOff>63500</xdr:colOff>
      <xdr:row>86</xdr:row>
      <xdr:rowOff>28956</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flipV="1">
          <a:off x="21323300" y="1477060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148844</xdr:rowOff>
    </xdr:from>
    <xdr:to>
      <xdr:col>107</xdr:col>
      <xdr:colOff>101600</xdr:colOff>
      <xdr:row>86</xdr:row>
      <xdr:rowOff>78994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28956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0434300" y="147728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149606</xdr:rowOff>
    </xdr:from>
    <xdr:to>
      <xdr:col>102</xdr:col>
      <xdr:colOff>165100</xdr:colOff>
      <xdr:row>86</xdr:row>
      <xdr:rowOff>79756</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28194</xdr:rowOff>
    </xdr:from>
    <xdr:to>
      <xdr:col>107</xdr:col>
      <xdr:colOff>50800</xdr:colOff>
      <xdr:row>86</xdr:row>
      <xdr:rowOff>28956</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7728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149606</xdr:rowOff>
    </xdr:from>
    <xdr:to>
      <xdr:col>98</xdr:col>
      <xdr:colOff>38100</xdr:colOff>
      <xdr:row>86</xdr:row>
      <xdr:rowOff>79756</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28956</xdr:rowOff>
    </xdr:from>
    <xdr:to>
      <xdr:col>102</xdr:col>
      <xdr:colOff>114300</xdr:colOff>
      <xdr:row>86</xdr:row>
      <xdr:rowOff>28956</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8656300" y="14773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90188</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312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74185</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47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76471</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78757</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48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70121</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70883</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70883</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111596</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777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77651</xdr:rowOff>
    </xdr:from>
    <xdr:to>
      <xdr:col>81</xdr:col>
      <xdr:colOff>101600</xdr:colOff>
      <xdr:row>104</xdr:row>
      <xdr:rowOff>7801</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77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128451</xdr:rowOff>
    </xdr:from>
    <xdr:to>
      <xdr:col>85</xdr:col>
      <xdr:colOff>127000</xdr:colOff>
      <xdr:row>104</xdr:row>
      <xdr:rowOff>12519</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778780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95794</xdr:rowOff>
    </xdr:from>
    <xdr:to>
      <xdr:col>81</xdr:col>
      <xdr:colOff>50800</xdr:colOff>
      <xdr:row>103</xdr:row>
      <xdr:rowOff>128451</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77551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95794</xdr:rowOff>
    </xdr:from>
    <xdr:to>
      <xdr:col>76</xdr:col>
      <xdr:colOff>114300</xdr:colOff>
      <xdr:row>103</xdr:row>
      <xdr:rowOff>117021</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3703300" y="1775514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117021</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24328</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751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162561</xdr:rowOff>
    </xdr:from>
    <xdr:to>
      <xdr:col>116</xdr:col>
      <xdr:colOff>114300</xdr:colOff>
      <xdr:row>106</xdr:row>
      <xdr:rowOff>92711</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13988</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41911</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21323300" y="18181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126637</xdr:rowOff>
    </xdr:from>
    <xdr:to>
      <xdr:col>107</xdr:col>
      <xdr:colOff>101600</xdr:colOff>
      <xdr:row>106</xdr:row>
      <xdr:rowOff>56787</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5987</xdr:rowOff>
    </xdr:from>
    <xdr:to>
      <xdr:col>111</xdr:col>
      <xdr:colOff>177800</xdr:colOff>
      <xdr:row>106</xdr:row>
      <xdr:rowOff>7620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20434300" y="1817968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xdr:rowOff>
    </xdr:from>
    <xdr:to>
      <xdr:col>107</xdr:col>
      <xdr:colOff>50800</xdr:colOff>
      <xdr:row>106</xdr:row>
      <xdr:rowOff>5987</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9545300" y="1817478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1088</xdr:rowOff>
    </xdr:from>
    <xdr:to>
      <xdr:col>102</xdr:col>
      <xdr:colOff>114300</xdr:colOff>
      <xdr:row>106</xdr:row>
      <xdr:rowOff>1088</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656300" y="181747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27595</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37391</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49547</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47914</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43015</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福祉・子育て等の機能強化を図るため、総合保健福祉センターを令和元年度に建設し、令和２年４月に開館になったことにより、保健センターの有形固定資産減価償却率は類似団体内平均値を大幅に下回っている。</a:t>
          </a:r>
        </a:p>
        <a:p>
          <a:r>
            <a:rPr kumimoji="1" lang="ja-JP" altLang="en-US" sz="1300">
              <a:latin typeface="ＭＳ Ｐゴシック" panose="020B0600070205080204" pitchFamily="50" charset="-128"/>
              <a:ea typeface="ＭＳ Ｐゴシック" panose="020B0600070205080204" pitchFamily="50" charset="-128"/>
            </a:rPr>
            <a:t>図書館は、歴史民俗資料館収蔵庫の建設により有形固定資産減価償却率が類似団体より下回る結果となった。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77" t="s">
        <v>80</v>
      </c>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377"/>
      <c r="BB1" s="377"/>
      <c r="BC1" s="377"/>
      <c r="BD1" s="377"/>
      <c r="BE1" s="377"/>
      <c r="BF1" s="377"/>
      <c r="BG1" s="377"/>
      <c r="BH1" s="377"/>
      <c r="BI1" s="377"/>
      <c r="BJ1" s="377"/>
      <c r="BK1" s="377"/>
      <c r="BL1" s="377"/>
      <c r="BM1" s="377"/>
      <c r="BN1" s="377"/>
      <c r="BO1" s="377"/>
      <c r="BP1" s="377"/>
      <c r="BQ1" s="377"/>
      <c r="BR1" s="377"/>
      <c r="BS1" s="377"/>
      <c r="BT1" s="377"/>
      <c r="BU1" s="377"/>
      <c r="BV1" s="377"/>
      <c r="BW1" s="377"/>
      <c r="BX1" s="377"/>
      <c r="BY1" s="377"/>
      <c r="BZ1" s="377"/>
      <c r="CA1" s="377"/>
      <c r="CB1" s="377"/>
      <c r="CC1" s="377"/>
      <c r="CD1" s="377"/>
      <c r="CE1" s="377"/>
      <c r="CF1" s="377"/>
      <c r="CG1" s="377"/>
      <c r="CH1" s="377"/>
      <c r="CI1" s="377"/>
      <c r="CJ1" s="377"/>
      <c r="CK1" s="377"/>
      <c r="CL1" s="377"/>
      <c r="CM1" s="377"/>
      <c r="CN1" s="377"/>
      <c r="CO1" s="377"/>
      <c r="CP1" s="377"/>
      <c r="CQ1" s="377"/>
      <c r="CR1" s="377"/>
      <c r="CS1" s="377"/>
      <c r="CT1" s="377"/>
      <c r="CU1" s="377"/>
      <c r="CV1" s="377"/>
      <c r="CW1" s="377"/>
      <c r="CX1" s="377"/>
      <c r="CY1" s="377"/>
      <c r="CZ1" s="377"/>
      <c r="DA1" s="377"/>
      <c r="DB1" s="377"/>
      <c r="DC1" s="377"/>
      <c r="DD1" s="377"/>
      <c r="DE1" s="377"/>
      <c r="DF1" s="377"/>
      <c r="DG1" s="377"/>
      <c r="DH1" s="377"/>
      <c r="DI1" s="377"/>
      <c r="DJ1" s="178"/>
      <c r="DK1" s="178"/>
      <c r="DL1" s="178"/>
      <c r="DM1" s="178"/>
      <c r="DN1" s="178"/>
      <c r="DO1" s="178"/>
    </row>
    <row r="2" spans="1:119" ht="24.75" thickBot="1">
      <c r="B2" s="179" t="s">
        <v>81</v>
      </c>
      <c r="C2" s="179"/>
      <c r="D2" s="180"/>
    </row>
    <row r="3" spans="1:119" ht="18.75" customHeight="1" thickBot="1">
      <c r="A3" s="178"/>
      <c r="B3" s="378" t="s">
        <v>82</v>
      </c>
      <c r="C3" s="379"/>
      <c r="D3" s="379"/>
      <c r="E3" s="380"/>
      <c r="F3" s="380"/>
      <c r="G3" s="380"/>
      <c r="H3" s="380"/>
      <c r="I3" s="380"/>
      <c r="J3" s="380"/>
      <c r="K3" s="380"/>
      <c r="L3" s="380" t="s">
        <v>83</v>
      </c>
      <c r="M3" s="380"/>
      <c r="N3" s="380"/>
      <c r="O3" s="380"/>
      <c r="P3" s="380"/>
      <c r="Q3" s="380"/>
      <c r="R3" s="387"/>
      <c r="S3" s="387"/>
      <c r="T3" s="387"/>
      <c r="U3" s="387"/>
      <c r="V3" s="388"/>
      <c r="W3" s="362" t="s">
        <v>84</v>
      </c>
      <c r="X3" s="363"/>
      <c r="Y3" s="363"/>
      <c r="Z3" s="363"/>
      <c r="AA3" s="363"/>
      <c r="AB3" s="379"/>
      <c r="AC3" s="387" t="s">
        <v>85</v>
      </c>
      <c r="AD3" s="363"/>
      <c r="AE3" s="363"/>
      <c r="AF3" s="363"/>
      <c r="AG3" s="363"/>
      <c r="AH3" s="363"/>
      <c r="AI3" s="363"/>
      <c r="AJ3" s="363"/>
      <c r="AK3" s="363"/>
      <c r="AL3" s="364"/>
      <c r="AM3" s="362" t="s">
        <v>86</v>
      </c>
      <c r="AN3" s="363"/>
      <c r="AO3" s="363"/>
      <c r="AP3" s="363"/>
      <c r="AQ3" s="363"/>
      <c r="AR3" s="363"/>
      <c r="AS3" s="363"/>
      <c r="AT3" s="363"/>
      <c r="AU3" s="363"/>
      <c r="AV3" s="363"/>
      <c r="AW3" s="363"/>
      <c r="AX3" s="364"/>
      <c r="AY3" s="399" t="s">
        <v>1</v>
      </c>
      <c r="AZ3" s="400"/>
      <c r="BA3" s="400"/>
      <c r="BB3" s="400"/>
      <c r="BC3" s="400"/>
      <c r="BD3" s="400"/>
      <c r="BE3" s="400"/>
      <c r="BF3" s="400"/>
      <c r="BG3" s="400"/>
      <c r="BH3" s="400"/>
      <c r="BI3" s="400"/>
      <c r="BJ3" s="400"/>
      <c r="BK3" s="400"/>
      <c r="BL3" s="400"/>
      <c r="BM3" s="401"/>
      <c r="BN3" s="362" t="s">
        <v>87</v>
      </c>
      <c r="BO3" s="363"/>
      <c r="BP3" s="363"/>
      <c r="BQ3" s="363"/>
      <c r="BR3" s="363"/>
      <c r="BS3" s="363"/>
      <c r="BT3" s="363"/>
      <c r="BU3" s="364"/>
      <c r="BV3" s="362" t="s">
        <v>88</v>
      </c>
      <c r="BW3" s="363"/>
      <c r="BX3" s="363"/>
      <c r="BY3" s="363"/>
      <c r="BZ3" s="363"/>
      <c r="CA3" s="363"/>
      <c r="CB3" s="363"/>
      <c r="CC3" s="364"/>
      <c r="CD3" s="399" t="s">
        <v>1</v>
      </c>
      <c r="CE3" s="400"/>
      <c r="CF3" s="400"/>
      <c r="CG3" s="400"/>
      <c r="CH3" s="400"/>
      <c r="CI3" s="400"/>
      <c r="CJ3" s="400"/>
      <c r="CK3" s="400"/>
      <c r="CL3" s="400"/>
      <c r="CM3" s="400"/>
      <c r="CN3" s="400"/>
      <c r="CO3" s="400"/>
      <c r="CP3" s="400"/>
      <c r="CQ3" s="400"/>
      <c r="CR3" s="400"/>
      <c r="CS3" s="401"/>
      <c r="CT3" s="362" t="s">
        <v>89</v>
      </c>
      <c r="CU3" s="363"/>
      <c r="CV3" s="363"/>
      <c r="CW3" s="363"/>
      <c r="CX3" s="363"/>
      <c r="CY3" s="363"/>
      <c r="CZ3" s="363"/>
      <c r="DA3" s="364"/>
      <c r="DB3" s="362" t="s">
        <v>90</v>
      </c>
      <c r="DC3" s="363"/>
      <c r="DD3" s="363"/>
      <c r="DE3" s="363"/>
      <c r="DF3" s="363"/>
      <c r="DG3" s="363"/>
      <c r="DH3" s="363"/>
      <c r="DI3" s="364"/>
    </row>
    <row r="4" spans="1:119" ht="18.75" customHeight="1">
      <c r="A4" s="178"/>
      <c r="B4" s="381"/>
      <c r="C4" s="382"/>
      <c r="D4" s="382"/>
      <c r="E4" s="383"/>
      <c r="F4" s="383"/>
      <c r="G4" s="383"/>
      <c r="H4" s="383"/>
      <c r="I4" s="383"/>
      <c r="J4" s="383"/>
      <c r="K4" s="383"/>
      <c r="L4" s="383"/>
      <c r="M4" s="383"/>
      <c r="N4" s="383"/>
      <c r="O4" s="383"/>
      <c r="P4" s="383"/>
      <c r="Q4" s="383"/>
      <c r="R4" s="389"/>
      <c r="S4" s="389"/>
      <c r="T4" s="389"/>
      <c r="U4" s="389"/>
      <c r="V4" s="390"/>
      <c r="W4" s="393"/>
      <c r="X4" s="394"/>
      <c r="Y4" s="394"/>
      <c r="Z4" s="394"/>
      <c r="AA4" s="394"/>
      <c r="AB4" s="382"/>
      <c r="AC4" s="389"/>
      <c r="AD4" s="394"/>
      <c r="AE4" s="394"/>
      <c r="AF4" s="394"/>
      <c r="AG4" s="394"/>
      <c r="AH4" s="394"/>
      <c r="AI4" s="394"/>
      <c r="AJ4" s="394"/>
      <c r="AK4" s="394"/>
      <c r="AL4" s="397"/>
      <c r="AM4" s="395"/>
      <c r="AN4" s="396"/>
      <c r="AO4" s="396"/>
      <c r="AP4" s="396"/>
      <c r="AQ4" s="396"/>
      <c r="AR4" s="396"/>
      <c r="AS4" s="396"/>
      <c r="AT4" s="396"/>
      <c r="AU4" s="396"/>
      <c r="AV4" s="396"/>
      <c r="AW4" s="396"/>
      <c r="AX4" s="398"/>
      <c r="AY4" s="365" t="s">
        <v>91</v>
      </c>
      <c r="AZ4" s="366"/>
      <c r="BA4" s="366"/>
      <c r="BB4" s="366"/>
      <c r="BC4" s="366"/>
      <c r="BD4" s="366"/>
      <c r="BE4" s="366"/>
      <c r="BF4" s="366"/>
      <c r="BG4" s="366"/>
      <c r="BH4" s="366"/>
      <c r="BI4" s="366"/>
      <c r="BJ4" s="366"/>
      <c r="BK4" s="366"/>
      <c r="BL4" s="366"/>
      <c r="BM4" s="367"/>
      <c r="BN4" s="368">
        <v>19098321</v>
      </c>
      <c r="BO4" s="369"/>
      <c r="BP4" s="369"/>
      <c r="BQ4" s="369"/>
      <c r="BR4" s="369"/>
      <c r="BS4" s="369"/>
      <c r="BT4" s="369"/>
      <c r="BU4" s="370"/>
      <c r="BV4" s="368">
        <v>20631186</v>
      </c>
      <c r="BW4" s="369"/>
      <c r="BX4" s="369"/>
      <c r="BY4" s="369"/>
      <c r="BZ4" s="369"/>
      <c r="CA4" s="369"/>
      <c r="CB4" s="369"/>
      <c r="CC4" s="370"/>
      <c r="CD4" s="371" t="s">
        <v>92</v>
      </c>
      <c r="CE4" s="372"/>
      <c r="CF4" s="372"/>
      <c r="CG4" s="372"/>
      <c r="CH4" s="372"/>
      <c r="CI4" s="372"/>
      <c r="CJ4" s="372"/>
      <c r="CK4" s="372"/>
      <c r="CL4" s="372"/>
      <c r="CM4" s="372"/>
      <c r="CN4" s="372"/>
      <c r="CO4" s="372"/>
      <c r="CP4" s="372"/>
      <c r="CQ4" s="372"/>
      <c r="CR4" s="372"/>
      <c r="CS4" s="373"/>
      <c r="CT4" s="374">
        <v>11.1</v>
      </c>
      <c r="CU4" s="375"/>
      <c r="CV4" s="375"/>
      <c r="CW4" s="375"/>
      <c r="CX4" s="375"/>
      <c r="CY4" s="375"/>
      <c r="CZ4" s="375"/>
      <c r="DA4" s="376"/>
      <c r="DB4" s="374">
        <v>8.9</v>
      </c>
      <c r="DC4" s="375"/>
      <c r="DD4" s="375"/>
      <c r="DE4" s="375"/>
      <c r="DF4" s="375"/>
      <c r="DG4" s="375"/>
      <c r="DH4" s="375"/>
      <c r="DI4" s="376"/>
    </row>
    <row r="5" spans="1:119" ht="18.75" customHeight="1">
      <c r="A5" s="178"/>
      <c r="B5" s="384"/>
      <c r="C5" s="385"/>
      <c r="D5" s="385"/>
      <c r="E5" s="386"/>
      <c r="F5" s="386"/>
      <c r="G5" s="386"/>
      <c r="H5" s="386"/>
      <c r="I5" s="386"/>
      <c r="J5" s="386"/>
      <c r="K5" s="386"/>
      <c r="L5" s="386"/>
      <c r="M5" s="386"/>
      <c r="N5" s="386"/>
      <c r="O5" s="386"/>
      <c r="P5" s="386"/>
      <c r="Q5" s="386"/>
      <c r="R5" s="391"/>
      <c r="S5" s="391"/>
      <c r="T5" s="391"/>
      <c r="U5" s="391"/>
      <c r="V5" s="392"/>
      <c r="W5" s="395"/>
      <c r="X5" s="396"/>
      <c r="Y5" s="396"/>
      <c r="Z5" s="396"/>
      <c r="AA5" s="396"/>
      <c r="AB5" s="385"/>
      <c r="AC5" s="391"/>
      <c r="AD5" s="396"/>
      <c r="AE5" s="396"/>
      <c r="AF5" s="396"/>
      <c r="AG5" s="396"/>
      <c r="AH5" s="396"/>
      <c r="AI5" s="396"/>
      <c r="AJ5" s="396"/>
      <c r="AK5" s="396"/>
      <c r="AL5" s="398"/>
      <c r="AM5" s="434" t="s">
        <v>93</v>
      </c>
      <c r="AN5" s="435"/>
      <c r="AO5" s="435"/>
      <c r="AP5" s="435"/>
      <c r="AQ5" s="435"/>
      <c r="AR5" s="435"/>
      <c r="AS5" s="435"/>
      <c r="AT5" s="436"/>
      <c r="AU5" s="437" t="s">
        <v>94</v>
      </c>
      <c r="AV5" s="438"/>
      <c r="AW5" s="438"/>
      <c r="AX5" s="438"/>
      <c r="AY5" s="439" t="s">
        <v>95</v>
      </c>
      <c r="AZ5" s="440"/>
      <c r="BA5" s="440"/>
      <c r="BB5" s="440"/>
      <c r="BC5" s="440"/>
      <c r="BD5" s="440"/>
      <c r="BE5" s="440"/>
      <c r="BF5" s="440"/>
      <c r="BG5" s="440"/>
      <c r="BH5" s="440"/>
      <c r="BI5" s="440"/>
      <c r="BJ5" s="440"/>
      <c r="BK5" s="440"/>
      <c r="BL5" s="440"/>
      <c r="BM5" s="441"/>
      <c r="BN5" s="405">
        <v>17910584</v>
      </c>
      <c r="BO5" s="406"/>
      <c r="BP5" s="406"/>
      <c r="BQ5" s="406"/>
      <c r="BR5" s="406"/>
      <c r="BS5" s="406"/>
      <c r="BT5" s="406"/>
      <c r="BU5" s="407"/>
      <c r="BV5" s="405">
        <v>19665778</v>
      </c>
      <c r="BW5" s="406"/>
      <c r="BX5" s="406"/>
      <c r="BY5" s="406"/>
      <c r="BZ5" s="406"/>
      <c r="CA5" s="406"/>
      <c r="CB5" s="406"/>
      <c r="CC5" s="407"/>
      <c r="CD5" s="408" t="s">
        <v>96</v>
      </c>
      <c r="CE5" s="409"/>
      <c r="CF5" s="409"/>
      <c r="CG5" s="409"/>
      <c r="CH5" s="409"/>
      <c r="CI5" s="409"/>
      <c r="CJ5" s="409"/>
      <c r="CK5" s="409"/>
      <c r="CL5" s="409"/>
      <c r="CM5" s="409"/>
      <c r="CN5" s="409"/>
      <c r="CO5" s="409"/>
      <c r="CP5" s="409"/>
      <c r="CQ5" s="409"/>
      <c r="CR5" s="409"/>
      <c r="CS5" s="410"/>
      <c r="CT5" s="402">
        <v>90.3</v>
      </c>
      <c r="CU5" s="403"/>
      <c r="CV5" s="403"/>
      <c r="CW5" s="403"/>
      <c r="CX5" s="403"/>
      <c r="CY5" s="403"/>
      <c r="CZ5" s="403"/>
      <c r="DA5" s="404"/>
      <c r="DB5" s="402">
        <v>96.2</v>
      </c>
      <c r="DC5" s="403"/>
      <c r="DD5" s="403"/>
      <c r="DE5" s="403"/>
      <c r="DF5" s="403"/>
      <c r="DG5" s="403"/>
      <c r="DH5" s="403"/>
      <c r="DI5" s="404"/>
    </row>
    <row r="6" spans="1:119" ht="18.75" customHeight="1">
      <c r="A6" s="178"/>
      <c r="B6" s="411" t="s">
        <v>97</v>
      </c>
      <c r="C6" s="412"/>
      <c r="D6" s="412"/>
      <c r="E6" s="413"/>
      <c r="F6" s="413"/>
      <c r="G6" s="413"/>
      <c r="H6" s="413"/>
      <c r="I6" s="413"/>
      <c r="J6" s="413"/>
      <c r="K6" s="413"/>
      <c r="L6" s="413" t="s">
        <v>98</v>
      </c>
      <c r="M6" s="413"/>
      <c r="N6" s="413"/>
      <c r="O6" s="413"/>
      <c r="P6" s="413"/>
      <c r="Q6" s="413"/>
      <c r="R6" s="417"/>
      <c r="S6" s="417"/>
      <c r="T6" s="417"/>
      <c r="U6" s="417"/>
      <c r="V6" s="418"/>
      <c r="W6" s="421" t="s">
        <v>99</v>
      </c>
      <c r="X6" s="422"/>
      <c r="Y6" s="422"/>
      <c r="Z6" s="422"/>
      <c r="AA6" s="422"/>
      <c r="AB6" s="412"/>
      <c r="AC6" s="425" t="s">
        <v>100</v>
      </c>
      <c r="AD6" s="426"/>
      <c r="AE6" s="426"/>
      <c r="AF6" s="426"/>
      <c r="AG6" s="426"/>
      <c r="AH6" s="426"/>
      <c r="AI6" s="426"/>
      <c r="AJ6" s="426"/>
      <c r="AK6" s="426"/>
      <c r="AL6" s="427"/>
      <c r="AM6" s="434" t="s">
        <v>101</v>
      </c>
      <c r="AN6" s="435"/>
      <c r="AO6" s="435"/>
      <c r="AP6" s="435"/>
      <c r="AQ6" s="435"/>
      <c r="AR6" s="435"/>
      <c r="AS6" s="435"/>
      <c r="AT6" s="436"/>
      <c r="AU6" s="437" t="s">
        <v>94</v>
      </c>
      <c r="AV6" s="438"/>
      <c r="AW6" s="438"/>
      <c r="AX6" s="438"/>
      <c r="AY6" s="439" t="s">
        <v>102</v>
      </c>
      <c r="AZ6" s="440"/>
      <c r="BA6" s="440"/>
      <c r="BB6" s="440"/>
      <c r="BC6" s="440"/>
      <c r="BD6" s="440"/>
      <c r="BE6" s="440"/>
      <c r="BF6" s="440"/>
      <c r="BG6" s="440"/>
      <c r="BH6" s="440"/>
      <c r="BI6" s="440"/>
      <c r="BJ6" s="440"/>
      <c r="BK6" s="440"/>
      <c r="BL6" s="440"/>
      <c r="BM6" s="441"/>
      <c r="BN6" s="405">
        <v>1187737</v>
      </c>
      <c r="BO6" s="406"/>
      <c r="BP6" s="406"/>
      <c r="BQ6" s="406"/>
      <c r="BR6" s="406"/>
      <c r="BS6" s="406"/>
      <c r="BT6" s="406"/>
      <c r="BU6" s="407"/>
      <c r="BV6" s="405">
        <v>965408</v>
      </c>
      <c r="BW6" s="406"/>
      <c r="BX6" s="406"/>
      <c r="BY6" s="406"/>
      <c r="BZ6" s="406"/>
      <c r="CA6" s="406"/>
      <c r="CB6" s="406"/>
      <c r="CC6" s="407"/>
      <c r="CD6" s="408" t="s">
        <v>103</v>
      </c>
      <c r="CE6" s="409"/>
      <c r="CF6" s="409"/>
      <c r="CG6" s="409"/>
      <c r="CH6" s="409"/>
      <c r="CI6" s="409"/>
      <c r="CJ6" s="409"/>
      <c r="CK6" s="409"/>
      <c r="CL6" s="409"/>
      <c r="CM6" s="409"/>
      <c r="CN6" s="409"/>
      <c r="CO6" s="409"/>
      <c r="CP6" s="409"/>
      <c r="CQ6" s="409"/>
      <c r="CR6" s="409"/>
      <c r="CS6" s="410"/>
      <c r="CT6" s="442">
        <v>95.4</v>
      </c>
      <c r="CU6" s="443"/>
      <c r="CV6" s="443"/>
      <c r="CW6" s="443"/>
      <c r="CX6" s="443"/>
      <c r="CY6" s="443"/>
      <c r="CZ6" s="443"/>
      <c r="DA6" s="444"/>
      <c r="DB6" s="442">
        <v>100.7</v>
      </c>
      <c r="DC6" s="443"/>
      <c r="DD6" s="443"/>
      <c r="DE6" s="443"/>
      <c r="DF6" s="443"/>
      <c r="DG6" s="443"/>
      <c r="DH6" s="443"/>
      <c r="DI6" s="444"/>
    </row>
    <row r="7" spans="1:119" ht="18.75" customHeight="1">
      <c r="A7" s="178"/>
      <c r="B7" s="381"/>
      <c r="C7" s="382"/>
      <c r="D7" s="382"/>
      <c r="E7" s="383"/>
      <c r="F7" s="383"/>
      <c r="G7" s="383"/>
      <c r="H7" s="383"/>
      <c r="I7" s="383"/>
      <c r="J7" s="383"/>
      <c r="K7" s="383"/>
      <c r="L7" s="383"/>
      <c r="M7" s="383"/>
      <c r="N7" s="383"/>
      <c r="O7" s="383"/>
      <c r="P7" s="383"/>
      <c r="Q7" s="383"/>
      <c r="R7" s="389"/>
      <c r="S7" s="389"/>
      <c r="T7" s="389"/>
      <c r="U7" s="389"/>
      <c r="V7" s="390"/>
      <c r="W7" s="393"/>
      <c r="X7" s="394"/>
      <c r="Y7" s="394"/>
      <c r="Z7" s="394"/>
      <c r="AA7" s="394"/>
      <c r="AB7" s="382"/>
      <c r="AC7" s="428"/>
      <c r="AD7" s="429"/>
      <c r="AE7" s="429"/>
      <c r="AF7" s="429"/>
      <c r="AG7" s="429"/>
      <c r="AH7" s="429"/>
      <c r="AI7" s="429"/>
      <c r="AJ7" s="429"/>
      <c r="AK7" s="429"/>
      <c r="AL7" s="430"/>
      <c r="AM7" s="434" t="s">
        <v>104</v>
      </c>
      <c r="AN7" s="435"/>
      <c r="AO7" s="435"/>
      <c r="AP7" s="435"/>
      <c r="AQ7" s="435"/>
      <c r="AR7" s="435"/>
      <c r="AS7" s="435"/>
      <c r="AT7" s="436"/>
      <c r="AU7" s="437" t="s">
        <v>94</v>
      </c>
      <c r="AV7" s="438"/>
      <c r="AW7" s="438"/>
      <c r="AX7" s="438"/>
      <c r="AY7" s="439" t="s">
        <v>105</v>
      </c>
      <c r="AZ7" s="440"/>
      <c r="BA7" s="440"/>
      <c r="BB7" s="440"/>
      <c r="BC7" s="440"/>
      <c r="BD7" s="440"/>
      <c r="BE7" s="440"/>
      <c r="BF7" s="440"/>
      <c r="BG7" s="440"/>
      <c r="BH7" s="440"/>
      <c r="BI7" s="440"/>
      <c r="BJ7" s="440"/>
      <c r="BK7" s="440"/>
      <c r="BL7" s="440"/>
      <c r="BM7" s="441"/>
      <c r="BN7" s="405">
        <v>39177</v>
      </c>
      <c r="BO7" s="406"/>
      <c r="BP7" s="406"/>
      <c r="BQ7" s="406"/>
      <c r="BR7" s="406"/>
      <c r="BS7" s="406"/>
      <c r="BT7" s="406"/>
      <c r="BU7" s="407"/>
      <c r="BV7" s="405">
        <v>93722</v>
      </c>
      <c r="BW7" s="406"/>
      <c r="BX7" s="406"/>
      <c r="BY7" s="406"/>
      <c r="BZ7" s="406"/>
      <c r="CA7" s="406"/>
      <c r="CB7" s="406"/>
      <c r="CC7" s="407"/>
      <c r="CD7" s="408" t="s">
        <v>106</v>
      </c>
      <c r="CE7" s="409"/>
      <c r="CF7" s="409"/>
      <c r="CG7" s="409"/>
      <c r="CH7" s="409"/>
      <c r="CI7" s="409"/>
      <c r="CJ7" s="409"/>
      <c r="CK7" s="409"/>
      <c r="CL7" s="409"/>
      <c r="CM7" s="409"/>
      <c r="CN7" s="409"/>
      <c r="CO7" s="409"/>
      <c r="CP7" s="409"/>
      <c r="CQ7" s="409"/>
      <c r="CR7" s="409"/>
      <c r="CS7" s="410"/>
      <c r="CT7" s="405">
        <v>10309019</v>
      </c>
      <c r="CU7" s="406"/>
      <c r="CV7" s="406"/>
      <c r="CW7" s="406"/>
      <c r="CX7" s="406"/>
      <c r="CY7" s="406"/>
      <c r="CZ7" s="406"/>
      <c r="DA7" s="407"/>
      <c r="DB7" s="405">
        <v>9743004</v>
      </c>
      <c r="DC7" s="406"/>
      <c r="DD7" s="406"/>
      <c r="DE7" s="406"/>
      <c r="DF7" s="406"/>
      <c r="DG7" s="406"/>
      <c r="DH7" s="406"/>
      <c r="DI7" s="407"/>
    </row>
    <row r="8" spans="1:119" ht="18.75" customHeight="1" thickBot="1">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107</v>
      </c>
      <c r="AN8" s="435"/>
      <c r="AO8" s="435"/>
      <c r="AP8" s="435"/>
      <c r="AQ8" s="435"/>
      <c r="AR8" s="435"/>
      <c r="AS8" s="435"/>
      <c r="AT8" s="436"/>
      <c r="AU8" s="437" t="s">
        <v>94</v>
      </c>
      <c r="AV8" s="438"/>
      <c r="AW8" s="438"/>
      <c r="AX8" s="438"/>
      <c r="AY8" s="439" t="s">
        <v>108</v>
      </c>
      <c r="AZ8" s="440"/>
      <c r="BA8" s="440"/>
      <c r="BB8" s="440"/>
      <c r="BC8" s="440"/>
      <c r="BD8" s="440"/>
      <c r="BE8" s="440"/>
      <c r="BF8" s="440"/>
      <c r="BG8" s="440"/>
      <c r="BH8" s="440"/>
      <c r="BI8" s="440"/>
      <c r="BJ8" s="440"/>
      <c r="BK8" s="440"/>
      <c r="BL8" s="440"/>
      <c r="BM8" s="441"/>
      <c r="BN8" s="405">
        <v>1148560</v>
      </c>
      <c r="BO8" s="406"/>
      <c r="BP8" s="406"/>
      <c r="BQ8" s="406"/>
      <c r="BR8" s="406"/>
      <c r="BS8" s="406"/>
      <c r="BT8" s="406"/>
      <c r="BU8" s="407"/>
      <c r="BV8" s="405">
        <v>871686</v>
      </c>
      <c r="BW8" s="406"/>
      <c r="BX8" s="406"/>
      <c r="BY8" s="406"/>
      <c r="BZ8" s="406"/>
      <c r="CA8" s="406"/>
      <c r="CB8" s="406"/>
      <c r="CC8" s="407"/>
      <c r="CD8" s="408" t="s">
        <v>109</v>
      </c>
      <c r="CE8" s="409"/>
      <c r="CF8" s="409"/>
      <c r="CG8" s="409"/>
      <c r="CH8" s="409"/>
      <c r="CI8" s="409"/>
      <c r="CJ8" s="409"/>
      <c r="CK8" s="409"/>
      <c r="CL8" s="409"/>
      <c r="CM8" s="409"/>
      <c r="CN8" s="409"/>
      <c r="CO8" s="409"/>
      <c r="CP8" s="409"/>
      <c r="CQ8" s="409"/>
      <c r="CR8" s="409"/>
      <c r="CS8" s="410"/>
      <c r="CT8" s="445">
        <v>0.49</v>
      </c>
      <c r="CU8" s="446"/>
      <c r="CV8" s="446"/>
      <c r="CW8" s="446"/>
      <c r="CX8" s="446"/>
      <c r="CY8" s="446"/>
      <c r="CZ8" s="446"/>
      <c r="DA8" s="447"/>
      <c r="DB8" s="445">
        <v>0.5</v>
      </c>
      <c r="DC8" s="446"/>
      <c r="DD8" s="446"/>
      <c r="DE8" s="446"/>
      <c r="DF8" s="446"/>
      <c r="DG8" s="446"/>
      <c r="DH8" s="446"/>
      <c r="DI8" s="447"/>
    </row>
    <row r="9" spans="1:119" ht="18.75" customHeight="1" thickBot="1">
      <c r="A9" s="178"/>
      <c r="B9" s="399" t="s">
        <v>110</v>
      </c>
      <c r="C9" s="400"/>
      <c r="D9" s="400"/>
      <c r="E9" s="400"/>
      <c r="F9" s="400"/>
      <c r="G9" s="400"/>
      <c r="H9" s="400"/>
      <c r="I9" s="400"/>
      <c r="J9" s="400"/>
      <c r="K9" s="448"/>
      <c r="L9" s="449" t="s">
        <v>111</v>
      </c>
      <c r="M9" s="450"/>
      <c r="N9" s="450"/>
      <c r="O9" s="450"/>
      <c r="P9" s="450"/>
      <c r="Q9" s="451"/>
      <c r="R9" s="452">
        <v>33903</v>
      </c>
      <c r="S9" s="453"/>
      <c r="T9" s="453"/>
      <c r="U9" s="453"/>
      <c r="V9" s="454"/>
      <c r="W9" s="362" t="s">
        <v>112</v>
      </c>
      <c r="X9" s="363"/>
      <c r="Y9" s="363"/>
      <c r="Z9" s="363"/>
      <c r="AA9" s="363"/>
      <c r="AB9" s="363"/>
      <c r="AC9" s="363"/>
      <c r="AD9" s="363"/>
      <c r="AE9" s="363"/>
      <c r="AF9" s="363"/>
      <c r="AG9" s="363"/>
      <c r="AH9" s="363"/>
      <c r="AI9" s="363"/>
      <c r="AJ9" s="363"/>
      <c r="AK9" s="363"/>
      <c r="AL9" s="364"/>
      <c r="AM9" s="434" t="s">
        <v>113</v>
      </c>
      <c r="AN9" s="435"/>
      <c r="AO9" s="435"/>
      <c r="AP9" s="435"/>
      <c r="AQ9" s="435"/>
      <c r="AR9" s="435"/>
      <c r="AS9" s="435"/>
      <c r="AT9" s="436"/>
      <c r="AU9" s="437" t="s">
        <v>114</v>
      </c>
      <c r="AV9" s="438"/>
      <c r="AW9" s="438"/>
      <c r="AX9" s="438"/>
      <c r="AY9" s="439" t="s">
        <v>115</v>
      </c>
      <c r="AZ9" s="440"/>
      <c r="BA9" s="440"/>
      <c r="BB9" s="440"/>
      <c r="BC9" s="440"/>
      <c r="BD9" s="440"/>
      <c r="BE9" s="440"/>
      <c r="BF9" s="440"/>
      <c r="BG9" s="440"/>
      <c r="BH9" s="440"/>
      <c r="BI9" s="440"/>
      <c r="BJ9" s="440"/>
      <c r="BK9" s="440"/>
      <c r="BL9" s="440"/>
      <c r="BM9" s="441"/>
      <c r="BN9" s="405">
        <v>276874</v>
      </c>
      <c r="BO9" s="406"/>
      <c r="BP9" s="406"/>
      <c r="BQ9" s="406"/>
      <c r="BR9" s="406"/>
      <c r="BS9" s="406"/>
      <c r="BT9" s="406"/>
      <c r="BU9" s="407"/>
      <c r="BV9" s="405">
        <v>175348</v>
      </c>
      <c r="BW9" s="406"/>
      <c r="BX9" s="406"/>
      <c r="BY9" s="406"/>
      <c r="BZ9" s="406"/>
      <c r="CA9" s="406"/>
      <c r="CB9" s="406"/>
      <c r="CC9" s="407"/>
      <c r="CD9" s="408" t="s">
        <v>116</v>
      </c>
      <c r="CE9" s="409"/>
      <c r="CF9" s="409"/>
      <c r="CG9" s="409"/>
      <c r="CH9" s="409"/>
      <c r="CI9" s="409"/>
      <c r="CJ9" s="409"/>
      <c r="CK9" s="409"/>
      <c r="CL9" s="409"/>
      <c r="CM9" s="409"/>
      <c r="CN9" s="409"/>
      <c r="CO9" s="409"/>
      <c r="CP9" s="409"/>
      <c r="CQ9" s="409"/>
      <c r="CR9" s="409"/>
      <c r="CS9" s="410"/>
      <c r="CT9" s="402">
        <v>13.5</v>
      </c>
      <c r="CU9" s="403"/>
      <c r="CV9" s="403"/>
      <c r="CW9" s="403"/>
      <c r="CX9" s="403"/>
      <c r="CY9" s="403"/>
      <c r="CZ9" s="403"/>
      <c r="DA9" s="404"/>
      <c r="DB9" s="402">
        <v>12.2</v>
      </c>
      <c r="DC9" s="403"/>
      <c r="DD9" s="403"/>
      <c r="DE9" s="403"/>
      <c r="DF9" s="403"/>
      <c r="DG9" s="403"/>
      <c r="DH9" s="403"/>
      <c r="DI9" s="404"/>
    </row>
    <row r="10" spans="1:119" ht="18.75" customHeight="1" thickBot="1">
      <c r="A10" s="178"/>
      <c r="B10" s="399"/>
      <c r="C10" s="400"/>
      <c r="D10" s="400"/>
      <c r="E10" s="400"/>
      <c r="F10" s="400"/>
      <c r="G10" s="400"/>
      <c r="H10" s="400"/>
      <c r="I10" s="400"/>
      <c r="J10" s="400"/>
      <c r="K10" s="448"/>
      <c r="L10" s="455" t="s">
        <v>117</v>
      </c>
      <c r="M10" s="435"/>
      <c r="N10" s="435"/>
      <c r="O10" s="435"/>
      <c r="P10" s="435"/>
      <c r="Q10" s="436"/>
      <c r="R10" s="456">
        <v>34613</v>
      </c>
      <c r="S10" s="457"/>
      <c r="T10" s="457"/>
      <c r="U10" s="457"/>
      <c r="V10" s="458"/>
      <c r="W10" s="393"/>
      <c r="X10" s="394"/>
      <c r="Y10" s="394"/>
      <c r="Z10" s="394"/>
      <c r="AA10" s="394"/>
      <c r="AB10" s="394"/>
      <c r="AC10" s="394"/>
      <c r="AD10" s="394"/>
      <c r="AE10" s="394"/>
      <c r="AF10" s="394"/>
      <c r="AG10" s="394"/>
      <c r="AH10" s="394"/>
      <c r="AI10" s="394"/>
      <c r="AJ10" s="394"/>
      <c r="AK10" s="394"/>
      <c r="AL10" s="397"/>
      <c r="AM10" s="434" t="s">
        <v>118</v>
      </c>
      <c r="AN10" s="435"/>
      <c r="AO10" s="435"/>
      <c r="AP10" s="435"/>
      <c r="AQ10" s="435"/>
      <c r="AR10" s="435"/>
      <c r="AS10" s="435"/>
      <c r="AT10" s="436"/>
      <c r="AU10" s="437" t="s">
        <v>119</v>
      </c>
      <c r="AV10" s="438"/>
      <c r="AW10" s="438"/>
      <c r="AX10" s="438"/>
      <c r="AY10" s="439" t="s">
        <v>120</v>
      </c>
      <c r="AZ10" s="440"/>
      <c r="BA10" s="440"/>
      <c r="BB10" s="440"/>
      <c r="BC10" s="440"/>
      <c r="BD10" s="440"/>
      <c r="BE10" s="440"/>
      <c r="BF10" s="440"/>
      <c r="BG10" s="440"/>
      <c r="BH10" s="440"/>
      <c r="BI10" s="440"/>
      <c r="BJ10" s="440"/>
      <c r="BK10" s="440"/>
      <c r="BL10" s="440"/>
      <c r="BM10" s="441"/>
      <c r="BN10" s="405">
        <v>612336</v>
      </c>
      <c r="BO10" s="406"/>
      <c r="BP10" s="406"/>
      <c r="BQ10" s="406"/>
      <c r="BR10" s="406"/>
      <c r="BS10" s="406"/>
      <c r="BT10" s="406"/>
      <c r="BU10" s="407"/>
      <c r="BV10" s="405">
        <v>1013543</v>
      </c>
      <c r="BW10" s="406"/>
      <c r="BX10" s="406"/>
      <c r="BY10" s="406"/>
      <c r="BZ10" s="406"/>
      <c r="CA10" s="406"/>
      <c r="CB10" s="406"/>
      <c r="CC10" s="407"/>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399"/>
      <c r="C11" s="400"/>
      <c r="D11" s="400"/>
      <c r="E11" s="400"/>
      <c r="F11" s="400"/>
      <c r="G11" s="400"/>
      <c r="H11" s="400"/>
      <c r="I11" s="400"/>
      <c r="J11" s="400"/>
      <c r="K11" s="448"/>
      <c r="L11" s="459" t="s">
        <v>122</v>
      </c>
      <c r="M11" s="460"/>
      <c r="N11" s="460"/>
      <c r="O11" s="460"/>
      <c r="P11" s="460"/>
      <c r="Q11" s="461"/>
      <c r="R11" s="462" t="s">
        <v>123</v>
      </c>
      <c r="S11" s="463"/>
      <c r="T11" s="463"/>
      <c r="U11" s="463"/>
      <c r="V11" s="464"/>
      <c r="W11" s="393"/>
      <c r="X11" s="394"/>
      <c r="Y11" s="394"/>
      <c r="Z11" s="394"/>
      <c r="AA11" s="394"/>
      <c r="AB11" s="394"/>
      <c r="AC11" s="394"/>
      <c r="AD11" s="394"/>
      <c r="AE11" s="394"/>
      <c r="AF11" s="394"/>
      <c r="AG11" s="394"/>
      <c r="AH11" s="394"/>
      <c r="AI11" s="394"/>
      <c r="AJ11" s="394"/>
      <c r="AK11" s="394"/>
      <c r="AL11" s="397"/>
      <c r="AM11" s="434" t="s">
        <v>124</v>
      </c>
      <c r="AN11" s="435"/>
      <c r="AO11" s="435"/>
      <c r="AP11" s="435"/>
      <c r="AQ11" s="435"/>
      <c r="AR11" s="435"/>
      <c r="AS11" s="435"/>
      <c r="AT11" s="436"/>
      <c r="AU11" s="437" t="s">
        <v>125</v>
      </c>
      <c r="AV11" s="438"/>
      <c r="AW11" s="438"/>
      <c r="AX11" s="438"/>
      <c r="AY11" s="439" t="s">
        <v>126</v>
      </c>
      <c r="AZ11" s="440"/>
      <c r="BA11" s="440"/>
      <c r="BB11" s="440"/>
      <c r="BC11" s="440"/>
      <c r="BD11" s="440"/>
      <c r="BE11" s="440"/>
      <c r="BF11" s="440"/>
      <c r="BG11" s="440"/>
      <c r="BH11" s="440"/>
      <c r="BI11" s="440"/>
      <c r="BJ11" s="440"/>
      <c r="BK11" s="440"/>
      <c r="BL11" s="440"/>
      <c r="BM11" s="441"/>
      <c r="BN11" s="405">
        <v>0</v>
      </c>
      <c r="BO11" s="406"/>
      <c r="BP11" s="406"/>
      <c r="BQ11" s="406"/>
      <c r="BR11" s="406"/>
      <c r="BS11" s="406"/>
      <c r="BT11" s="406"/>
      <c r="BU11" s="407"/>
      <c r="BV11" s="405">
        <v>0</v>
      </c>
      <c r="BW11" s="406"/>
      <c r="BX11" s="406"/>
      <c r="BY11" s="406"/>
      <c r="BZ11" s="406"/>
      <c r="CA11" s="406"/>
      <c r="CB11" s="406"/>
      <c r="CC11" s="407"/>
      <c r="CD11" s="408" t="s">
        <v>127</v>
      </c>
      <c r="CE11" s="409"/>
      <c r="CF11" s="409"/>
      <c r="CG11" s="409"/>
      <c r="CH11" s="409"/>
      <c r="CI11" s="409"/>
      <c r="CJ11" s="409"/>
      <c r="CK11" s="409"/>
      <c r="CL11" s="409"/>
      <c r="CM11" s="409"/>
      <c r="CN11" s="409"/>
      <c r="CO11" s="409"/>
      <c r="CP11" s="409"/>
      <c r="CQ11" s="409"/>
      <c r="CR11" s="409"/>
      <c r="CS11" s="410"/>
      <c r="CT11" s="445" t="s">
        <v>128</v>
      </c>
      <c r="CU11" s="446"/>
      <c r="CV11" s="446"/>
      <c r="CW11" s="446"/>
      <c r="CX11" s="446"/>
      <c r="CY11" s="446"/>
      <c r="CZ11" s="446"/>
      <c r="DA11" s="447"/>
      <c r="DB11" s="445" t="s">
        <v>129</v>
      </c>
      <c r="DC11" s="446"/>
      <c r="DD11" s="446"/>
      <c r="DE11" s="446"/>
      <c r="DF11" s="446"/>
      <c r="DG11" s="446"/>
      <c r="DH11" s="446"/>
      <c r="DI11" s="447"/>
    </row>
    <row r="12" spans="1:119" ht="18.75" customHeight="1">
      <c r="A12" s="178"/>
      <c r="B12" s="465" t="s">
        <v>130</v>
      </c>
      <c r="C12" s="466"/>
      <c r="D12" s="466"/>
      <c r="E12" s="466"/>
      <c r="F12" s="466"/>
      <c r="G12" s="466"/>
      <c r="H12" s="466"/>
      <c r="I12" s="466"/>
      <c r="J12" s="466"/>
      <c r="K12" s="467"/>
      <c r="L12" s="474" t="s">
        <v>131</v>
      </c>
      <c r="M12" s="475"/>
      <c r="N12" s="475"/>
      <c r="O12" s="475"/>
      <c r="P12" s="475"/>
      <c r="Q12" s="476"/>
      <c r="R12" s="477">
        <v>33299</v>
      </c>
      <c r="S12" s="478"/>
      <c r="T12" s="478"/>
      <c r="U12" s="478"/>
      <c r="V12" s="479"/>
      <c r="W12" s="480" t="s">
        <v>1</v>
      </c>
      <c r="X12" s="438"/>
      <c r="Y12" s="438"/>
      <c r="Z12" s="438"/>
      <c r="AA12" s="438"/>
      <c r="AB12" s="481"/>
      <c r="AC12" s="482" t="s">
        <v>132</v>
      </c>
      <c r="AD12" s="483"/>
      <c r="AE12" s="483"/>
      <c r="AF12" s="483"/>
      <c r="AG12" s="484"/>
      <c r="AH12" s="482" t="s">
        <v>133</v>
      </c>
      <c r="AI12" s="483"/>
      <c r="AJ12" s="483"/>
      <c r="AK12" s="483"/>
      <c r="AL12" s="485"/>
      <c r="AM12" s="434" t="s">
        <v>134</v>
      </c>
      <c r="AN12" s="435"/>
      <c r="AO12" s="435"/>
      <c r="AP12" s="435"/>
      <c r="AQ12" s="435"/>
      <c r="AR12" s="435"/>
      <c r="AS12" s="435"/>
      <c r="AT12" s="436"/>
      <c r="AU12" s="437" t="s">
        <v>135</v>
      </c>
      <c r="AV12" s="438"/>
      <c r="AW12" s="438"/>
      <c r="AX12" s="438"/>
      <c r="AY12" s="439" t="s">
        <v>136</v>
      </c>
      <c r="AZ12" s="440"/>
      <c r="BA12" s="440"/>
      <c r="BB12" s="440"/>
      <c r="BC12" s="440"/>
      <c r="BD12" s="440"/>
      <c r="BE12" s="440"/>
      <c r="BF12" s="440"/>
      <c r="BG12" s="440"/>
      <c r="BH12" s="440"/>
      <c r="BI12" s="440"/>
      <c r="BJ12" s="440"/>
      <c r="BK12" s="440"/>
      <c r="BL12" s="440"/>
      <c r="BM12" s="441"/>
      <c r="BN12" s="405">
        <v>230000</v>
      </c>
      <c r="BO12" s="406"/>
      <c r="BP12" s="406"/>
      <c r="BQ12" s="406"/>
      <c r="BR12" s="406"/>
      <c r="BS12" s="406"/>
      <c r="BT12" s="406"/>
      <c r="BU12" s="407"/>
      <c r="BV12" s="405">
        <v>1218473</v>
      </c>
      <c r="BW12" s="406"/>
      <c r="BX12" s="406"/>
      <c r="BY12" s="406"/>
      <c r="BZ12" s="406"/>
      <c r="CA12" s="406"/>
      <c r="CB12" s="406"/>
      <c r="CC12" s="407"/>
      <c r="CD12" s="408" t="s">
        <v>137</v>
      </c>
      <c r="CE12" s="409"/>
      <c r="CF12" s="409"/>
      <c r="CG12" s="409"/>
      <c r="CH12" s="409"/>
      <c r="CI12" s="409"/>
      <c r="CJ12" s="409"/>
      <c r="CK12" s="409"/>
      <c r="CL12" s="409"/>
      <c r="CM12" s="409"/>
      <c r="CN12" s="409"/>
      <c r="CO12" s="409"/>
      <c r="CP12" s="409"/>
      <c r="CQ12" s="409"/>
      <c r="CR12" s="409"/>
      <c r="CS12" s="410"/>
      <c r="CT12" s="445" t="s">
        <v>138</v>
      </c>
      <c r="CU12" s="446"/>
      <c r="CV12" s="446"/>
      <c r="CW12" s="446"/>
      <c r="CX12" s="446"/>
      <c r="CY12" s="446"/>
      <c r="CZ12" s="446"/>
      <c r="DA12" s="447"/>
      <c r="DB12" s="445" t="s">
        <v>138</v>
      </c>
      <c r="DC12" s="446"/>
      <c r="DD12" s="446"/>
      <c r="DE12" s="446"/>
      <c r="DF12" s="446"/>
      <c r="DG12" s="446"/>
      <c r="DH12" s="446"/>
      <c r="DI12" s="447"/>
    </row>
    <row r="13" spans="1:119" ht="18.75" customHeight="1">
      <c r="A13" s="178"/>
      <c r="B13" s="468"/>
      <c r="C13" s="469"/>
      <c r="D13" s="469"/>
      <c r="E13" s="469"/>
      <c r="F13" s="469"/>
      <c r="G13" s="469"/>
      <c r="H13" s="469"/>
      <c r="I13" s="469"/>
      <c r="J13" s="469"/>
      <c r="K13" s="470"/>
      <c r="L13" s="187"/>
      <c r="M13" s="496" t="s">
        <v>139</v>
      </c>
      <c r="N13" s="497"/>
      <c r="O13" s="497"/>
      <c r="P13" s="497"/>
      <c r="Q13" s="498"/>
      <c r="R13" s="489">
        <v>33136</v>
      </c>
      <c r="S13" s="490"/>
      <c r="T13" s="490"/>
      <c r="U13" s="490"/>
      <c r="V13" s="491"/>
      <c r="W13" s="421" t="s">
        <v>140</v>
      </c>
      <c r="X13" s="422"/>
      <c r="Y13" s="422"/>
      <c r="Z13" s="422"/>
      <c r="AA13" s="422"/>
      <c r="AB13" s="412"/>
      <c r="AC13" s="456">
        <v>1068</v>
      </c>
      <c r="AD13" s="457"/>
      <c r="AE13" s="457"/>
      <c r="AF13" s="457"/>
      <c r="AG13" s="499"/>
      <c r="AH13" s="456">
        <v>1349</v>
      </c>
      <c r="AI13" s="457"/>
      <c r="AJ13" s="457"/>
      <c r="AK13" s="457"/>
      <c r="AL13" s="458"/>
      <c r="AM13" s="434" t="s">
        <v>141</v>
      </c>
      <c r="AN13" s="435"/>
      <c r="AO13" s="435"/>
      <c r="AP13" s="435"/>
      <c r="AQ13" s="435"/>
      <c r="AR13" s="435"/>
      <c r="AS13" s="435"/>
      <c r="AT13" s="436"/>
      <c r="AU13" s="437" t="s">
        <v>142</v>
      </c>
      <c r="AV13" s="438"/>
      <c r="AW13" s="438"/>
      <c r="AX13" s="438"/>
      <c r="AY13" s="439" t="s">
        <v>143</v>
      </c>
      <c r="AZ13" s="440"/>
      <c r="BA13" s="440"/>
      <c r="BB13" s="440"/>
      <c r="BC13" s="440"/>
      <c r="BD13" s="440"/>
      <c r="BE13" s="440"/>
      <c r="BF13" s="440"/>
      <c r="BG13" s="440"/>
      <c r="BH13" s="440"/>
      <c r="BI13" s="440"/>
      <c r="BJ13" s="440"/>
      <c r="BK13" s="440"/>
      <c r="BL13" s="440"/>
      <c r="BM13" s="441"/>
      <c r="BN13" s="405">
        <v>659210</v>
      </c>
      <c r="BO13" s="406"/>
      <c r="BP13" s="406"/>
      <c r="BQ13" s="406"/>
      <c r="BR13" s="406"/>
      <c r="BS13" s="406"/>
      <c r="BT13" s="406"/>
      <c r="BU13" s="407"/>
      <c r="BV13" s="405">
        <v>-29582</v>
      </c>
      <c r="BW13" s="406"/>
      <c r="BX13" s="406"/>
      <c r="BY13" s="406"/>
      <c r="BZ13" s="406"/>
      <c r="CA13" s="406"/>
      <c r="CB13" s="406"/>
      <c r="CC13" s="407"/>
      <c r="CD13" s="408" t="s">
        <v>144</v>
      </c>
      <c r="CE13" s="409"/>
      <c r="CF13" s="409"/>
      <c r="CG13" s="409"/>
      <c r="CH13" s="409"/>
      <c r="CI13" s="409"/>
      <c r="CJ13" s="409"/>
      <c r="CK13" s="409"/>
      <c r="CL13" s="409"/>
      <c r="CM13" s="409"/>
      <c r="CN13" s="409"/>
      <c r="CO13" s="409"/>
      <c r="CP13" s="409"/>
      <c r="CQ13" s="409"/>
      <c r="CR13" s="409"/>
      <c r="CS13" s="410"/>
      <c r="CT13" s="402">
        <v>11.3</v>
      </c>
      <c r="CU13" s="403"/>
      <c r="CV13" s="403"/>
      <c r="CW13" s="403"/>
      <c r="CX13" s="403"/>
      <c r="CY13" s="403"/>
      <c r="CZ13" s="403"/>
      <c r="DA13" s="404"/>
      <c r="DB13" s="402">
        <v>11.6</v>
      </c>
      <c r="DC13" s="403"/>
      <c r="DD13" s="403"/>
      <c r="DE13" s="403"/>
      <c r="DF13" s="403"/>
      <c r="DG13" s="403"/>
      <c r="DH13" s="403"/>
      <c r="DI13" s="404"/>
    </row>
    <row r="14" spans="1:119" ht="18.75" customHeight="1" thickBot="1">
      <c r="A14" s="178"/>
      <c r="B14" s="468"/>
      <c r="C14" s="469"/>
      <c r="D14" s="469"/>
      <c r="E14" s="469"/>
      <c r="F14" s="469"/>
      <c r="G14" s="469"/>
      <c r="H14" s="469"/>
      <c r="I14" s="469"/>
      <c r="J14" s="469"/>
      <c r="K14" s="470"/>
      <c r="L14" s="486" t="s">
        <v>145</v>
      </c>
      <c r="M14" s="487"/>
      <c r="N14" s="487"/>
      <c r="O14" s="487"/>
      <c r="P14" s="487"/>
      <c r="Q14" s="488"/>
      <c r="R14" s="489">
        <v>33537</v>
      </c>
      <c r="S14" s="490"/>
      <c r="T14" s="490"/>
      <c r="U14" s="490"/>
      <c r="V14" s="491"/>
      <c r="W14" s="395"/>
      <c r="X14" s="396"/>
      <c r="Y14" s="396"/>
      <c r="Z14" s="396"/>
      <c r="AA14" s="396"/>
      <c r="AB14" s="385"/>
      <c r="AC14" s="492">
        <v>6.8</v>
      </c>
      <c r="AD14" s="493"/>
      <c r="AE14" s="493"/>
      <c r="AF14" s="493"/>
      <c r="AG14" s="494"/>
      <c r="AH14" s="492">
        <v>8.5</v>
      </c>
      <c r="AI14" s="493"/>
      <c r="AJ14" s="493"/>
      <c r="AK14" s="493"/>
      <c r="AL14" s="495"/>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05"/>
      <c r="BO14" s="406"/>
      <c r="BP14" s="406"/>
      <c r="BQ14" s="406"/>
      <c r="BR14" s="406"/>
      <c r="BS14" s="406"/>
      <c r="BT14" s="406"/>
      <c r="BU14" s="407"/>
      <c r="BV14" s="405"/>
      <c r="BW14" s="406"/>
      <c r="BX14" s="406"/>
      <c r="BY14" s="406"/>
      <c r="BZ14" s="406"/>
      <c r="CA14" s="406"/>
      <c r="CB14" s="406"/>
      <c r="CC14" s="407"/>
      <c r="CD14" s="500" t="s">
        <v>146</v>
      </c>
      <c r="CE14" s="501"/>
      <c r="CF14" s="501"/>
      <c r="CG14" s="501"/>
      <c r="CH14" s="501"/>
      <c r="CI14" s="501"/>
      <c r="CJ14" s="501"/>
      <c r="CK14" s="501"/>
      <c r="CL14" s="501"/>
      <c r="CM14" s="501"/>
      <c r="CN14" s="501"/>
      <c r="CO14" s="501"/>
      <c r="CP14" s="501"/>
      <c r="CQ14" s="501"/>
      <c r="CR14" s="501"/>
      <c r="CS14" s="502"/>
      <c r="CT14" s="503">
        <v>45.6</v>
      </c>
      <c r="CU14" s="504"/>
      <c r="CV14" s="504"/>
      <c r="CW14" s="504"/>
      <c r="CX14" s="504"/>
      <c r="CY14" s="504"/>
      <c r="CZ14" s="504"/>
      <c r="DA14" s="505"/>
      <c r="DB14" s="503">
        <v>63</v>
      </c>
      <c r="DC14" s="504"/>
      <c r="DD14" s="504"/>
      <c r="DE14" s="504"/>
      <c r="DF14" s="504"/>
      <c r="DG14" s="504"/>
      <c r="DH14" s="504"/>
      <c r="DI14" s="505"/>
    </row>
    <row r="15" spans="1:119" ht="18.75" customHeight="1">
      <c r="A15" s="178"/>
      <c r="B15" s="468"/>
      <c r="C15" s="469"/>
      <c r="D15" s="469"/>
      <c r="E15" s="469"/>
      <c r="F15" s="469"/>
      <c r="G15" s="469"/>
      <c r="H15" s="469"/>
      <c r="I15" s="469"/>
      <c r="J15" s="469"/>
      <c r="K15" s="470"/>
      <c r="L15" s="187"/>
      <c r="M15" s="496" t="s">
        <v>147</v>
      </c>
      <c r="N15" s="497"/>
      <c r="O15" s="497"/>
      <c r="P15" s="497"/>
      <c r="Q15" s="498"/>
      <c r="R15" s="489">
        <v>33265</v>
      </c>
      <c r="S15" s="490"/>
      <c r="T15" s="490"/>
      <c r="U15" s="490"/>
      <c r="V15" s="491"/>
      <c r="W15" s="421" t="s">
        <v>148</v>
      </c>
      <c r="X15" s="422"/>
      <c r="Y15" s="422"/>
      <c r="Z15" s="422"/>
      <c r="AA15" s="422"/>
      <c r="AB15" s="412"/>
      <c r="AC15" s="456">
        <v>2812</v>
      </c>
      <c r="AD15" s="457"/>
      <c r="AE15" s="457"/>
      <c r="AF15" s="457"/>
      <c r="AG15" s="499"/>
      <c r="AH15" s="456">
        <v>2882</v>
      </c>
      <c r="AI15" s="457"/>
      <c r="AJ15" s="457"/>
      <c r="AK15" s="457"/>
      <c r="AL15" s="458"/>
      <c r="AM15" s="434"/>
      <c r="AN15" s="435"/>
      <c r="AO15" s="435"/>
      <c r="AP15" s="435"/>
      <c r="AQ15" s="435"/>
      <c r="AR15" s="435"/>
      <c r="AS15" s="435"/>
      <c r="AT15" s="436"/>
      <c r="AU15" s="437"/>
      <c r="AV15" s="438"/>
      <c r="AW15" s="438"/>
      <c r="AX15" s="438"/>
      <c r="AY15" s="365" t="s">
        <v>149</v>
      </c>
      <c r="AZ15" s="366"/>
      <c r="BA15" s="366"/>
      <c r="BB15" s="366"/>
      <c r="BC15" s="366"/>
      <c r="BD15" s="366"/>
      <c r="BE15" s="366"/>
      <c r="BF15" s="366"/>
      <c r="BG15" s="366"/>
      <c r="BH15" s="366"/>
      <c r="BI15" s="366"/>
      <c r="BJ15" s="366"/>
      <c r="BK15" s="366"/>
      <c r="BL15" s="366"/>
      <c r="BM15" s="367"/>
      <c r="BN15" s="368">
        <v>3960290</v>
      </c>
      <c r="BO15" s="369"/>
      <c r="BP15" s="369"/>
      <c r="BQ15" s="369"/>
      <c r="BR15" s="369"/>
      <c r="BS15" s="369"/>
      <c r="BT15" s="369"/>
      <c r="BU15" s="370"/>
      <c r="BV15" s="368">
        <v>4102161</v>
      </c>
      <c r="BW15" s="369"/>
      <c r="BX15" s="369"/>
      <c r="BY15" s="369"/>
      <c r="BZ15" s="369"/>
      <c r="CA15" s="369"/>
      <c r="CB15" s="369"/>
      <c r="CC15" s="370"/>
      <c r="CD15" s="506" t="s">
        <v>150</v>
      </c>
      <c r="CE15" s="507"/>
      <c r="CF15" s="507"/>
      <c r="CG15" s="507"/>
      <c r="CH15" s="507"/>
      <c r="CI15" s="507"/>
      <c r="CJ15" s="507"/>
      <c r="CK15" s="507"/>
      <c r="CL15" s="507"/>
      <c r="CM15" s="507"/>
      <c r="CN15" s="507"/>
      <c r="CO15" s="507"/>
      <c r="CP15" s="507"/>
      <c r="CQ15" s="507"/>
      <c r="CR15" s="507"/>
      <c r="CS15" s="508"/>
      <c r="CT15" s="188"/>
      <c r="CU15" s="189"/>
      <c r="CV15" s="189"/>
      <c r="CW15" s="189"/>
      <c r="CX15" s="189"/>
      <c r="CY15" s="189"/>
      <c r="CZ15" s="189"/>
      <c r="DA15" s="190"/>
      <c r="DB15" s="188"/>
      <c r="DC15" s="189"/>
      <c r="DD15" s="189"/>
      <c r="DE15" s="189"/>
      <c r="DF15" s="189"/>
      <c r="DG15" s="189"/>
      <c r="DH15" s="189"/>
      <c r="DI15" s="190"/>
    </row>
    <row r="16" spans="1:119" ht="18.75" customHeight="1">
      <c r="A16" s="178"/>
      <c r="B16" s="468"/>
      <c r="C16" s="469"/>
      <c r="D16" s="469"/>
      <c r="E16" s="469"/>
      <c r="F16" s="469"/>
      <c r="G16" s="469"/>
      <c r="H16" s="469"/>
      <c r="I16" s="469"/>
      <c r="J16" s="469"/>
      <c r="K16" s="470"/>
      <c r="L16" s="486" t="s">
        <v>151</v>
      </c>
      <c r="M16" s="509"/>
      <c r="N16" s="509"/>
      <c r="O16" s="509"/>
      <c r="P16" s="509"/>
      <c r="Q16" s="510"/>
      <c r="R16" s="511" t="s">
        <v>152</v>
      </c>
      <c r="S16" s="512"/>
      <c r="T16" s="512"/>
      <c r="U16" s="512"/>
      <c r="V16" s="513"/>
      <c r="W16" s="395"/>
      <c r="X16" s="396"/>
      <c r="Y16" s="396"/>
      <c r="Z16" s="396"/>
      <c r="AA16" s="396"/>
      <c r="AB16" s="385"/>
      <c r="AC16" s="492">
        <v>17.899999999999999</v>
      </c>
      <c r="AD16" s="493"/>
      <c r="AE16" s="493"/>
      <c r="AF16" s="493"/>
      <c r="AG16" s="494"/>
      <c r="AH16" s="492">
        <v>18.2</v>
      </c>
      <c r="AI16" s="493"/>
      <c r="AJ16" s="493"/>
      <c r="AK16" s="493"/>
      <c r="AL16" s="495"/>
      <c r="AM16" s="434"/>
      <c r="AN16" s="435"/>
      <c r="AO16" s="435"/>
      <c r="AP16" s="435"/>
      <c r="AQ16" s="435"/>
      <c r="AR16" s="435"/>
      <c r="AS16" s="435"/>
      <c r="AT16" s="436"/>
      <c r="AU16" s="437"/>
      <c r="AV16" s="438"/>
      <c r="AW16" s="438"/>
      <c r="AX16" s="438"/>
      <c r="AY16" s="439" t="s">
        <v>153</v>
      </c>
      <c r="AZ16" s="440"/>
      <c r="BA16" s="440"/>
      <c r="BB16" s="440"/>
      <c r="BC16" s="440"/>
      <c r="BD16" s="440"/>
      <c r="BE16" s="440"/>
      <c r="BF16" s="440"/>
      <c r="BG16" s="440"/>
      <c r="BH16" s="440"/>
      <c r="BI16" s="440"/>
      <c r="BJ16" s="440"/>
      <c r="BK16" s="440"/>
      <c r="BL16" s="440"/>
      <c r="BM16" s="441"/>
      <c r="BN16" s="405">
        <v>8681750</v>
      </c>
      <c r="BO16" s="406"/>
      <c r="BP16" s="406"/>
      <c r="BQ16" s="406"/>
      <c r="BR16" s="406"/>
      <c r="BS16" s="406"/>
      <c r="BT16" s="406"/>
      <c r="BU16" s="407"/>
      <c r="BV16" s="405">
        <v>8213529</v>
      </c>
      <c r="BW16" s="406"/>
      <c r="BX16" s="406"/>
      <c r="BY16" s="406"/>
      <c r="BZ16" s="406"/>
      <c r="CA16" s="406"/>
      <c r="CB16" s="406"/>
      <c r="CC16" s="407"/>
      <c r="CD16" s="191"/>
      <c r="CE16" s="519"/>
      <c r="CF16" s="519"/>
      <c r="CG16" s="519"/>
      <c r="CH16" s="519"/>
      <c r="CI16" s="519"/>
      <c r="CJ16" s="519"/>
      <c r="CK16" s="519"/>
      <c r="CL16" s="519"/>
      <c r="CM16" s="519"/>
      <c r="CN16" s="519"/>
      <c r="CO16" s="519"/>
      <c r="CP16" s="519"/>
      <c r="CQ16" s="519"/>
      <c r="CR16" s="519"/>
      <c r="CS16" s="520"/>
      <c r="CT16" s="402"/>
      <c r="CU16" s="403"/>
      <c r="CV16" s="403"/>
      <c r="CW16" s="403"/>
      <c r="CX16" s="403"/>
      <c r="CY16" s="403"/>
      <c r="CZ16" s="403"/>
      <c r="DA16" s="404"/>
      <c r="DB16" s="402"/>
      <c r="DC16" s="403"/>
      <c r="DD16" s="403"/>
      <c r="DE16" s="403"/>
      <c r="DF16" s="403"/>
      <c r="DG16" s="403"/>
      <c r="DH16" s="403"/>
      <c r="DI16" s="404"/>
    </row>
    <row r="17" spans="1:113" ht="18.75" customHeight="1" thickBot="1">
      <c r="A17" s="178"/>
      <c r="B17" s="471"/>
      <c r="C17" s="472"/>
      <c r="D17" s="472"/>
      <c r="E17" s="472"/>
      <c r="F17" s="472"/>
      <c r="G17" s="472"/>
      <c r="H17" s="472"/>
      <c r="I17" s="472"/>
      <c r="J17" s="472"/>
      <c r="K17" s="473"/>
      <c r="L17" s="192"/>
      <c r="M17" s="516" t="s">
        <v>154</v>
      </c>
      <c r="N17" s="517"/>
      <c r="O17" s="517"/>
      <c r="P17" s="517"/>
      <c r="Q17" s="518"/>
      <c r="R17" s="511" t="s">
        <v>155</v>
      </c>
      <c r="S17" s="512"/>
      <c r="T17" s="512"/>
      <c r="U17" s="512"/>
      <c r="V17" s="513"/>
      <c r="W17" s="421" t="s">
        <v>156</v>
      </c>
      <c r="X17" s="422"/>
      <c r="Y17" s="422"/>
      <c r="Z17" s="422"/>
      <c r="AA17" s="422"/>
      <c r="AB17" s="412"/>
      <c r="AC17" s="456">
        <v>11837</v>
      </c>
      <c r="AD17" s="457"/>
      <c r="AE17" s="457"/>
      <c r="AF17" s="457"/>
      <c r="AG17" s="499"/>
      <c r="AH17" s="456">
        <v>11561</v>
      </c>
      <c r="AI17" s="457"/>
      <c r="AJ17" s="457"/>
      <c r="AK17" s="457"/>
      <c r="AL17" s="458"/>
      <c r="AM17" s="434"/>
      <c r="AN17" s="435"/>
      <c r="AO17" s="435"/>
      <c r="AP17" s="435"/>
      <c r="AQ17" s="435"/>
      <c r="AR17" s="435"/>
      <c r="AS17" s="435"/>
      <c r="AT17" s="436"/>
      <c r="AU17" s="437"/>
      <c r="AV17" s="438"/>
      <c r="AW17" s="438"/>
      <c r="AX17" s="438"/>
      <c r="AY17" s="439" t="s">
        <v>157</v>
      </c>
      <c r="AZ17" s="440"/>
      <c r="BA17" s="440"/>
      <c r="BB17" s="440"/>
      <c r="BC17" s="440"/>
      <c r="BD17" s="440"/>
      <c r="BE17" s="440"/>
      <c r="BF17" s="440"/>
      <c r="BG17" s="440"/>
      <c r="BH17" s="440"/>
      <c r="BI17" s="440"/>
      <c r="BJ17" s="440"/>
      <c r="BK17" s="440"/>
      <c r="BL17" s="440"/>
      <c r="BM17" s="441"/>
      <c r="BN17" s="405">
        <v>5013536</v>
      </c>
      <c r="BO17" s="406"/>
      <c r="BP17" s="406"/>
      <c r="BQ17" s="406"/>
      <c r="BR17" s="406"/>
      <c r="BS17" s="406"/>
      <c r="BT17" s="406"/>
      <c r="BU17" s="407"/>
      <c r="BV17" s="405">
        <v>5200264</v>
      </c>
      <c r="BW17" s="406"/>
      <c r="BX17" s="406"/>
      <c r="BY17" s="406"/>
      <c r="BZ17" s="406"/>
      <c r="CA17" s="406"/>
      <c r="CB17" s="406"/>
      <c r="CC17" s="407"/>
      <c r="CD17" s="191"/>
      <c r="CE17" s="519"/>
      <c r="CF17" s="519"/>
      <c r="CG17" s="519"/>
      <c r="CH17" s="519"/>
      <c r="CI17" s="519"/>
      <c r="CJ17" s="519"/>
      <c r="CK17" s="519"/>
      <c r="CL17" s="519"/>
      <c r="CM17" s="519"/>
      <c r="CN17" s="519"/>
      <c r="CO17" s="519"/>
      <c r="CP17" s="519"/>
      <c r="CQ17" s="519"/>
      <c r="CR17" s="519"/>
      <c r="CS17" s="520"/>
      <c r="CT17" s="402"/>
      <c r="CU17" s="403"/>
      <c r="CV17" s="403"/>
      <c r="CW17" s="403"/>
      <c r="CX17" s="403"/>
      <c r="CY17" s="403"/>
      <c r="CZ17" s="403"/>
      <c r="DA17" s="404"/>
      <c r="DB17" s="402"/>
      <c r="DC17" s="403"/>
      <c r="DD17" s="403"/>
      <c r="DE17" s="403"/>
      <c r="DF17" s="403"/>
      <c r="DG17" s="403"/>
      <c r="DH17" s="403"/>
      <c r="DI17" s="404"/>
    </row>
    <row r="18" spans="1:113" ht="18.75" customHeight="1" thickBot="1">
      <c r="A18" s="178"/>
      <c r="B18" s="527" t="s">
        <v>158</v>
      </c>
      <c r="C18" s="448"/>
      <c r="D18" s="448"/>
      <c r="E18" s="528"/>
      <c r="F18" s="528"/>
      <c r="G18" s="528"/>
      <c r="H18" s="528"/>
      <c r="I18" s="528"/>
      <c r="J18" s="528"/>
      <c r="K18" s="528"/>
      <c r="L18" s="529">
        <v>211.3</v>
      </c>
      <c r="M18" s="529"/>
      <c r="N18" s="529"/>
      <c r="O18" s="529"/>
      <c r="P18" s="529"/>
      <c r="Q18" s="529"/>
      <c r="R18" s="530"/>
      <c r="S18" s="530"/>
      <c r="T18" s="530"/>
      <c r="U18" s="530"/>
      <c r="V18" s="531"/>
      <c r="W18" s="423"/>
      <c r="X18" s="424"/>
      <c r="Y18" s="424"/>
      <c r="Z18" s="424"/>
      <c r="AA18" s="424"/>
      <c r="AB18" s="415"/>
      <c r="AC18" s="532">
        <v>75.3</v>
      </c>
      <c r="AD18" s="533"/>
      <c r="AE18" s="533"/>
      <c r="AF18" s="533"/>
      <c r="AG18" s="534"/>
      <c r="AH18" s="532">
        <v>73.2</v>
      </c>
      <c r="AI18" s="533"/>
      <c r="AJ18" s="533"/>
      <c r="AK18" s="533"/>
      <c r="AL18" s="535"/>
      <c r="AM18" s="434"/>
      <c r="AN18" s="435"/>
      <c r="AO18" s="435"/>
      <c r="AP18" s="435"/>
      <c r="AQ18" s="435"/>
      <c r="AR18" s="435"/>
      <c r="AS18" s="435"/>
      <c r="AT18" s="436"/>
      <c r="AU18" s="437"/>
      <c r="AV18" s="438"/>
      <c r="AW18" s="438"/>
      <c r="AX18" s="438"/>
      <c r="AY18" s="439" t="s">
        <v>159</v>
      </c>
      <c r="AZ18" s="440"/>
      <c r="BA18" s="440"/>
      <c r="BB18" s="440"/>
      <c r="BC18" s="440"/>
      <c r="BD18" s="440"/>
      <c r="BE18" s="440"/>
      <c r="BF18" s="440"/>
      <c r="BG18" s="440"/>
      <c r="BH18" s="440"/>
      <c r="BI18" s="440"/>
      <c r="BJ18" s="440"/>
      <c r="BK18" s="440"/>
      <c r="BL18" s="440"/>
      <c r="BM18" s="441"/>
      <c r="BN18" s="405">
        <v>9644082</v>
      </c>
      <c r="BO18" s="406"/>
      <c r="BP18" s="406"/>
      <c r="BQ18" s="406"/>
      <c r="BR18" s="406"/>
      <c r="BS18" s="406"/>
      <c r="BT18" s="406"/>
      <c r="BU18" s="407"/>
      <c r="BV18" s="405">
        <v>9403280</v>
      </c>
      <c r="BW18" s="406"/>
      <c r="BX18" s="406"/>
      <c r="BY18" s="406"/>
      <c r="BZ18" s="406"/>
      <c r="CA18" s="406"/>
      <c r="CB18" s="406"/>
      <c r="CC18" s="407"/>
      <c r="CD18" s="191"/>
      <c r="CE18" s="519"/>
      <c r="CF18" s="519"/>
      <c r="CG18" s="519"/>
      <c r="CH18" s="519"/>
      <c r="CI18" s="519"/>
      <c r="CJ18" s="519"/>
      <c r="CK18" s="519"/>
      <c r="CL18" s="519"/>
      <c r="CM18" s="519"/>
      <c r="CN18" s="519"/>
      <c r="CO18" s="519"/>
      <c r="CP18" s="519"/>
      <c r="CQ18" s="519"/>
      <c r="CR18" s="519"/>
      <c r="CS18" s="520"/>
      <c r="CT18" s="402"/>
      <c r="CU18" s="403"/>
      <c r="CV18" s="403"/>
      <c r="CW18" s="403"/>
      <c r="CX18" s="403"/>
      <c r="CY18" s="403"/>
      <c r="CZ18" s="403"/>
      <c r="DA18" s="404"/>
      <c r="DB18" s="402"/>
      <c r="DC18" s="403"/>
      <c r="DD18" s="403"/>
      <c r="DE18" s="403"/>
      <c r="DF18" s="403"/>
      <c r="DG18" s="403"/>
      <c r="DH18" s="403"/>
      <c r="DI18" s="404"/>
    </row>
    <row r="19" spans="1:113" ht="18.75" customHeight="1" thickBot="1">
      <c r="A19" s="178"/>
      <c r="B19" s="527" t="s">
        <v>160</v>
      </c>
      <c r="C19" s="448"/>
      <c r="D19" s="448"/>
      <c r="E19" s="528"/>
      <c r="F19" s="528"/>
      <c r="G19" s="528"/>
      <c r="H19" s="528"/>
      <c r="I19" s="528"/>
      <c r="J19" s="528"/>
      <c r="K19" s="528"/>
      <c r="L19" s="536">
        <v>160</v>
      </c>
      <c r="M19" s="536"/>
      <c r="N19" s="536"/>
      <c r="O19" s="536"/>
      <c r="P19" s="536"/>
      <c r="Q19" s="536"/>
      <c r="R19" s="537"/>
      <c r="S19" s="537"/>
      <c r="T19" s="537"/>
      <c r="U19" s="537"/>
      <c r="V19" s="538"/>
      <c r="W19" s="362"/>
      <c r="X19" s="363"/>
      <c r="Y19" s="363"/>
      <c r="Z19" s="363"/>
      <c r="AA19" s="363"/>
      <c r="AB19" s="363"/>
      <c r="AC19" s="514"/>
      <c r="AD19" s="514"/>
      <c r="AE19" s="514"/>
      <c r="AF19" s="514"/>
      <c r="AG19" s="514"/>
      <c r="AH19" s="514"/>
      <c r="AI19" s="514"/>
      <c r="AJ19" s="514"/>
      <c r="AK19" s="514"/>
      <c r="AL19" s="515"/>
      <c r="AM19" s="434"/>
      <c r="AN19" s="435"/>
      <c r="AO19" s="435"/>
      <c r="AP19" s="435"/>
      <c r="AQ19" s="435"/>
      <c r="AR19" s="435"/>
      <c r="AS19" s="435"/>
      <c r="AT19" s="436"/>
      <c r="AU19" s="437"/>
      <c r="AV19" s="438"/>
      <c r="AW19" s="438"/>
      <c r="AX19" s="438"/>
      <c r="AY19" s="439" t="s">
        <v>161</v>
      </c>
      <c r="AZ19" s="440"/>
      <c r="BA19" s="440"/>
      <c r="BB19" s="440"/>
      <c r="BC19" s="440"/>
      <c r="BD19" s="440"/>
      <c r="BE19" s="440"/>
      <c r="BF19" s="440"/>
      <c r="BG19" s="440"/>
      <c r="BH19" s="440"/>
      <c r="BI19" s="440"/>
      <c r="BJ19" s="440"/>
      <c r="BK19" s="440"/>
      <c r="BL19" s="440"/>
      <c r="BM19" s="441"/>
      <c r="BN19" s="405">
        <v>12751649</v>
      </c>
      <c r="BO19" s="406"/>
      <c r="BP19" s="406"/>
      <c r="BQ19" s="406"/>
      <c r="BR19" s="406"/>
      <c r="BS19" s="406"/>
      <c r="BT19" s="406"/>
      <c r="BU19" s="407"/>
      <c r="BV19" s="405">
        <v>13062827</v>
      </c>
      <c r="BW19" s="406"/>
      <c r="BX19" s="406"/>
      <c r="BY19" s="406"/>
      <c r="BZ19" s="406"/>
      <c r="CA19" s="406"/>
      <c r="CB19" s="406"/>
      <c r="CC19" s="407"/>
      <c r="CD19" s="191"/>
      <c r="CE19" s="519"/>
      <c r="CF19" s="519"/>
      <c r="CG19" s="519"/>
      <c r="CH19" s="519"/>
      <c r="CI19" s="519"/>
      <c r="CJ19" s="519"/>
      <c r="CK19" s="519"/>
      <c r="CL19" s="519"/>
      <c r="CM19" s="519"/>
      <c r="CN19" s="519"/>
      <c r="CO19" s="519"/>
      <c r="CP19" s="519"/>
      <c r="CQ19" s="519"/>
      <c r="CR19" s="519"/>
      <c r="CS19" s="520"/>
      <c r="CT19" s="402"/>
      <c r="CU19" s="403"/>
      <c r="CV19" s="403"/>
      <c r="CW19" s="403"/>
      <c r="CX19" s="403"/>
      <c r="CY19" s="403"/>
      <c r="CZ19" s="403"/>
      <c r="DA19" s="404"/>
      <c r="DB19" s="402"/>
      <c r="DC19" s="403"/>
      <c r="DD19" s="403"/>
      <c r="DE19" s="403"/>
      <c r="DF19" s="403"/>
      <c r="DG19" s="403"/>
      <c r="DH19" s="403"/>
      <c r="DI19" s="404"/>
    </row>
    <row r="20" spans="1:113" ht="18.75" customHeight="1" thickBot="1">
      <c r="A20" s="178"/>
      <c r="B20" s="527" t="s">
        <v>162</v>
      </c>
      <c r="C20" s="448"/>
      <c r="D20" s="448"/>
      <c r="E20" s="528"/>
      <c r="F20" s="528"/>
      <c r="G20" s="528"/>
      <c r="H20" s="528"/>
      <c r="I20" s="528"/>
      <c r="J20" s="528"/>
      <c r="K20" s="528"/>
      <c r="L20" s="536">
        <v>14331</v>
      </c>
      <c r="M20" s="536"/>
      <c r="N20" s="536"/>
      <c r="O20" s="536"/>
      <c r="P20" s="536"/>
      <c r="Q20" s="536"/>
      <c r="R20" s="537"/>
      <c r="S20" s="537"/>
      <c r="T20" s="537"/>
      <c r="U20" s="537"/>
      <c r="V20" s="538"/>
      <c r="W20" s="423"/>
      <c r="X20" s="424"/>
      <c r="Y20" s="424"/>
      <c r="Z20" s="424"/>
      <c r="AA20" s="424"/>
      <c r="AB20" s="424"/>
      <c r="AC20" s="539"/>
      <c r="AD20" s="539"/>
      <c r="AE20" s="539"/>
      <c r="AF20" s="539"/>
      <c r="AG20" s="539"/>
      <c r="AH20" s="539"/>
      <c r="AI20" s="539"/>
      <c r="AJ20" s="539"/>
      <c r="AK20" s="539"/>
      <c r="AL20" s="540"/>
      <c r="AM20" s="541"/>
      <c r="AN20" s="460"/>
      <c r="AO20" s="460"/>
      <c r="AP20" s="460"/>
      <c r="AQ20" s="460"/>
      <c r="AR20" s="460"/>
      <c r="AS20" s="460"/>
      <c r="AT20" s="461"/>
      <c r="AU20" s="542"/>
      <c r="AV20" s="543"/>
      <c r="AW20" s="543"/>
      <c r="AX20" s="544"/>
      <c r="AY20" s="439"/>
      <c r="AZ20" s="440"/>
      <c r="BA20" s="440"/>
      <c r="BB20" s="440"/>
      <c r="BC20" s="440"/>
      <c r="BD20" s="440"/>
      <c r="BE20" s="440"/>
      <c r="BF20" s="440"/>
      <c r="BG20" s="440"/>
      <c r="BH20" s="440"/>
      <c r="BI20" s="440"/>
      <c r="BJ20" s="440"/>
      <c r="BK20" s="440"/>
      <c r="BL20" s="440"/>
      <c r="BM20" s="441"/>
      <c r="BN20" s="405"/>
      <c r="BO20" s="406"/>
      <c r="BP20" s="406"/>
      <c r="BQ20" s="406"/>
      <c r="BR20" s="406"/>
      <c r="BS20" s="406"/>
      <c r="BT20" s="406"/>
      <c r="BU20" s="407"/>
      <c r="BV20" s="405"/>
      <c r="BW20" s="406"/>
      <c r="BX20" s="406"/>
      <c r="BY20" s="406"/>
      <c r="BZ20" s="406"/>
      <c r="CA20" s="406"/>
      <c r="CB20" s="406"/>
      <c r="CC20" s="407"/>
      <c r="CD20" s="191"/>
      <c r="CE20" s="519"/>
      <c r="CF20" s="519"/>
      <c r="CG20" s="519"/>
      <c r="CH20" s="519"/>
      <c r="CI20" s="519"/>
      <c r="CJ20" s="519"/>
      <c r="CK20" s="519"/>
      <c r="CL20" s="519"/>
      <c r="CM20" s="519"/>
      <c r="CN20" s="519"/>
      <c r="CO20" s="519"/>
      <c r="CP20" s="519"/>
      <c r="CQ20" s="519"/>
      <c r="CR20" s="519"/>
      <c r="CS20" s="520"/>
      <c r="CT20" s="402"/>
      <c r="CU20" s="403"/>
      <c r="CV20" s="403"/>
      <c r="CW20" s="403"/>
      <c r="CX20" s="403"/>
      <c r="CY20" s="403"/>
      <c r="CZ20" s="403"/>
      <c r="DA20" s="404"/>
      <c r="DB20" s="402"/>
      <c r="DC20" s="403"/>
      <c r="DD20" s="403"/>
      <c r="DE20" s="403"/>
      <c r="DF20" s="403"/>
      <c r="DG20" s="403"/>
      <c r="DH20" s="403"/>
      <c r="DI20" s="404"/>
    </row>
    <row r="21" spans="1:113" ht="18.75" customHeight="1" thickBot="1">
      <c r="A21" s="178"/>
      <c r="B21" s="545" t="s">
        <v>163</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21"/>
      <c r="AZ21" s="522"/>
      <c r="BA21" s="522"/>
      <c r="BB21" s="522"/>
      <c r="BC21" s="522"/>
      <c r="BD21" s="522"/>
      <c r="BE21" s="522"/>
      <c r="BF21" s="522"/>
      <c r="BG21" s="522"/>
      <c r="BH21" s="522"/>
      <c r="BI21" s="522"/>
      <c r="BJ21" s="522"/>
      <c r="BK21" s="522"/>
      <c r="BL21" s="522"/>
      <c r="BM21" s="523"/>
      <c r="BN21" s="524"/>
      <c r="BO21" s="525"/>
      <c r="BP21" s="525"/>
      <c r="BQ21" s="525"/>
      <c r="BR21" s="525"/>
      <c r="BS21" s="525"/>
      <c r="BT21" s="525"/>
      <c r="BU21" s="526"/>
      <c r="BV21" s="524"/>
      <c r="BW21" s="525"/>
      <c r="BX21" s="525"/>
      <c r="BY21" s="525"/>
      <c r="BZ21" s="525"/>
      <c r="CA21" s="525"/>
      <c r="CB21" s="525"/>
      <c r="CC21" s="526"/>
      <c r="CD21" s="191"/>
      <c r="CE21" s="519"/>
      <c r="CF21" s="519"/>
      <c r="CG21" s="519"/>
      <c r="CH21" s="519"/>
      <c r="CI21" s="519"/>
      <c r="CJ21" s="519"/>
      <c r="CK21" s="519"/>
      <c r="CL21" s="519"/>
      <c r="CM21" s="519"/>
      <c r="CN21" s="519"/>
      <c r="CO21" s="519"/>
      <c r="CP21" s="519"/>
      <c r="CQ21" s="519"/>
      <c r="CR21" s="519"/>
      <c r="CS21" s="520"/>
      <c r="CT21" s="402"/>
      <c r="CU21" s="403"/>
      <c r="CV21" s="403"/>
      <c r="CW21" s="403"/>
      <c r="CX21" s="403"/>
      <c r="CY21" s="403"/>
      <c r="CZ21" s="403"/>
      <c r="DA21" s="404"/>
      <c r="DB21" s="402"/>
      <c r="DC21" s="403"/>
      <c r="DD21" s="403"/>
      <c r="DE21" s="403"/>
      <c r="DF21" s="403"/>
      <c r="DG21" s="403"/>
      <c r="DH21" s="403"/>
      <c r="DI21" s="404"/>
    </row>
    <row r="22" spans="1:113" ht="18.75" customHeight="1">
      <c r="A22" s="178"/>
      <c r="B22" s="575" t="s">
        <v>164</v>
      </c>
      <c r="C22" s="549"/>
      <c r="D22" s="550"/>
      <c r="E22" s="417" t="s">
        <v>1</v>
      </c>
      <c r="F22" s="422"/>
      <c r="G22" s="422"/>
      <c r="H22" s="422"/>
      <c r="I22" s="422"/>
      <c r="J22" s="422"/>
      <c r="K22" s="412"/>
      <c r="L22" s="417" t="s">
        <v>165</v>
      </c>
      <c r="M22" s="422"/>
      <c r="N22" s="422"/>
      <c r="O22" s="422"/>
      <c r="P22" s="412"/>
      <c r="Q22" s="580" t="s">
        <v>166</v>
      </c>
      <c r="R22" s="581"/>
      <c r="S22" s="581"/>
      <c r="T22" s="581"/>
      <c r="U22" s="581"/>
      <c r="V22" s="582"/>
      <c r="W22" s="548" t="s">
        <v>167</v>
      </c>
      <c r="X22" s="549"/>
      <c r="Y22" s="550"/>
      <c r="Z22" s="417" t="s">
        <v>1</v>
      </c>
      <c r="AA22" s="422"/>
      <c r="AB22" s="422"/>
      <c r="AC22" s="422"/>
      <c r="AD22" s="422"/>
      <c r="AE22" s="422"/>
      <c r="AF22" s="422"/>
      <c r="AG22" s="412"/>
      <c r="AH22" s="586" t="s">
        <v>168</v>
      </c>
      <c r="AI22" s="422"/>
      <c r="AJ22" s="422"/>
      <c r="AK22" s="422"/>
      <c r="AL22" s="412"/>
      <c r="AM22" s="586" t="s">
        <v>169</v>
      </c>
      <c r="AN22" s="587"/>
      <c r="AO22" s="587"/>
      <c r="AP22" s="587"/>
      <c r="AQ22" s="587"/>
      <c r="AR22" s="588"/>
      <c r="AS22" s="580" t="s">
        <v>166</v>
      </c>
      <c r="AT22" s="581"/>
      <c r="AU22" s="581"/>
      <c r="AV22" s="581"/>
      <c r="AW22" s="581"/>
      <c r="AX22" s="592"/>
      <c r="AY22" s="365" t="s">
        <v>170</v>
      </c>
      <c r="AZ22" s="366"/>
      <c r="BA22" s="366"/>
      <c r="BB22" s="366"/>
      <c r="BC22" s="366"/>
      <c r="BD22" s="366"/>
      <c r="BE22" s="366"/>
      <c r="BF22" s="366"/>
      <c r="BG22" s="366"/>
      <c r="BH22" s="366"/>
      <c r="BI22" s="366"/>
      <c r="BJ22" s="366"/>
      <c r="BK22" s="366"/>
      <c r="BL22" s="366"/>
      <c r="BM22" s="367"/>
      <c r="BN22" s="368">
        <v>13212031</v>
      </c>
      <c r="BO22" s="369"/>
      <c r="BP22" s="369"/>
      <c r="BQ22" s="369"/>
      <c r="BR22" s="369"/>
      <c r="BS22" s="369"/>
      <c r="BT22" s="369"/>
      <c r="BU22" s="370"/>
      <c r="BV22" s="368">
        <v>13722853</v>
      </c>
      <c r="BW22" s="369"/>
      <c r="BX22" s="369"/>
      <c r="BY22" s="369"/>
      <c r="BZ22" s="369"/>
      <c r="CA22" s="369"/>
      <c r="CB22" s="369"/>
      <c r="CC22" s="370"/>
      <c r="CD22" s="191"/>
      <c r="CE22" s="519"/>
      <c r="CF22" s="519"/>
      <c r="CG22" s="519"/>
      <c r="CH22" s="519"/>
      <c r="CI22" s="519"/>
      <c r="CJ22" s="519"/>
      <c r="CK22" s="519"/>
      <c r="CL22" s="519"/>
      <c r="CM22" s="519"/>
      <c r="CN22" s="519"/>
      <c r="CO22" s="519"/>
      <c r="CP22" s="519"/>
      <c r="CQ22" s="519"/>
      <c r="CR22" s="519"/>
      <c r="CS22" s="520"/>
      <c r="CT22" s="402"/>
      <c r="CU22" s="403"/>
      <c r="CV22" s="403"/>
      <c r="CW22" s="403"/>
      <c r="CX22" s="403"/>
      <c r="CY22" s="403"/>
      <c r="CZ22" s="403"/>
      <c r="DA22" s="404"/>
      <c r="DB22" s="402"/>
      <c r="DC22" s="403"/>
      <c r="DD22" s="403"/>
      <c r="DE22" s="403"/>
      <c r="DF22" s="403"/>
      <c r="DG22" s="403"/>
      <c r="DH22" s="403"/>
      <c r="DI22" s="404"/>
    </row>
    <row r="23" spans="1:113" ht="18.75" customHeight="1">
      <c r="A23" s="178"/>
      <c r="B23" s="576"/>
      <c r="C23" s="552"/>
      <c r="D23" s="553"/>
      <c r="E23" s="391"/>
      <c r="F23" s="396"/>
      <c r="G23" s="396"/>
      <c r="H23" s="396"/>
      <c r="I23" s="396"/>
      <c r="J23" s="396"/>
      <c r="K23" s="385"/>
      <c r="L23" s="391"/>
      <c r="M23" s="396"/>
      <c r="N23" s="396"/>
      <c r="O23" s="396"/>
      <c r="P23" s="385"/>
      <c r="Q23" s="583"/>
      <c r="R23" s="584"/>
      <c r="S23" s="584"/>
      <c r="T23" s="584"/>
      <c r="U23" s="584"/>
      <c r="V23" s="585"/>
      <c r="W23" s="551"/>
      <c r="X23" s="552"/>
      <c r="Y23" s="553"/>
      <c r="Z23" s="391"/>
      <c r="AA23" s="396"/>
      <c r="AB23" s="396"/>
      <c r="AC23" s="396"/>
      <c r="AD23" s="396"/>
      <c r="AE23" s="396"/>
      <c r="AF23" s="396"/>
      <c r="AG23" s="385"/>
      <c r="AH23" s="391"/>
      <c r="AI23" s="396"/>
      <c r="AJ23" s="396"/>
      <c r="AK23" s="396"/>
      <c r="AL23" s="385"/>
      <c r="AM23" s="589"/>
      <c r="AN23" s="590"/>
      <c r="AO23" s="590"/>
      <c r="AP23" s="590"/>
      <c r="AQ23" s="590"/>
      <c r="AR23" s="591"/>
      <c r="AS23" s="583"/>
      <c r="AT23" s="584"/>
      <c r="AU23" s="584"/>
      <c r="AV23" s="584"/>
      <c r="AW23" s="584"/>
      <c r="AX23" s="593"/>
      <c r="AY23" s="439" t="s">
        <v>171</v>
      </c>
      <c r="AZ23" s="440"/>
      <c r="BA23" s="440"/>
      <c r="BB23" s="440"/>
      <c r="BC23" s="440"/>
      <c r="BD23" s="440"/>
      <c r="BE23" s="440"/>
      <c r="BF23" s="440"/>
      <c r="BG23" s="440"/>
      <c r="BH23" s="440"/>
      <c r="BI23" s="440"/>
      <c r="BJ23" s="440"/>
      <c r="BK23" s="440"/>
      <c r="BL23" s="440"/>
      <c r="BM23" s="441"/>
      <c r="BN23" s="405">
        <v>8599858</v>
      </c>
      <c r="BO23" s="406"/>
      <c r="BP23" s="406"/>
      <c r="BQ23" s="406"/>
      <c r="BR23" s="406"/>
      <c r="BS23" s="406"/>
      <c r="BT23" s="406"/>
      <c r="BU23" s="407"/>
      <c r="BV23" s="405">
        <v>8952121</v>
      </c>
      <c r="BW23" s="406"/>
      <c r="BX23" s="406"/>
      <c r="BY23" s="406"/>
      <c r="BZ23" s="406"/>
      <c r="CA23" s="406"/>
      <c r="CB23" s="406"/>
      <c r="CC23" s="407"/>
      <c r="CD23" s="191"/>
      <c r="CE23" s="519"/>
      <c r="CF23" s="519"/>
      <c r="CG23" s="519"/>
      <c r="CH23" s="519"/>
      <c r="CI23" s="519"/>
      <c r="CJ23" s="519"/>
      <c r="CK23" s="519"/>
      <c r="CL23" s="519"/>
      <c r="CM23" s="519"/>
      <c r="CN23" s="519"/>
      <c r="CO23" s="519"/>
      <c r="CP23" s="519"/>
      <c r="CQ23" s="519"/>
      <c r="CR23" s="519"/>
      <c r="CS23" s="520"/>
      <c r="CT23" s="402"/>
      <c r="CU23" s="403"/>
      <c r="CV23" s="403"/>
      <c r="CW23" s="403"/>
      <c r="CX23" s="403"/>
      <c r="CY23" s="403"/>
      <c r="CZ23" s="403"/>
      <c r="DA23" s="404"/>
      <c r="DB23" s="402"/>
      <c r="DC23" s="403"/>
      <c r="DD23" s="403"/>
      <c r="DE23" s="403"/>
      <c r="DF23" s="403"/>
      <c r="DG23" s="403"/>
      <c r="DH23" s="403"/>
      <c r="DI23" s="404"/>
    </row>
    <row r="24" spans="1:113" ht="18.75" customHeight="1" thickBot="1">
      <c r="A24" s="178"/>
      <c r="B24" s="576"/>
      <c r="C24" s="552"/>
      <c r="D24" s="553"/>
      <c r="E24" s="455" t="s">
        <v>172</v>
      </c>
      <c r="F24" s="435"/>
      <c r="G24" s="435"/>
      <c r="H24" s="435"/>
      <c r="I24" s="435"/>
      <c r="J24" s="435"/>
      <c r="K24" s="436"/>
      <c r="L24" s="456">
        <v>1</v>
      </c>
      <c r="M24" s="457"/>
      <c r="N24" s="457"/>
      <c r="O24" s="457"/>
      <c r="P24" s="499"/>
      <c r="Q24" s="456">
        <v>8450</v>
      </c>
      <c r="R24" s="457"/>
      <c r="S24" s="457"/>
      <c r="T24" s="457"/>
      <c r="U24" s="457"/>
      <c r="V24" s="499"/>
      <c r="W24" s="551"/>
      <c r="X24" s="552"/>
      <c r="Y24" s="553"/>
      <c r="Z24" s="455" t="s">
        <v>173</v>
      </c>
      <c r="AA24" s="435"/>
      <c r="AB24" s="435"/>
      <c r="AC24" s="435"/>
      <c r="AD24" s="435"/>
      <c r="AE24" s="435"/>
      <c r="AF24" s="435"/>
      <c r="AG24" s="436"/>
      <c r="AH24" s="456">
        <v>301</v>
      </c>
      <c r="AI24" s="457"/>
      <c r="AJ24" s="457"/>
      <c r="AK24" s="457"/>
      <c r="AL24" s="499"/>
      <c r="AM24" s="456">
        <v>878920</v>
      </c>
      <c r="AN24" s="457"/>
      <c r="AO24" s="457"/>
      <c r="AP24" s="457"/>
      <c r="AQ24" s="457"/>
      <c r="AR24" s="499"/>
      <c r="AS24" s="456">
        <v>2920</v>
      </c>
      <c r="AT24" s="457"/>
      <c r="AU24" s="457"/>
      <c r="AV24" s="457"/>
      <c r="AW24" s="457"/>
      <c r="AX24" s="458"/>
      <c r="AY24" s="521" t="s">
        <v>174</v>
      </c>
      <c r="AZ24" s="522"/>
      <c r="BA24" s="522"/>
      <c r="BB24" s="522"/>
      <c r="BC24" s="522"/>
      <c r="BD24" s="522"/>
      <c r="BE24" s="522"/>
      <c r="BF24" s="522"/>
      <c r="BG24" s="522"/>
      <c r="BH24" s="522"/>
      <c r="BI24" s="522"/>
      <c r="BJ24" s="522"/>
      <c r="BK24" s="522"/>
      <c r="BL24" s="522"/>
      <c r="BM24" s="523"/>
      <c r="BN24" s="405">
        <v>6536439</v>
      </c>
      <c r="BO24" s="406"/>
      <c r="BP24" s="406"/>
      <c r="BQ24" s="406"/>
      <c r="BR24" s="406"/>
      <c r="BS24" s="406"/>
      <c r="BT24" s="406"/>
      <c r="BU24" s="407"/>
      <c r="BV24" s="405">
        <v>7046627</v>
      </c>
      <c r="BW24" s="406"/>
      <c r="BX24" s="406"/>
      <c r="BY24" s="406"/>
      <c r="BZ24" s="406"/>
      <c r="CA24" s="406"/>
      <c r="CB24" s="406"/>
      <c r="CC24" s="407"/>
      <c r="CD24" s="191"/>
      <c r="CE24" s="519"/>
      <c r="CF24" s="519"/>
      <c r="CG24" s="519"/>
      <c r="CH24" s="519"/>
      <c r="CI24" s="519"/>
      <c r="CJ24" s="519"/>
      <c r="CK24" s="519"/>
      <c r="CL24" s="519"/>
      <c r="CM24" s="519"/>
      <c r="CN24" s="519"/>
      <c r="CO24" s="519"/>
      <c r="CP24" s="519"/>
      <c r="CQ24" s="519"/>
      <c r="CR24" s="519"/>
      <c r="CS24" s="520"/>
      <c r="CT24" s="402"/>
      <c r="CU24" s="403"/>
      <c r="CV24" s="403"/>
      <c r="CW24" s="403"/>
      <c r="CX24" s="403"/>
      <c r="CY24" s="403"/>
      <c r="CZ24" s="403"/>
      <c r="DA24" s="404"/>
      <c r="DB24" s="402"/>
      <c r="DC24" s="403"/>
      <c r="DD24" s="403"/>
      <c r="DE24" s="403"/>
      <c r="DF24" s="403"/>
      <c r="DG24" s="403"/>
      <c r="DH24" s="403"/>
      <c r="DI24" s="404"/>
    </row>
    <row r="25" spans="1:113" ht="18.75" customHeight="1">
      <c r="A25" s="178"/>
      <c r="B25" s="576"/>
      <c r="C25" s="552"/>
      <c r="D25" s="553"/>
      <c r="E25" s="455" t="s">
        <v>175</v>
      </c>
      <c r="F25" s="435"/>
      <c r="G25" s="435"/>
      <c r="H25" s="435"/>
      <c r="I25" s="435"/>
      <c r="J25" s="435"/>
      <c r="K25" s="436"/>
      <c r="L25" s="456">
        <v>1</v>
      </c>
      <c r="M25" s="457"/>
      <c r="N25" s="457"/>
      <c r="O25" s="457"/>
      <c r="P25" s="499"/>
      <c r="Q25" s="456">
        <v>6700</v>
      </c>
      <c r="R25" s="457"/>
      <c r="S25" s="457"/>
      <c r="T25" s="457"/>
      <c r="U25" s="457"/>
      <c r="V25" s="499"/>
      <c r="W25" s="551"/>
      <c r="X25" s="552"/>
      <c r="Y25" s="553"/>
      <c r="Z25" s="455" t="s">
        <v>176</v>
      </c>
      <c r="AA25" s="435"/>
      <c r="AB25" s="435"/>
      <c r="AC25" s="435"/>
      <c r="AD25" s="435"/>
      <c r="AE25" s="435"/>
      <c r="AF25" s="435"/>
      <c r="AG25" s="436"/>
      <c r="AH25" s="456">
        <v>50</v>
      </c>
      <c r="AI25" s="457"/>
      <c r="AJ25" s="457"/>
      <c r="AK25" s="457"/>
      <c r="AL25" s="499"/>
      <c r="AM25" s="456">
        <v>131250</v>
      </c>
      <c r="AN25" s="457"/>
      <c r="AO25" s="457"/>
      <c r="AP25" s="457"/>
      <c r="AQ25" s="457"/>
      <c r="AR25" s="499"/>
      <c r="AS25" s="456">
        <v>2625</v>
      </c>
      <c r="AT25" s="457"/>
      <c r="AU25" s="457"/>
      <c r="AV25" s="457"/>
      <c r="AW25" s="457"/>
      <c r="AX25" s="458"/>
      <c r="AY25" s="365" t="s">
        <v>177</v>
      </c>
      <c r="AZ25" s="366"/>
      <c r="BA25" s="366"/>
      <c r="BB25" s="366"/>
      <c r="BC25" s="366"/>
      <c r="BD25" s="366"/>
      <c r="BE25" s="366"/>
      <c r="BF25" s="366"/>
      <c r="BG25" s="366"/>
      <c r="BH25" s="366"/>
      <c r="BI25" s="366"/>
      <c r="BJ25" s="366"/>
      <c r="BK25" s="366"/>
      <c r="BL25" s="366"/>
      <c r="BM25" s="367"/>
      <c r="BN25" s="368">
        <v>1034627</v>
      </c>
      <c r="BO25" s="369"/>
      <c r="BP25" s="369"/>
      <c r="BQ25" s="369"/>
      <c r="BR25" s="369"/>
      <c r="BS25" s="369"/>
      <c r="BT25" s="369"/>
      <c r="BU25" s="370"/>
      <c r="BV25" s="368">
        <v>590239</v>
      </c>
      <c r="BW25" s="369"/>
      <c r="BX25" s="369"/>
      <c r="BY25" s="369"/>
      <c r="BZ25" s="369"/>
      <c r="CA25" s="369"/>
      <c r="CB25" s="369"/>
      <c r="CC25" s="370"/>
      <c r="CD25" s="191"/>
      <c r="CE25" s="519"/>
      <c r="CF25" s="519"/>
      <c r="CG25" s="519"/>
      <c r="CH25" s="519"/>
      <c r="CI25" s="519"/>
      <c r="CJ25" s="519"/>
      <c r="CK25" s="519"/>
      <c r="CL25" s="519"/>
      <c r="CM25" s="519"/>
      <c r="CN25" s="519"/>
      <c r="CO25" s="519"/>
      <c r="CP25" s="519"/>
      <c r="CQ25" s="519"/>
      <c r="CR25" s="519"/>
      <c r="CS25" s="520"/>
      <c r="CT25" s="402"/>
      <c r="CU25" s="403"/>
      <c r="CV25" s="403"/>
      <c r="CW25" s="403"/>
      <c r="CX25" s="403"/>
      <c r="CY25" s="403"/>
      <c r="CZ25" s="403"/>
      <c r="DA25" s="404"/>
      <c r="DB25" s="402"/>
      <c r="DC25" s="403"/>
      <c r="DD25" s="403"/>
      <c r="DE25" s="403"/>
      <c r="DF25" s="403"/>
      <c r="DG25" s="403"/>
      <c r="DH25" s="403"/>
      <c r="DI25" s="404"/>
    </row>
    <row r="26" spans="1:113" ht="18.75" customHeight="1">
      <c r="A26" s="178"/>
      <c r="B26" s="576"/>
      <c r="C26" s="552"/>
      <c r="D26" s="553"/>
      <c r="E26" s="455" t="s">
        <v>178</v>
      </c>
      <c r="F26" s="435"/>
      <c r="G26" s="435"/>
      <c r="H26" s="435"/>
      <c r="I26" s="435"/>
      <c r="J26" s="435"/>
      <c r="K26" s="436"/>
      <c r="L26" s="456">
        <v>1</v>
      </c>
      <c r="M26" s="457"/>
      <c r="N26" s="457"/>
      <c r="O26" s="457"/>
      <c r="P26" s="499"/>
      <c r="Q26" s="456">
        <v>5710</v>
      </c>
      <c r="R26" s="457"/>
      <c r="S26" s="457"/>
      <c r="T26" s="457"/>
      <c r="U26" s="457"/>
      <c r="V26" s="499"/>
      <c r="W26" s="551"/>
      <c r="X26" s="552"/>
      <c r="Y26" s="553"/>
      <c r="Z26" s="455" t="s">
        <v>179</v>
      </c>
      <c r="AA26" s="557"/>
      <c r="AB26" s="557"/>
      <c r="AC26" s="557"/>
      <c r="AD26" s="557"/>
      <c r="AE26" s="557"/>
      <c r="AF26" s="557"/>
      <c r="AG26" s="558"/>
      <c r="AH26" s="456">
        <v>10</v>
      </c>
      <c r="AI26" s="457"/>
      <c r="AJ26" s="457"/>
      <c r="AK26" s="457"/>
      <c r="AL26" s="499"/>
      <c r="AM26" s="456">
        <v>25420</v>
      </c>
      <c r="AN26" s="457"/>
      <c r="AO26" s="457"/>
      <c r="AP26" s="457"/>
      <c r="AQ26" s="457"/>
      <c r="AR26" s="499"/>
      <c r="AS26" s="456">
        <v>2542</v>
      </c>
      <c r="AT26" s="457"/>
      <c r="AU26" s="457"/>
      <c r="AV26" s="457"/>
      <c r="AW26" s="457"/>
      <c r="AX26" s="458"/>
      <c r="AY26" s="408" t="s">
        <v>180</v>
      </c>
      <c r="AZ26" s="409"/>
      <c r="BA26" s="409"/>
      <c r="BB26" s="409"/>
      <c r="BC26" s="409"/>
      <c r="BD26" s="409"/>
      <c r="BE26" s="409"/>
      <c r="BF26" s="409"/>
      <c r="BG26" s="409"/>
      <c r="BH26" s="409"/>
      <c r="BI26" s="409"/>
      <c r="BJ26" s="409"/>
      <c r="BK26" s="409"/>
      <c r="BL26" s="409"/>
      <c r="BM26" s="410"/>
      <c r="BN26" s="405" t="s">
        <v>128</v>
      </c>
      <c r="BO26" s="406"/>
      <c r="BP26" s="406"/>
      <c r="BQ26" s="406"/>
      <c r="BR26" s="406"/>
      <c r="BS26" s="406"/>
      <c r="BT26" s="406"/>
      <c r="BU26" s="407"/>
      <c r="BV26" s="405" t="s">
        <v>128</v>
      </c>
      <c r="BW26" s="406"/>
      <c r="BX26" s="406"/>
      <c r="BY26" s="406"/>
      <c r="BZ26" s="406"/>
      <c r="CA26" s="406"/>
      <c r="CB26" s="406"/>
      <c r="CC26" s="407"/>
      <c r="CD26" s="191"/>
      <c r="CE26" s="519"/>
      <c r="CF26" s="519"/>
      <c r="CG26" s="519"/>
      <c r="CH26" s="519"/>
      <c r="CI26" s="519"/>
      <c r="CJ26" s="519"/>
      <c r="CK26" s="519"/>
      <c r="CL26" s="519"/>
      <c r="CM26" s="519"/>
      <c r="CN26" s="519"/>
      <c r="CO26" s="519"/>
      <c r="CP26" s="519"/>
      <c r="CQ26" s="519"/>
      <c r="CR26" s="519"/>
      <c r="CS26" s="520"/>
      <c r="CT26" s="402"/>
      <c r="CU26" s="403"/>
      <c r="CV26" s="403"/>
      <c r="CW26" s="403"/>
      <c r="CX26" s="403"/>
      <c r="CY26" s="403"/>
      <c r="CZ26" s="403"/>
      <c r="DA26" s="404"/>
      <c r="DB26" s="402"/>
      <c r="DC26" s="403"/>
      <c r="DD26" s="403"/>
      <c r="DE26" s="403"/>
      <c r="DF26" s="403"/>
      <c r="DG26" s="403"/>
      <c r="DH26" s="403"/>
      <c r="DI26" s="404"/>
    </row>
    <row r="27" spans="1:113" ht="18.75" customHeight="1" thickBot="1">
      <c r="A27" s="178"/>
      <c r="B27" s="576"/>
      <c r="C27" s="552"/>
      <c r="D27" s="553"/>
      <c r="E27" s="455" t="s">
        <v>181</v>
      </c>
      <c r="F27" s="435"/>
      <c r="G27" s="435"/>
      <c r="H27" s="435"/>
      <c r="I27" s="435"/>
      <c r="J27" s="435"/>
      <c r="K27" s="436"/>
      <c r="L27" s="456">
        <v>1</v>
      </c>
      <c r="M27" s="457"/>
      <c r="N27" s="457"/>
      <c r="O27" s="457"/>
      <c r="P27" s="499"/>
      <c r="Q27" s="456">
        <v>3960</v>
      </c>
      <c r="R27" s="457"/>
      <c r="S27" s="457"/>
      <c r="T27" s="457"/>
      <c r="U27" s="457"/>
      <c r="V27" s="499"/>
      <c r="W27" s="551"/>
      <c r="X27" s="552"/>
      <c r="Y27" s="553"/>
      <c r="Z27" s="455" t="s">
        <v>182</v>
      </c>
      <c r="AA27" s="435"/>
      <c r="AB27" s="435"/>
      <c r="AC27" s="435"/>
      <c r="AD27" s="435"/>
      <c r="AE27" s="435"/>
      <c r="AF27" s="435"/>
      <c r="AG27" s="436"/>
      <c r="AH27" s="456">
        <v>28</v>
      </c>
      <c r="AI27" s="457"/>
      <c r="AJ27" s="457"/>
      <c r="AK27" s="457"/>
      <c r="AL27" s="499"/>
      <c r="AM27" s="456">
        <v>78652</v>
      </c>
      <c r="AN27" s="457"/>
      <c r="AO27" s="457"/>
      <c r="AP27" s="457"/>
      <c r="AQ27" s="457"/>
      <c r="AR27" s="499"/>
      <c r="AS27" s="456">
        <v>2809</v>
      </c>
      <c r="AT27" s="457"/>
      <c r="AU27" s="457"/>
      <c r="AV27" s="457"/>
      <c r="AW27" s="457"/>
      <c r="AX27" s="458"/>
      <c r="AY27" s="500" t="s">
        <v>183</v>
      </c>
      <c r="AZ27" s="501"/>
      <c r="BA27" s="501"/>
      <c r="BB27" s="501"/>
      <c r="BC27" s="501"/>
      <c r="BD27" s="501"/>
      <c r="BE27" s="501"/>
      <c r="BF27" s="501"/>
      <c r="BG27" s="501"/>
      <c r="BH27" s="501"/>
      <c r="BI27" s="501"/>
      <c r="BJ27" s="501"/>
      <c r="BK27" s="501"/>
      <c r="BL27" s="501"/>
      <c r="BM27" s="502"/>
      <c r="BN27" s="524" t="s">
        <v>128</v>
      </c>
      <c r="BO27" s="525"/>
      <c r="BP27" s="525"/>
      <c r="BQ27" s="525"/>
      <c r="BR27" s="525"/>
      <c r="BS27" s="525"/>
      <c r="BT27" s="525"/>
      <c r="BU27" s="526"/>
      <c r="BV27" s="524">
        <v>430000</v>
      </c>
      <c r="BW27" s="525"/>
      <c r="BX27" s="525"/>
      <c r="BY27" s="525"/>
      <c r="BZ27" s="525"/>
      <c r="CA27" s="525"/>
      <c r="CB27" s="525"/>
      <c r="CC27" s="526"/>
      <c r="CD27" s="193"/>
      <c r="CE27" s="519"/>
      <c r="CF27" s="519"/>
      <c r="CG27" s="519"/>
      <c r="CH27" s="519"/>
      <c r="CI27" s="519"/>
      <c r="CJ27" s="519"/>
      <c r="CK27" s="519"/>
      <c r="CL27" s="519"/>
      <c r="CM27" s="519"/>
      <c r="CN27" s="519"/>
      <c r="CO27" s="519"/>
      <c r="CP27" s="519"/>
      <c r="CQ27" s="519"/>
      <c r="CR27" s="519"/>
      <c r="CS27" s="520"/>
      <c r="CT27" s="402"/>
      <c r="CU27" s="403"/>
      <c r="CV27" s="403"/>
      <c r="CW27" s="403"/>
      <c r="CX27" s="403"/>
      <c r="CY27" s="403"/>
      <c r="CZ27" s="403"/>
      <c r="DA27" s="404"/>
      <c r="DB27" s="402"/>
      <c r="DC27" s="403"/>
      <c r="DD27" s="403"/>
      <c r="DE27" s="403"/>
      <c r="DF27" s="403"/>
      <c r="DG27" s="403"/>
      <c r="DH27" s="403"/>
      <c r="DI27" s="404"/>
    </row>
    <row r="28" spans="1:113" ht="18.75" customHeight="1">
      <c r="A28" s="178"/>
      <c r="B28" s="576"/>
      <c r="C28" s="552"/>
      <c r="D28" s="553"/>
      <c r="E28" s="455" t="s">
        <v>184</v>
      </c>
      <c r="F28" s="435"/>
      <c r="G28" s="435"/>
      <c r="H28" s="435"/>
      <c r="I28" s="435"/>
      <c r="J28" s="435"/>
      <c r="K28" s="436"/>
      <c r="L28" s="456">
        <v>1</v>
      </c>
      <c r="M28" s="457"/>
      <c r="N28" s="457"/>
      <c r="O28" s="457"/>
      <c r="P28" s="499"/>
      <c r="Q28" s="456">
        <v>3230</v>
      </c>
      <c r="R28" s="457"/>
      <c r="S28" s="457"/>
      <c r="T28" s="457"/>
      <c r="U28" s="457"/>
      <c r="V28" s="499"/>
      <c r="W28" s="551"/>
      <c r="X28" s="552"/>
      <c r="Y28" s="553"/>
      <c r="Z28" s="455" t="s">
        <v>185</v>
      </c>
      <c r="AA28" s="435"/>
      <c r="AB28" s="435"/>
      <c r="AC28" s="435"/>
      <c r="AD28" s="435"/>
      <c r="AE28" s="435"/>
      <c r="AF28" s="435"/>
      <c r="AG28" s="436"/>
      <c r="AH28" s="456" t="s">
        <v>186</v>
      </c>
      <c r="AI28" s="457"/>
      <c r="AJ28" s="457"/>
      <c r="AK28" s="457"/>
      <c r="AL28" s="499"/>
      <c r="AM28" s="456" t="s">
        <v>186</v>
      </c>
      <c r="AN28" s="457"/>
      <c r="AO28" s="457"/>
      <c r="AP28" s="457"/>
      <c r="AQ28" s="457"/>
      <c r="AR28" s="499"/>
      <c r="AS28" s="456" t="s">
        <v>138</v>
      </c>
      <c r="AT28" s="457"/>
      <c r="AU28" s="457"/>
      <c r="AV28" s="457"/>
      <c r="AW28" s="457"/>
      <c r="AX28" s="458"/>
      <c r="AY28" s="559" t="s">
        <v>187</v>
      </c>
      <c r="AZ28" s="560"/>
      <c r="BA28" s="560"/>
      <c r="BB28" s="561"/>
      <c r="BC28" s="365" t="s">
        <v>48</v>
      </c>
      <c r="BD28" s="366"/>
      <c r="BE28" s="366"/>
      <c r="BF28" s="366"/>
      <c r="BG28" s="366"/>
      <c r="BH28" s="366"/>
      <c r="BI28" s="366"/>
      <c r="BJ28" s="366"/>
      <c r="BK28" s="366"/>
      <c r="BL28" s="366"/>
      <c r="BM28" s="367"/>
      <c r="BN28" s="368">
        <v>3313526</v>
      </c>
      <c r="BO28" s="369"/>
      <c r="BP28" s="369"/>
      <c r="BQ28" s="369"/>
      <c r="BR28" s="369"/>
      <c r="BS28" s="369"/>
      <c r="BT28" s="369"/>
      <c r="BU28" s="370"/>
      <c r="BV28" s="368">
        <v>2931190</v>
      </c>
      <c r="BW28" s="369"/>
      <c r="BX28" s="369"/>
      <c r="BY28" s="369"/>
      <c r="BZ28" s="369"/>
      <c r="CA28" s="369"/>
      <c r="CB28" s="369"/>
      <c r="CC28" s="370"/>
      <c r="CD28" s="191"/>
      <c r="CE28" s="519"/>
      <c r="CF28" s="519"/>
      <c r="CG28" s="519"/>
      <c r="CH28" s="519"/>
      <c r="CI28" s="519"/>
      <c r="CJ28" s="519"/>
      <c r="CK28" s="519"/>
      <c r="CL28" s="519"/>
      <c r="CM28" s="519"/>
      <c r="CN28" s="519"/>
      <c r="CO28" s="519"/>
      <c r="CP28" s="519"/>
      <c r="CQ28" s="519"/>
      <c r="CR28" s="519"/>
      <c r="CS28" s="520"/>
      <c r="CT28" s="402"/>
      <c r="CU28" s="403"/>
      <c r="CV28" s="403"/>
      <c r="CW28" s="403"/>
      <c r="CX28" s="403"/>
      <c r="CY28" s="403"/>
      <c r="CZ28" s="403"/>
      <c r="DA28" s="404"/>
      <c r="DB28" s="402"/>
      <c r="DC28" s="403"/>
      <c r="DD28" s="403"/>
      <c r="DE28" s="403"/>
      <c r="DF28" s="403"/>
      <c r="DG28" s="403"/>
      <c r="DH28" s="403"/>
      <c r="DI28" s="404"/>
    </row>
    <row r="29" spans="1:113" ht="18.75" customHeight="1">
      <c r="A29" s="178"/>
      <c r="B29" s="576"/>
      <c r="C29" s="552"/>
      <c r="D29" s="553"/>
      <c r="E29" s="455" t="s">
        <v>188</v>
      </c>
      <c r="F29" s="435"/>
      <c r="G29" s="435"/>
      <c r="H29" s="435"/>
      <c r="I29" s="435"/>
      <c r="J29" s="435"/>
      <c r="K29" s="436"/>
      <c r="L29" s="456">
        <v>16</v>
      </c>
      <c r="M29" s="457"/>
      <c r="N29" s="457"/>
      <c r="O29" s="457"/>
      <c r="P29" s="499"/>
      <c r="Q29" s="456">
        <v>2970</v>
      </c>
      <c r="R29" s="457"/>
      <c r="S29" s="457"/>
      <c r="T29" s="457"/>
      <c r="U29" s="457"/>
      <c r="V29" s="499"/>
      <c r="W29" s="554"/>
      <c r="X29" s="555"/>
      <c r="Y29" s="556"/>
      <c r="Z29" s="455" t="s">
        <v>189</v>
      </c>
      <c r="AA29" s="435"/>
      <c r="AB29" s="435"/>
      <c r="AC29" s="435"/>
      <c r="AD29" s="435"/>
      <c r="AE29" s="435"/>
      <c r="AF29" s="435"/>
      <c r="AG29" s="436"/>
      <c r="AH29" s="456">
        <v>329</v>
      </c>
      <c r="AI29" s="457"/>
      <c r="AJ29" s="457"/>
      <c r="AK29" s="457"/>
      <c r="AL29" s="499"/>
      <c r="AM29" s="456">
        <v>957572</v>
      </c>
      <c r="AN29" s="457"/>
      <c r="AO29" s="457"/>
      <c r="AP29" s="457"/>
      <c r="AQ29" s="457"/>
      <c r="AR29" s="499"/>
      <c r="AS29" s="456">
        <v>2911</v>
      </c>
      <c r="AT29" s="457"/>
      <c r="AU29" s="457"/>
      <c r="AV29" s="457"/>
      <c r="AW29" s="457"/>
      <c r="AX29" s="458"/>
      <c r="AY29" s="562"/>
      <c r="AZ29" s="563"/>
      <c r="BA29" s="563"/>
      <c r="BB29" s="564"/>
      <c r="BC29" s="439" t="s">
        <v>190</v>
      </c>
      <c r="BD29" s="440"/>
      <c r="BE29" s="440"/>
      <c r="BF29" s="440"/>
      <c r="BG29" s="440"/>
      <c r="BH29" s="440"/>
      <c r="BI29" s="440"/>
      <c r="BJ29" s="440"/>
      <c r="BK29" s="440"/>
      <c r="BL29" s="440"/>
      <c r="BM29" s="441"/>
      <c r="BN29" s="405">
        <v>273104</v>
      </c>
      <c r="BO29" s="406"/>
      <c r="BP29" s="406"/>
      <c r="BQ29" s="406"/>
      <c r="BR29" s="406"/>
      <c r="BS29" s="406"/>
      <c r="BT29" s="406"/>
      <c r="BU29" s="407"/>
      <c r="BV29" s="405">
        <v>216049</v>
      </c>
      <c r="BW29" s="406"/>
      <c r="BX29" s="406"/>
      <c r="BY29" s="406"/>
      <c r="BZ29" s="406"/>
      <c r="CA29" s="406"/>
      <c r="CB29" s="406"/>
      <c r="CC29" s="407"/>
      <c r="CD29" s="193"/>
      <c r="CE29" s="519"/>
      <c r="CF29" s="519"/>
      <c r="CG29" s="519"/>
      <c r="CH29" s="519"/>
      <c r="CI29" s="519"/>
      <c r="CJ29" s="519"/>
      <c r="CK29" s="519"/>
      <c r="CL29" s="519"/>
      <c r="CM29" s="519"/>
      <c r="CN29" s="519"/>
      <c r="CO29" s="519"/>
      <c r="CP29" s="519"/>
      <c r="CQ29" s="519"/>
      <c r="CR29" s="519"/>
      <c r="CS29" s="520"/>
      <c r="CT29" s="402"/>
      <c r="CU29" s="403"/>
      <c r="CV29" s="403"/>
      <c r="CW29" s="403"/>
      <c r="CX29" s="403"/>
      <c r="CY29" s="403"/>
      <c r="CZ29" s="403"/>
      <c r="DA29" s="404"/>
      <c r="DB29" s="402"/>
      <c r="DC29" s="403"/>
      <c r="DD29" s="403"/>
      <c r="DE29" s="403"/>
      <c r="DF29" s="403"/>
      <c r="DG29" s="403"/>
      <c r="DH29" s="403"/>
      <c r="DI29" s="404"/>
    </row>
    <row r="30" spans="1:113" ht="18.75" customHeight="1" thickBot="1">
      <c r="A30" s="178"/>
      <c r="B30" s="577"/>
      <c r="C30" s="578"/>
      <c r="D30" s="579"/>
      <c r="E30" s="459"/>
      <c r="F30" s="460"/>
      <c r="G30" s="460"/>
      <c r="H30" s="460"/>
      <c r="I30" s="460"/>
      <c r="J30" s="460"/>
      <c r="K30" s="461"/>
      <c r="L30" s="569"/>
      <c r="M30" s="570"/>
      <c r="N30" s="570"/>
      <c r="O30" s="570"/>
      <c r="P30" s="571"/>
      <c r="Q30" s="569"/>
      <c r="R30" s="570"/>
      <c r="S30" s="570"/>
      <c r="T30" s="570"/>
      <c r="U30" s="570"/>
      <c r="V30" s="571"/>
      <c r="W30" s="572" t="s">
        <v>191</v>
      </c>
      <c r="X30" s="573"/>
      <c r="Y30" s="573"/>
      <c r="Z30" s="573"/>
      <c r="AA30" s="573"/>
      <c r="AB30" s="573"/>
      <c r="AC30" s="573"/>
      <c r="AD30" s="573"/>
      <c r="AE30" s="573"/>
      <c r="AF30" s="573"/>
      <c r="AG30" s="574"/>
      <c r="AH30" s="532">
        <v>97.4</v>
      </c>
      <c r="AI30" s="533"/>
      <c r="AJ30" s="533"/>
      <c r="AK30" s="533"/>
      <c r="AL30" s="533"/>
      <c r="AM30" s="533"/>
      <c r="AN30" s="533"/>
      <c r="AO30" s="533"/>
      <c r="AP30" s="533"/>
      <c r="AQ30" s="533"/>
      <c r="AR30" s="533"/>
      <c r="AS30" s="533"/>
      <c r="AT30" s="533"/>
      <c r="AU30" s="533"/>
      <c r="AV30" s="533"/>
      <c r="AW30" s="533"/>
      <c r="AX30" s="535"/>
      <c r="AY30" s="565"/>
      <c r="AZ30" s="566"/>
      <c r="BA30" s="566"/>
      <c r="BB30" s="567"/>
      <c r="BC30" s="521" t="s">
        <v>50</v>
      </c>
      <c r="BD30" s="522"/>
      <c r="BE30" s="522"/>
      <c r="BF30" s="522"/>
      <c r="BG30" s="522"/>
      <c r="BH30" s="522"/>
      <c r="BI30" s="522"/>
      <c r="BJ30" s="522"/>
      <c r="BK30" s="522"/>
      <c r="BL30" s="522"/>
      <c r="BM30" s="523"/>
      <c r="BN30" s="524">
        <v>2627477</v>
      </c>
      <c r="BO30" s="525"/>
      <c r="BP30" s="525"/>
      <c r="BQ30" s="525"/>
      <c r="BR30" s="525"/>
      <c r="BS30" s="525"/>
      <c r="BT30" s="525"/>
      <c r="BU30" s="526"/>
      <c r="BV30" s="524">
        <v>2222936</v>
      </c>
      <c r="BW30" s="525"/>
      <c r="BX30" s="525"/>
      <c r="BY30" s="525"/>
      <c r="BZ30" s="525"/>
      <c r="CA30" s="525"/>
      <c r="CB30" s="525"/>
      <c r="CC30" s="526"/>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68" t="s">
        <v>192</v>
      </c>
      <c r="D32" s="568"/>
      <c r="E32" s="568"/>
      <c r="F32" s="568"/>
      <c r="G32" s="568"/>
      <c r="H32" s="568"/>
      <c r="I32" s="568"/>
      <c r="J32" s="568"/>
      <c r="K32" s="568"/>
      <c r="L32" s="568"/>
      <c r="M32" s="568"/>
      <c r="N32" s="568"/>
      <c r="O32" s="568"/>
      <c r="P32" s="568"/>
      <c r="Q32" s="568"/>
      <c r="R32" s="568"/>
      <c r="S32" s="568"/>
      <c r="U32" s="409" t="s">
        <v>193</v>
      </c>
      <c r="V32" s="409"/>
      <c r="W32" s="409"/>
      <c r="X32" s="409"/>
      <c r="Y32" s="409"/>
      <c r="Z32" s="409"/>
      <c r="AA32" s="409"/>
      <c r="AB32" s="409"/>
      <c r="AC32" s="409"/>
      <c r="AD32" s="409"/>
      <c r="AE32" s="409"/>
      <c r="AF32" s="409"/>
      <c r="AG32" s="409"/>
      <c r="AH32" s="409"/>
      <c r="AI32" s="409"/>
      <c r="AJ32" s="409"/>
      <c r="AK32" s="409"/>
      <c r="AM32" s="409" t="s">
        <v>194</v>
      </c>
      <c r="AN32" s="409"/>
      <c r="AO32" s="409"/>
      <c r="AP32" s="409"/>
      <c r="AQ32" s="409"/>
      <c r="AR32" s="409"/>
      <c r="AS32" s="409"/>
      <c r="AT32" s="409"/>
      <c r="AU32" s="409"/>
      <c r="AV32" s="409"/>
      <c r="AW32" s="409"/>
      <c r="AX32" s="409"/>
      <c r="AY32" s="409"/>
      <c r="AZ32" s="409"/>
      <c r="BA32" s="409"/>
      <c r="BB32" s="409"/>
      <c r="BC32" s="409"/>
      <c r="BE32" s="409" t="s">
        <v>195</v>
      </c>
      <c r="BF32" s="409"/>
      <c r="BG32" s="409"/>
      <c r="BH32" s="409"/>
      <c r="BI32" s="409"/>
      <c r="BJ32" s="409"/>
      <c r="BK32" s="409"/>
      <c r="BL32" s="409"/>
      <c r="BM32" s="409"/>
      <c r="BN32" s="409"/>
      <c r="BO32" s="409"/>
      <c r="BP32" s="409"/>
      <c r="BQ32" s="409"/>
      <c r="BR32" s="409"/>
      <c r="BS32" s="409"/>
      <c r="BT32" s="409"/>
      <c r="BU32" s="409"/>
      <c r="BW32" s="409" t="s">
        <v>196</v>
      </c>
      <c r="BX32" s="409"/>
      <c r="BY32" s="409"/>
      <c r="BZ32" s="409"/>
      <c r="CA32" s="409"/>
      <c r="CB32" s="409"/>
      <c r="CC32" s="409"/>
      <c r="CD32" s="409"/>
      <c r="CE32" s="409"/>
      <c r="CF32" s="409"/>
      <c r="CG32" s="409"/>
      <c r="CH32" s="409"/>
      <c r="CI32" s="409"/>
      <c r="CJ32" s="409"/>
      <c r="CK32" s="409"/>
      <c r="CL32" s="409"/>
      <c r="CM32" s="409"/>
      <c r="CO32" s="409" t="s">
        <v>197</v>
      </c>
      <c r="CP32" s="409"/>
      <c r="CQ32" s="409"/>
      <c r="CR32" s="409"/>
      <c r="CS32" s="409"/>
      <c r="CT32" s="409"/>
      <c r="CU32" s="409"/>
      <c r="CV32" s="409"/>
      <c r="CW32" s="409"/>
      <c r="CX32" s="409"/>
      <c r="CY32" s="409"/>
      <c r="CZ32" s="409"/>
      <c r="DA32" s="409"/>
      <c r="DB32" s="409"/>
      <c r="DC32" s="409"/>
      <c r="DD32" s="409"/>
      <c r="DE32" s="409"/>
      <c r="DI32" s="201"/>
    </row>
    <row r="33" spans="1:113" ht="13.5" customHeight="1">
      <c r="A33" s="178"/>
      <c r="B33" s="202"/>
      <c r="C33" s="429" t="s">
        <v>198</v>
      </c>
      <c r="D33" s="429"/>
      <c r="E33" s="394" t="s">
        <v>199</v>
      </c>
      <c r="F33" s="394"/>
      <c r="G33" s="394"/>
      <c r="H33" s="394"/>
      <c r="I33" s="394"/>
      <c r="J33" s="394"/>
      <c r="K33" s="394"/>
      <c r="L33" s="394"/>
      <c r="M33" s="394"/>
      <c r="N33" s="394"/>
      <c r="O33" s="394"/>
      <c r="P33" s="394"/>
      <c r="Q33" s="394"/>
      <c r="R33" s="394"/>
      <c r="S33" s="394"/>
      <c r="T33" s="203"/>
      <c r="U33" s="429" t="s">
        <v>200</v>
      </c>
      <c r="V33" s="429"/>
      <c r="W33" s="394" t="s">
        <v>199</v>
      </c>
      <c r="X33" s="394"/>
      <c r="Y33" s="394"/>
      <c r="Z33" s="394"/>
      <c r="AA33" s="394"/>
      <c r="AB33" s="394"/>
      <c r="AC33" s="394"/>
      <c r="AD33" s="394"/>
      <c r="AE33" s="394"/>
      <c r="AF33" s="394"/>
      <c r="AG33" s="394"/>
      <c r="AH33" s="394"/>
      <c r="AI33" s="394"/>
      <c r="AJ33" s="394"/>
      <c r="AK33" s="394"/>
      <c r="AL33" s="203"/>
      <c r="AM33" s="429" t="s">
        <v>201</v>
      </c>
      <c r="AN33" s="429"/>
      <c r="AO33" s="394" t="s">
        <v>202</v>
      </c>
      <c r="AP33" s="394"/>
      <c r="AQ33" s="394"/>
      <c r="AR33" s="394"/>
      <c r="AS33" s="394"/>
      <c r="AT33" s="394"/>
      <c r="AU33" s="394"/>
      <c r="AV33" s="394"/>
      <c r="AW33" s="394"/>
      <c r="AX33" s="394"/>
      <c r="AY33" s="394"/>
      <c r="AZ33" s="394"/>
      <c r="BA33" s="394"/>
      <c r="BB33" s="394"/>
      <c r="BC33" s="394"/>
      <c r="BD33" s="204"/>
      <c r="BE33" s="394" t="s">
        <v>203</v>
      </c>
      <c r="BF33" s="394"/>
      <c r="BG33" s="394" t="s">
        <v>204</v>
      </c>
      <c r="BH33" s="394"/>
      <c r="BI33" s="394"/>
      <c r="BJ33" s="394"/>
      <c r="BK33" s="394"/>
      <c r="BL33" s="394"/>
      <c r="BM33" s="394"/>
      <c r="BN33" s="394"/>
      <c r="BO33" s="394"/>
      <c r="BP33" s="394"/>
      <c r="BQ33" s="394"/>
      <c r="BR33" s="394"/>
      <c r="BS33" s="394"/>
      <c r="BT33" s="394"/>
      <c r="BU33" s="394"/>
      <c r="BV33" s="204"/>
      <c r="BW33" s="429" t="s">
        <v>203</v>
      </c>
      <c r="BX33" s="429"/>
      <c r="BY33" s="394" t="s">
        <v>205</v>
      </c>
      <c r="BZ33" s="394"/>
      <c r="CA33" s="394"/>
      <c r="CB33" s="394"/>
      <c r="CC33" s="394"/>
      <c r="CD33" s="394"/>
      <c r="CE33" s="394"/>
      <c r="CF33" s="394"/>
      <c r="CG33" s="394"/>
      <c r="CH33" s="394"/>
      <c r="CI33" s="394"/>
      <c r="CJ33" s="394"/>
      <c r="CK33" s="394"/>
      <c r="CL33" s="394"/>
      <c r="CM33" s="394"/>
      <c r="CN33" s="203"/>
      <c r="CO33" s="429" t="s">
        <v>201</v>
      </c>
      <c r="CP33" s="429"/>
      <c r="CQ33" s="394" t="s">
        <v>206</v>
      </c>
      <c r="CR33" s="394"/>
      <c r="CS33" s="394"/>
      <c r="CT33" s="394"/>
      <c r="CU33" s="394"/>
      <c r="CV33" s="394"/>
      <c r="CW33" s="394"/>
      <c r="CX33" s="394"/>
      <c r="CY33" s="394"/>
      <c r="CZ33" s="394"/>
      <c r="DA33" s="394"/>
      <c r="DB33" s="394"/>
      <c r="DC33" s="394"/>
      <c r="DD33" s="394"/>
      <c r="DE33" s="394"/>
      <c r="DF33" s="203"/>
      <c r="DG33" s="594" t="s">
        <v>207</v>
      </c>
      <c r="DH33" s="594"/>
      <c r="DI33" s="205"/>
    </row>
    <row r="34" spans="1:113" ht="32.25" customHeight="1">
      <c r="A34" s="178"/>
      <c r="B34" s="202"/>
      <c r="C34" s="595">
        <f>IF(E34="","",1)</f>
        <v>1</v>
      </c>
      <c r="D34" s="595"/>
      <c r="E34" s="596" t="str">
        <f>IF('各会計、関係団体の財政状況及び健全化判断比率'!B7="","",'各会計、関係団体の財政状況及び健全化判断比率'!B7)</f>
        <v>一般会計</v>
      </c>
      <c r="F34" s="596"/>
      <c r="G34" s="596"/>
      <c r="H34" s="596"/>
      <c r="I34" s="596"/>
      <c r="J34" s="596"/>
      <c r="K34" s="596"/>
      <c r="L34" s="596"/>
      <c r="M34" s="596"/>
      <c r="N34" s="596"/>
      <c r="O34" s="596"/>
      <c r="P34" s="596"/>
      <c r="Q34" s="596"/>
      <c r="R34" s="596"/>
      <c r="S34" s="596"/>
      <c r="T34" s="178"/>
      <c r="U34" s="595">
        <f>IF(W34="","",MAX(C34:D43)+1)</f>
        <v>2</v>
      </c>
      <c r="V34" s="595"/>
      <c r="W34" s="596" t="str">
        <f>IF('各会計、関係団体の財政状況及び健全化判断比率'!B28="","",'各会計、関係団体の財政状況及び健全化判断比率'!B28)</f>
        <v>国民健康保険特別会計</v>
      </c>
      <c r="X34" s="596"/>
      <c r="Y34" s="596"/>
      <c r="Z34" s="596"/>
      <c r="AA34" s="596"/>
      <c r="AB34" s="596"/>
      <c r="AC34" s="596"/>
      <c r="AD34" s="596"/>
      <c r="AE34" s="596"/>
      <c r="AF34" s="596"/>
      <c r="AG34" s="596"/>
      <c r="AH34" s="596"/>
      <c r="AI34" s="596"/>
      <c r="AJ34" s="596"/>
      <c r="AK34" s="596"/>
      <c r="AL34" s="178"/>
      <c r="AM34" s="595">
        <f>IF(AO34="","",MAX(C34:D43,U34:V43)+1)</f>
        <v>5</v>
      </c>
      <c r="AN34" s="595"/>
      <c r="AO34" s="596" t="str">
        <f>IF('各会計、関係団体の財政状況及び健全化判断比率'!B31="","",'各会計、関係団体の財政状況及び健全化判断比率'!B31)</f>
        <v>水道事業会計</v>
      </c>
      <c r="AP34" s="596"/>
      <c r="AQ34" s="596"/>
      <c r="AR34" s="596"/>
      <c r="AS34" s="596"/>
      <c r="AT34" s="596"/>
      <c r="AU34" s="596"/>
      <c r="AV34" s="596"/>
      <c r="AW34" s="596"/>
      <c r="AX34" s="596"/>
      <c r="AY34" s="596"/>
      <c r="AZ34" s="596"/>
      <c r="BA34" s="596"/>
      <c r="BB34" s="596"/>
      <c r="BC34" s="596"/>
      <c r="BD34" s="178"/>
      <c r="BE34" s="595">
        <f>IF(BG34="","",MAX(C34:D43,U34:V43,AM34:AN43)+1)</f>
        <v>7</v>
      </c>
      <c r="BF34" s="595"/>
      <c r="BG34" s="596" t="str">
        <f>IF('各会計、関係団体の財政状況及び健全化判断比率'!B33="","",'各会計、関係団体の財政状況及び健全化判断比率'!B33)</f>
        <v>田窪第２工業団地特別会計</v>
      </c>
      <c r="BH34" s="596"/>
      <c r="BI34" s="596"/>
      <c r="BJ34" s="596"/>
      <c r="BK34" s="596"/>
      <c r="BL34" s="596"/>
      <c r="BM34" s="596"/>
      <c r="BN34" s="596"/>
      <c r="BO34" s="596"/>
      <c r="BP34" s="596"/>
      <c r="BQ34" s="596"/>
      <c r="BR34" s="596"/>
      <c r="BS34" s="596"/>
      <c r="BT34" s="596"/>
      <c r="BU34" s="596"/>
      <c r="BV34" s="178"/>
      <c r="BW34" s="595">
        <f>IF(BY34="","",MAX(C34:D43,U34:V43,AM34:AN43,BE34:BF43)+1)</f>
        <v>8</v>
      </c>
      <c r="BX34" s="595"/>
      <c r="BY34" s="596" t="str">
        <f>IF('各会計、関係団体の財政状況及び健全化判断比率'!B68="","",'各会計、関係団体の財政状況及び健全化判断比率'!B68)</f>
        <v>松山養護老人ホーム事務組合（一般会計）</v>
      </c>
      <c r="BZ34" s="596"/>
      <c r="CA34" s="596"/>
      <c r="CB34" s="596"/>
      <c r="CC34" s="596"/>
      <c r="CD34" s="596"/>
      <c r="CE34" s="596"/>
      <c r="CF34" s="596"/>
      <c r="CG34" s="596"/>
      <c r="CH34" s="596"/>
      <c r="CI34" s="596"/>
      <c r="CJ34" s="596"/>
      <c r="CK34" s="596"/>
      <c r="CL34" s="596"/>
      <c r="CM34" s="596"/>
      <c r="CN34" s="178"/>
      <c r="CO34" s="595">
        <f>IF(CQ34="","",MAX(C34:D43,U34:V43,AM34:AN43,BE34:BF43,BW34:BX43)+1)</f>
        <v>18</v>
      </c>
      <c r="CP34" s="595"/>
      <c r="CQ34" s="596" t="str">
        <f>IF('各会計、関係団体の財政状況及び健全化判断比率'!BS7="","",'各会計、関係団体の財政状況及び健全化判断比率'!BS7)</f>
        <v>東温市土地開発公社</v>
      </c>
      <c r="CR34" s="596"/>
      <c r="CS34" s="596"/>
      <c r="CT34" s="596"/>
      <c r="CU34" s="596"/>
      <c r="CV34" s="596"/>
      <c r="CW34" s="596"/>
      <c r="CX34" s="596"/>
      <c r="CY34" s="596"/>
      <c r="CZ34" s="596"/>
      <c r="DA34" s="596"/>
      <c r="DB34" s="596"/>
      <c r="DC34" s="596"/>
      <c r="DD34" s="596"/>
      <c r="DE34" s="596"/>
      <c r="DG34" s="597" t="str">
        <f>IF('各会計、関係団体の財政状況及び健全化判断比率'!BR7="","",'各会計、関係団体の財政状況及び健全化判断比率'!BR7)</f>
        <v/>
      </c>
      <c r="DH34" s="597"/>
      <c r="DI34" s="205"/>
    </row>
    <row r="35" spans="1:113" ht="32.25" customHeight="1">
      <c r="A35" s="178"/>
      <c r="B35" s="202"/>
      <c r="C35" s="595" t="str">
        <f>IF(E35="","",C34+1)</f>
        <v/>
      </c>
      <c r="D35" s="595"/>
      <c r="E35" s="596" t="str">
        <f>IF('各会計、関係団体の財政状況及び健全化判断比率'!B8="","",'各会計、関係団体の財政状況及び健全化判断比率'!B8)</f>
        <v/>
      </c>
      <c r="F35" s="596"/>
      <c r="G35" s="596"/>
      <c r="H35" s="596"/>
      <c r="I35" s="596"/>
      <c r="J35" s="596"/>
      <c r="K35" s="596"/>
      <c r="L35" s="596"/>
      <c r="M35" s="596"/>
      <c r="N35" s="596"/>
      <c r="O35" s="596"/>
      <c r="P35" s="596"/>
      <c r="Q35" s="596"/>
      <c r="R35" s="596"/>
      <c r="S35" s="596"/>
      <c r="T35" s="178"/>
      <c r="U35" s="595">
        <f>IF(W35="","",U34+1)</f>
        <v>3</v>
      </c>
      <c r="V35" s="595"/>
      <c r="W35" s="596" t="str">
        <f>IF('各会計、関係団体の財政状況及び健全化判断比率'!B29="","",'各会計、関係団体の財政状況及び健全化判断比率'!B29)</f>
        <v>介護保険特別会計</v>
      </c>
      <c r="X35" s="596"/>
      <c r="Y35" s="596"/>
      <c r="Z35" s="596"/>
      <c r="AA35" s="596"/>
      <c r="AB35" s="596"/>
      <c r="AC35" s="596"/>
      <c r="AD35" s="596"/>
      <c r="AE35" s="596"/>
      <c r="AF35" s="596"/>
      <c r="AG35" s="596"/>
      <c r="AH35" s="596"/>
      <c r="AI35" s="596"/>
      <c r="AJ35" s="596"/>
      <c r="AK35" s="596"/>
      <c r="AL35" s="178"/>
      <c r="AM35" s="595">
        <f t="shared" ref="AM35:AM43" si="0">IF(AO35="","",AM34+1)</f>
        <v>6</v>
      </c>
      <c r="AN35" s="595"/>
      <c r="AO35" s="596" t="str">
        <f>IF('各会計、関係団体の財政状況及び健全化判断比率'!B32="","",'各会計、関係団体の財政状況及び健全化判断比率'!B32)</f>
        <v>下水道事業会計</v>
      </c>
      <c r="AP35" s="596"/>
      <c r="AQ35" s="596"/>
      <c r="AR35" s="596"/>
      <c r="AS35" s="596"/>
      <c r="AT35" s="596"/>
      <c r="AU35" s="596"/>
      <c r="AV35" s="596"/>
      <c r="AW35" s="596"/>
      <c r="AX35" s="596"/>
      <c r="AY35" s="596"/>
      <c r="AZ35" s="596"/>
      <c r="BA35" s="596"/>
      <c r="BB35" s="596"/>
      <c r="BC35" s="596"/>
      <c r="BD35" s="178"/>
      <c r="BE35" s="595" t="str">
        <f t="shared" ref="BE35:BE43" si="1">IF(BG35="","",BE34+1)</f>
        <v/>
      </c>
      <c r="BF35" s="595"/>
      <c r="BG35" s="596"/>
      <c r="BH35" s="596"/>
      <c r="BI35" s="596"/>
      <c r="BJ35" s="596"/>
      <c r="BK35" s="596"/>
      <c r="BL35" s="596"/>
      <c r="BM35" s="596"/>
      <c r="BN35" s="596"/>
      <c r="BO35" s="596"/>
      <c r="BP35" s="596"/>
      <c r="BQ35" s="596"/>
      <c r="BR35" s="596"/>
      <c r="BS35" s="596"/>
      <c r="BT35" s="596"/>
      <c r="BU35" s="596"/>
      <c r="BV35" s="178"/>
      <c r="BW35" s="595">
        <f t="shared" ref="BW35:BW43" si="2">IF(BY35="","",BW34+1)</f>
        <v>9</v>
      </c>
      <c r="BX35" s="595"/>
      <c r="BY35" s="596" t="str">
        <f>IF('各会計、関係団体の財政状況及び健全化判断比率'!B69="","",'各会計、関係団体の財政状況及び健全化判断比率'!B69)</f>
        <v>松山養護老人ホーム事務組合（診療所事業会計）</v>
      </c>
      <c r="BZ35" s="596"/>
      <c r="CA35" s="596"/>
      <c r="CB35" s="596"/>
      <c r="CC35" s="596"/>
      <c r="CD35" s="596"/>
      <c r="CE35" s="596"/>
      <c r="CF35" s="596"/>
      <c r="CG35" s="596"/>
      <c r="CH35" s="596"/>
      <c r="CI35" s="596"/>
      <c r="CJ35" s="596"/>
      <c r="CK35" s="596"/>
      <c r="CL35" s="596"/>
      <c r="CM35" s="596"/>
      <c r="CN35" s="178"/>
      <c r="CO35" s="595" t="str">
        <f t="shared" ref="CO35:CO43" si="3">IF(CQ35="","",CO34+1)</f>
        <v/>
      </c>
      <c r="CP35" s="595"/>
      <c r="CQ35" s="596" t="str">
        <f>IF('各会計、関係団体の財政状況及び健全化判断比率'!BS8="","",'各会計、関係団体の財政状況及び健全化判断比率'!BS8)</f>
        <v/>
      </c>
      <c r="CR35" s="596"/>
      <c r="CS35" s="596"/>
      <c r="CT35" s="596"/>
      <c r="CU35" s="596"/>
      <c r="CV35" s="596"/>
      <c r="CW35" s="596"/>
      <c r="CX35" s="596"/>
      <c r="CY35" s="596"/>
      <c r="CZ35" s="596"/>
      <c r="DA35" s="596"/>
      <c r="DB35" s="596"/>
      <c r="DC35" s="596"/>
      <c r="DD35" s="596"/>
      <c r="DE35" s="596"/>
      <c r="DG35" s="597" t="str">
        <f>IF('各会計、関係団体の財政状況及び健全化判断比率'!BR8="","",'各会計、関係団体の財政状況及び健全化判断比率'!BR8)</f>
        <v/>
      </c>
      <c r="DH35" s="597"/>
      <c r="DI35" s="205"/>
    </row>
    <row r="36" spans="1:113" ht="32.25" customHeight="1">
      <c r="A36" s="178"/>
      <c r="B36" s="202"/>
      <c r="C36" s="595" t="str">
        <f>IF(E36="","",C35+1)</f>
        <v/>
      </c>
      <c r="D36" s="595"/>
      <c r="E36" s="596" t="str">
        <f>IF('各会計、関係団体の財政状況及び健全化判断比率'!B9="","",'各会計、関係団体の財政状況及び健全化判断比率'!B9)</f>
        <v/>
      </c>
      <c r="F36" s="596"/>
      <c r="G36" s="596"/>
      <c r="H36" s="596"/>
      <c r="I36" s="596"/>
      <c r="J36" s="596"/>
      <c r="K36" s="596"/>
      <c r="L36" s="596"/>
      <c r="M36" s="596"/>
      <c r="N36" s="596"/>
      <c r="O36" s="596"/>
      <c r="P36" s="596"/>
      <c r="Q36" s="596"/>
      <c r="R36" s="596"/>
      <c r="S36" s="596"/>
      <c r="T36" s="178"/>
      <c r="U36" s="595">
        <f t="shared" ref="U36:U43" si="4">IF(W36="","",U35+1)</f>
        <v>4</v>
      </c>
      <c r="V36" s="595"/>
      <c r="W36" s="596" t="str">
        <f>IF('各会計、関係団体の財政状況及び健全化判断比率'!B30="","",'各会計、関係団体の財政状況及び健全化判断比率'!B30)</f>
        <v>後期高齢者医療特別会計</v>
      </c>
      <c r="X36" s="596"/>
      <c r="Y36" s="596"/>
      <c r="Z36" s="596"/>
      <c r="AA36" s="596"/>
      <c r="AB36" s="596"/>
      <c r="AC36" s="596"/>
      <c r="AD36" s="596"/>
      <c r="AE36" s="596"/>
      <c r="AF36" s="596"/>
      <c r="AG36" s="596"/>
      <c r="AH36" s="596"/>
      <c r="AI36" s="596"/>
      <c r="AJ36" s="596"/>
      <c r="AK36" s="596"/>
      <c r="AL36" s="178"/>
      <c r="AM36" s="595" t="str">
        <f t="shared" si="0"/>
        <v/>
      </c>
      <c r="AN36" s="595"/>
      <c r="AO36" s="596"/>
      <c r="AP36" s="596"/>
      <c r="AQ36" s="596"/>
      <c r="AR36" s="596"/>
      <c r="AS36" s="596"/>
      <c r="AT36" s="596"/>
      <c r="AU36" s="596"/>
      <c r="AV36" s="596"/>
      <c r="AW36" s="596"/>
      <c r="AX36" s="596"/>
      <c r="AY36" s="596"/>
      <c r="AZ36" s="596"/>
      <c r="BA36" s="596"/>
      <c r="BB36" s="596"/>
      <c r="BC36" s="596"/>
      <c r="BD36" s="178"/>
      <c r="BE36" s="595" t="str">
        <f t="shared" si="1"/>
        <v/>
      </c>
      <c r="BF36" s="595"/>
      <c r="BG36" s="596"/>
      <c r="BH36" s="596"/>
      <c r="BI36" s="596"/>
      <c r="BJ36" s="596"/>
      <c r="BK36" s="596"/>
      <c r="BL36" s="596"/>
      <c r="BM36" s="596"/>
      <c r="BN36" s="596"/>
      <c r="BO36" s="596"/>
      <c r="BP36" s="596"/>
      <c r="BQ36" s="596"/>
      <c r="BR36" s="596"/>
      <c r="BS36" s="596"/>
      <c r="BT36" s="596"/>
      <c r="BU36" s="596"/>
      <c r="BV36" s="178"/>
      <c r="BW36" s="595">
        <f t="shared" si="2"/>
        <v>10</v>
      </c>
      <c r="BX36" s="595"/>
      <c r="BY36" s="596" t="str">
        <f>IF('各会計、関係団体の財政状況及び健全化判断比率'!B70="","",'各会計、関係団体の財政状況及び健全化判断比率'!B70)</f>
        <v>松山広域福祉施設事務組合（一般会計）</v>
      </c>
      <c r="BZ36" s="596"/>
      <c r="CA36" s="596"/>
      <c r="CB36" s="596"/>
      <c r="CC36" s="596"/>
      <c r="CD36" s="596"/>
      <c r="CE36" s="596"/>
      <c r="CF36" s="596"/>
      <c r="CG36" s="596"/>
      <c r="CH36" s="596"/>
      <c r="CI36" s="596"/>
      <c r="CJ36" s="596"/>
      <c r="CK36" s="596"/>
      <c r="CL36" s="596"/>
      <c r="CM36" s="596"/>
      <c r="CN36" s="178"/>
      <c r="CO36" s="595" t="str">
        <f t="shared" si="3"/>
        <v/>
      </c>
      <c r="CP36" s="595"/>
      <c r="CQ36" s="596" t="str">
        <f>IF('各会計、関係団体の財政状況及び健全化判断比率'!BS9="","",'各会計、関係団体の財政状況及び健全化判断比率'!BS9)</f>
        <v/>
      </c>
      <c r="CR36" s="596"/>
      <c r="CS36" s="596"/>
      <c r="CT36" s="596"/>
      <c r="CU36" s="596"/>
      <c r="CV36" s="596"/>
      <c r="CW36" s="596"/>
      <c r="CX36" s="596"/>
      <c r="CY36" s="596"/>
      <c r="CZ36" s="596"/>
      <c r="DA36" s="596"/>
      <c r="DB36" s="596"/>
      <c r="DC36" s="596"/>
      <c r="DD36" s="596"/>
      <c r="DE36" s="596"/>
      <c r="DG36" s="597" t="str">
        <f>IF('各会計、関係団体の財政状況及び健全化判断比率'!BR9="","",'各会計、関係団体の財政状況及び健全化判断比率'!BR9)</f>
        <v/>
      </c>
      <c r="DH36" s="597"/>
      <c r="DI36" s="205"/>
    </row>
    <row r="37" spans="1:113" ht="32.25" customHeight="1">
      <c r="A37" s="178"/>
      <c r="B37" s="202"/>
      <c r="C37" s="595" t="str">
        <f>IF(E37="","",C36+1)</f>
        <v/>
      </c>
      <c r="D37" s="595"/>
      <c r="E37" s="596" t="str">
        <f>IF('各会計、関係団体の財政状況及び健全化判断比率'!B10="","",'各会計、関係団体の財政状況及び健全化判断比率'!B10)</f>
        <v/>
      </c>
      <c r="F37" s="596"/>
      <c r="G37" s="596"/>
      <c r="H37" s="596"/>
      <c r="I37" s="596"/>
      <c r="J37" s="596"/>
      <c r="K37" s="596"/>
      <c r="L37" s="596"/>
      <c r="M37" s="596"/>
      <c r="N37" s="596"/>
      <c r="O37" s="596"/>
      <c r="P37" s="596"/>
      <c r="Q37" s="596"/>
      <c r="R37" s="596"/>
      <c r="S37" s="596"/>
      <c r="T37" s="178"/>
      <c r="U37" s="595" t="str">
        <f t="shared" si="4"/>
        <v/>
      </c>
      <c r="V37" s="595"/>
      <c r="W37" s="596"/>
      <c r="X37" s="596"/>
      <c r="Y37" s="596"/>
      <c r="Z37" s="596"/>
      <c r="AA37" s="596"/>
      <c r="AB37" s="596"/>
      <c r="AC37" s="596"/>
      <c r="AD37" s="596"/>
      <c r="AE37" s="596"/>
      <c r="AF37" s="596"/>
      <c r="AG37" s="596"/>
      <c r="AH37" s="596"/>
      <c r="AI37" s="596"/>
      <c r="AJ37" s="596"/>
      <c r="AK37" s="596"/>
      <c r="AL37" s="178"/>
      <c r="AM37" s="595" t="str">
        <f t="shared" si="0"/>
        <v/>
      </c>
      <c r="AN37" s="595"/>
      <c r="AO37" s="596"/>
      <c r="AP37" s="596"/>
      <c r="AQ37" s="596"/>
      <c r="AR37" s="596"/>
      <c r="AS37" s="596"/>
      <c r="AT37" s="596"/>
      <c r="AU37" s="596"/>
      <c r="AV37" s="596"/>
      <c r="AW37" s="596"/>
      <c r="AX37" s="596"/>
      <c r="AY37" s="596"/>
      <c r="AZ37" s="596"/>
      <c r="BA37" s="596"/>
      <c r="BB37" s="596"/>
      <c r="BC37" s="596"/>
      <c r="BD37" s="178"/>
      <c r="BE37" s="595" t="str">
        <f t="shared" si="1"/>
        <v/>
      </c>
      <c r="BF37" s="595"/>
      <c r="BG37" s="596"/>
      <c r="BH37" s="596"/>
      <c r="BI37" s="596"/>
      <c r="BJ37" s="596"/>
      <c r="BK37" s="596"/>
      <c r="BL37" s="596"/>
      <c r="BM37" s="596"/>
      <c r="BN37" s="596"/>
      <c r="BO37" s="596"/>
      <c r="BP37" s="596"/>
      <c r="BQ37" s="596"/>
      <c r="BR37" s="596"/>
      <c r="BS37" s="596"/>
      <c r="BT37" s="596"/>
      <c r="BU37" s="596"/>
      <c r="BV37" s="178"/>
      <c r="BW37" s="595">
        <f t="shared" si="2"/>
        <v>11</v>
      </c>
      <c r="BX37" s="595"/>
      <c r="BY37" s="596" t="str">
        <f>IF('各会計、関係団体の財政状況及び健全化判断比率'!B71="","",'各会計、関係団体の財政状況及び健全化判断比率'!B71)</f>
        <v>松山広域福祉施設事務組合（公営企業会計）</v>
      </c>
      <c r="BZ37" s="596"/>
      <c r="CA37" s="596"/>
      <c r="CB37" s="596"/>
      <c r="CC37" s="596"/>
      <c r="CD37" s="596"/>
      <c r="CE37" s="596"/>
      <c r="CF37" s="596"/>
      <c r="CG37" s="596"/>
      <c r="CH37" s="596"/>
      <c r="CI37" s="596"/>
      <c r="CJ37" s="596"/>
      <c r="CK37" s="596"/>
      <c r="CL37" s="596"/>
      <c r="CM37" s="596"/>
      <c r="CN37" s="178"/>
      <c r="CO37" s="595" t="str">
        <f t="shared" si="3"/>
        <v/>
      </c>
      <c r="CP37" s="595"/>
      <c r="CQ37" s="596" t="str">
        <f>IF('各会計、関係団体の財政状況及び健全化判断比率'!BS10="","",'各会計、関係団体の財政状況及び健全化判断比率'!BS10)</f>
        <v/>
      </c>
      <c r="CR37" s="596"/>
      <c r="CS37" s="596"/>
      <c r="CT37" s="596"/>
      <c r="CU37" s="596"/>
      <c r="CV37" s="596"/>
      <c r="CW37" s="596"/>
      <c r="CX37" s="596"/>
      <c r="CY37" s="596"/>
      <c r="CZ37" s="596"/>
      <c r="DA37" s="596"/>
      <c r="DB37" s="596"/>
      <c r="DC37" s="596"/>
      <c r="DD37" s="596"/>
      <c r="DE37" s="596"/>
      <c r="DG37" s="597" t="str">
        <f>IF('各会計、関係団体の財政状況及び健全化判断比率'!BR10="","",'各会計、関係団体の財政状況及び健全化判断比率'!BR10)</f>
        <v/>
      </c>
      <c r="DH37" s="597"/>
      <c r="DI37" s="205"/>
    </row>
    <row r="38" spans="1:113" ht="32.25" customHeight="1">
      <c r="A38" s="178"/>
      <c r="B38" s="202"/>
      <c r="C38" s="595" t="str">
        <f t="shared" ref="C38:C43" si="5">IF(E38="","",C37+1)</f>
        <v/>
      </c>
      <c r="D38" s="595"/>
      <c r="E38" s="596" t="str">
        <f>IF('各会計、関係団体の財政状況及び健全化判断比率'!B11="","",'各会計、関係団体の財政状況及び健全化判断比率'!B11)</f>
        <v/>
      </c>
      <c r="F38" s="596"/>
      <c r="G38" s="596"/>
      <c r="H38" s="596"/>
      <c r="I38" s="596"/>
      <c r="J38" s="596"/>
      <c r="K38" s="596"/>
      <c r="L38" s="596"/>
      <c r="M38" s="596"/>
      <c r="N38" s="596"/>
      <c r="O38" s="596"/>
      <c r="P38" s="596"/>
      <c r="Q38" s="596"/>
      <c r="R38" s="596"/>
      <c r="S38" s="596"/>
      <c r="T38" s="178"/>
      <c r="U38" s="595" t="str">
        <f t="shared" si="4"/>
        <v/>
      </c>
      <c r="V38" s="595"/>
      <c r="W38" s="596"/>
      <c r="X38" s="596"/>
      <c r="Y38" s="596"/>
      <c r="Z38" s="596"/>
      <c r="AA38" s="596"/>
      <c r="AB38" s="596"/>
      <c r="AC38" s="596"/>
      <c r="AD38" s="596"/>
      <c r="AE38" s="596"/>
      <c r="AF38" s="596"/>
      <c r="AG38" s="596"/>
      <c r="AH38" s="596"/>
      <c r="AI38" s="596"/>
      <c r="AJ38" s="596"/>
      <c r="AK38" s="596"/>
      <c r="AL38" s="178"/>
      <c r="AM38" s="595" t="str">
        <f t="shared" si="0"/>
        <v/>
      </c>
      <c r="AN38" s="595"/>
      <c r="AO38" s="596"/>
      <c r="AP38" s="596"/>
      <c r="AQ38" s="596"/>
      <c r="AR38" s="596"/>
      <c r="AS38" s="596"/>
      <c r="AT38" s="596"/>
      <c r="AU38" s="596"/>
      <c r="AV38" s="596"/>
      <c r="AW38" s="596"/>
      <c r="AX38" s="596"/>
      <c r="AY38" s="596"/>
      <c r="AZ38" s="596"/>
      <c r="BA38" s="596"/>
      <c r="BB38" s="596"/>
      <c r="BC38" s="596"/>
      <c r="BD38" s="178"/>
      <c r="BE38" s="595" t="str">
        <f t="shared" si="1"/>
        <v/>
      </c>
      <c r="BF38" s="595"/>
      <c r="BG38" s="596"/>
      <c r="BH38" s="596"/>
      <c r="BI38" s="596"/>
      <c r="BJ38" s="596"/>
      <c r="BK38" s="596"/>
      <c r="BL38" s="596"/>
      <c r="BM38" s="596"/>
      <c r="BN38" s="596"/>
      <c r="BO38" s="596"/>
      <c r="BP38" s="596"/>
      <c r="BQ38" s="596"/>
      <c r="BR38" s="596"/>
      <c r="BS38" s="596"/>
      <c r="BT38" s="596"/>
      <c r="BU38" s="596"/>
      <c r="BV38" s="178"/>
      <c r="BW38" s="595">
        <f t="shared" si="2"/>
        <v>12</v>
      </c>
      <c r="BX38" s="595"/>
      <c r="BY38" s="596" t="str">
        <f>IF('各会計、関係団体の財政状況及び健全化判断比率'!B72="","",'各会計、関係団体の財政状況及び健全化判断比率'!B72)</f>
        <v>松山衛生事務組合</v>
      </c>
      <c r="BZ38" s="596"/>
      <c r="CA38" s="596"/>
      <c r="CB38" s="596"/>
      <c r="CC38" s="596"/>
      <c r="CD38" s="596"/>
      <c r="CE38" s="596"/>
      <c r="CF38" s="596"/>
      <c r="CG38" s="596"/>
      <c r="CH38" s="596"/>
      <c r="CI38" s="596"/>
      <c r="CJ38" s="596"/>
      <c r="CK38" s="596"/>
      <c r="CL38" s="596"/>
      <c r="CM38" s="596"/>
      <c r="CN38" s="178"/>
      <c r="CO38" s="595" t="str">
        <f t="shared" si="3"/>
        <v/>
      </c>
      <c r="CP38" s="595"/>
      <c r="CQ38" s="596" t="str">
        <f>IF('各会計、関係団体の財政状況及び健全化判断比率'!BS11="","",'各会計、関係団体の財政状況及び健全化判断比率'!BS11)</f>
        <v/>
      </c>
      <c r="CR38" s="596"/>
      <c r="CS38" s="596"/>
      <c r="CT38" s="596"/>
      <c r="CU38" s="596"/>
      <c r="CV38" s="596"/>
      <c r="CW38" s="596"/>
      <c r="CX38" s="596"/>
      <c r="CY38" s="596"/>
      <c r="CZ38" s="596"/>
      <c r="DA38" s="596"/>
      <c r="DB38" s="596"/>
      <c r="DC38" s="596"/>
      <c r="DD38" s="596"/>
      <c r="DE38" s="596"/>
      <c r="DG38" s="597" t="str">
        <f>IF('各会計、関係団体の財政状況及び健全化判断比率'!BR11="","",'各会計、関係団体の財政状況及び健全化判断比率'!BR11)</f>
        <v/>
      </c>
      <c r="DH38" s="597"/>
      <c r="DI38" s="205"/>
    </row>
    <row r="39" spans="1:113" ht="32.25" customHeight="1">
      <c r="A39" s="178"/>
      <c r="B39" s="202"/>
      <c r="C39" s="595" t="str">
        <f t="shared" si="5"/>
        <v/>
      </c>
      <c r="D39" s="595"/>
      <c r="E39" s="596" t="str">
        <f>IF('各会計、関係団体の財政状況及び健全化判断比率'!B12="","",'各会計、関係団体の財政状況及び健全化判断比率'!B12)</f>
        <v/>
      </c>
      <c r="F39" s="596"/>
      <c r="G39" s="596"/>
      <c r="H39" s="596"/>
      <c r="I39" s="596"/>
      <c r="J39" s="596"/>
      <c r="K39" s="596"/>
      <c r="L39" s="596"/>
      <c r="M39" s="596"/>
      <c r="N39" s="596"/>
      <c r="O39" s="596"/>
      <c r="P39" s="596"/>
      <c r="Q39" s="596"/>
      <c r="R39" s="596"/>
      <c r="S39" s="596"/>
      <c r="T39" s="178"/>
      <c r="U39" s="595" t="str">
        <f t="shared" si="4"/>
        <v/>
      </c>
      <c r="V39" s="595"/>
      <c r="W39" s="596"/>
      <c r="X39" s="596"/>
      <c r="Y39" s="596"/>
      <c r="Z39" s="596"/>
      <c r="AA39" s="596"/>
      <c r="AB39" s="596"/>
      <c r="AC39" s="596"/>
      <c r="AD39" s="596"/>
      <c r="AE39" s="596"/>
      <c r="AF39" s="596"/>
      <c r="AG39" s="596"/>
      <c r="AH39" s="596"/>
      <c r="AI39" s="596"/>
      <c r="AJ39" s="596"/>
      <c r="AK39" s="596"/>
      <c r="AL39" s="178"/>
      <c r="AM39" s="595" t="str">
        <f t="shared" si="0"/>
        <v/>
      </c>
      <c r="AN39" s="595"/>
      <c r="AO39" s="596"/>
      <c r="AP39" s="596"/>
      <c r="AQ39" s="596"/>
      <c r="AR39" s="596"/>
      <c r="AS39" s="596"/>
      <c r="AT39" s="596"/>
      <c r="AU39" s="596"/>
      <c r="AV39" s="596"/>
      <c r="AW39" s="596"/>
      <c r="AX39" s="596"/>
      <c r="AY39" s="596"/>
      <c r="AZ39" s="596"/>
      <c r="BA39" s="596"/>
      <c r="BB39" s="596"/>
      <c r="BC39" s="596"/>
      <c r="BD39" s="178"/>
      <c r="BE39" s="595" t="str">
        <f t="shared" si="1"/>
        <v/>
      </c>
      <c r="BF39" s="595"/>
      <c r="BG39" s="596"/>
      <c r="BH39" s="596"/>
      <c r="BI39" s="596"/>
      <c r="BJ39" s="596"/>
      <c r="BK39" s="596"/>
      <c r="BL39" s="596"/>
      <c r="BM39" s="596"/>
      <c r="BN39" s="596"/>
      <c r="BO39" s="596"/>
      <c r="BP39" s="596"/>
      <c r="BQ39" s="596"/>
      <c r="BR39" s="596"/>
      <c r="BS39" s="596"/>
      <c r="BT39" s="596"/>
      <c r="BU39" s="596"/>
      <c r="BV39" s="178"/>
      <c r="BW39" s="595">
        <f t="shared" si="2"/>
        <v>13</v>
      </c>
      <c r="BX39" s="595"/>
      <c r="BY39" s="596" t="str">
        <f>IF('各会計、関係団体の財政状況及び健全化判断比率'!B73="","",'各会計、関係団体の財政状況及び健全化判断比率'!B73)</f>
        <v>愛媛県市町総合事務組合（退職手当事業分）</v>
      </c>
      <c r="BZ39" s="596"/>
      <c r="CA39" s="596"/>
      <c r="CB39" s="596"/>
      <c r="CC39" s="596"/>
      <c r="CD39" s="596"/>
      <c r="CE39" s="596"/>
      <c r="CF39" s="596"/>
      <c r="CG39" s="596"/>
      <c r="CH39" s="596"/>
      <c r="CI39" s="596"/>
      <c r="CJ39" s="596"/>
      <c r="CK39" s="596"/>
      <c r="CL39" s="596"/>
      <c r="CM39" s="596"/>
      <c r="CN39" s="178"/>
      <c r="CO39" s="595" t="str">
        <f t="shared" si="3"/>
        <v/>
      </c>
      <c r="CP39" s="595"/>
      <c r="CQ39" s="596" t="str">
        <f>IF('各会計、関係団体の財政状況及び健全化判断比率'!BS12="","",'各会計、関係団体の財政状況及び健全化判断比率'!BS12)</f>
        <v/>
      </c>
      <c r="CR39" s="596"/>
      <c r="CS39" s="596"/>
      <c r="CT39" s="596"/>
      <c r="CU39" s="596"/>
      <c r="CV39" s="596"/>
      <c r="CW39" s="596"/>
      <c r="CX39" s="596"/>
      <c r="CY39" s="596"/>
      <c r="CZ39" s="596"/>
      <c r="DA39" s="596"/>
      <c r="DB39" s="596"/>
      <c r="DC39" s="596"/>
      <c r="DD39" s="596"/>
      <c r="DE39" s="596"/>
      <c r="DG39" s="597" t="str">
        <f>IF('各会計、関係団体の財政状況及び健全化判断比率'!BR12="","",'各会計、関係団体の財政状況及び健全化判断比率'!BR12)</f>
        <v/>
      </c>
      <c r="DH39" s="597"/>
      <c r="DI39" s="205"/>
    </row>
    <row r="40" spans="1:113" ht="32.25" customHeight="1">
      <c r="A40" s="178"/>
      <c r="B40" s="202"/>
      <c r="C40" s="595" t="str">
        <f t="shared" si="5"/>
        <v/>
      </c>
      <c r="D40" s="595"/>
      <c r="E40" s="596" t="str">
        <f>IF('各会計、関係団体の財政状況及び健全化判断比率'!B13="","",'各会計、関係団体の財政状況及び健全化判断比率'!B13)</f>
        <v/>
      </c>
      <c r="F40" s="596"/>
      <c r="G40" s="596"/>
      <c r="H40" s="596"/>
      <c r="I40" s="596"/>
      <c r="J40" s="596"/>
      <c r="K40" s="596"/>
      <c r="L40" s="596"/>
      <c r="M40" s="596"/>
      <c r="N40" s="596"/>
      <c r="O40" s="596"/>
      <c r="P40" s="596"/>
      <c r="Q40" s="596"/>
      <c r="R40" s="596"/>
      <c r="S40" s="596"/>
      <c r="T40" s="178"/>
      <c r="U40" s="595" t="str">
        <f t="shared" si="4"/>
        <v/>
      </c>
      <c r="V40" s="595"/>
      <c r="W40" s="596"/>
      <c r="X40" s="596"/>
      <c r="Y40" s="596"/>
      <c r="Z40" s="596"/>
      <c r="AA40" s="596"/>
      <c r="AB40" s="596"/>
      <c r="AC40" s="596"/>
      <c r="AD40" s="596"/>
      <c r="AE40" s="596"/>
      <c r="AF40" s="596"/>
      <c r="AG40" s="596"/>
      <c r="AH40" s="596"/>
      <c r="AI40" s="596"/>
      <c r="AJ40" s="596"/>
      <c r="AK40" s="596"/>
      <c r="AL40" s="178"/>
      <c r="AM40" s="595" t="str">
        <f t="shared" si="0"/>
        <v/>
      </c>
      <c r="AN40" s="595"/>
      <c r="AO40" s="596"/>
      <c r="AP40" s="596"/>
      <c r="AQ40" s="596"/>
      <c r="AR40" s="596"/>
      <c r="AS40" s="596"/>
      <c r="AT40" s="596"/>
      <c r="AU40" s="596"/>
      <c r="AV40" s="596"/>
      <c r="AW40" s="596"/>
      <c r="AX40" s="596"/>
      <c r="AY40" s="596"/>
      <c r="AZ40" s="596"/>
      <c r="BA40" s="596"/>
      <c r="BB40" s="596"/>
      <c r="BC40" s="596"/>
      <c r="BD40" s="178"/>
      <c r="BE40" s="595" t="str">
        <f t="shared" si="1"/>
        <v/>
      </c>
      <c r="BF40" s="595"/>
      <c r="BG40" s="596"/>
      <c r="BH40" s="596"/>
      <c r="BI40" s="596"/>
      <c r="BJ40" s="596"/>
      <c r="BK40" s="596"/>
      <c r="BL40" s="596"/>
      <c r="BM40" s="596"/>
      <c r="BN40" s="596"/>
      <c r="BO40" s="596"/>
      <c r="BP40" s="596"/>
      <c r="BQ40" s="596"/>
      <c r="BR40" s="596"/>
      <c r="BS40" s="596"/>
      <c r="BT40" s="596"/>
      <c r="BU40" s="596"/>
      <c r="BV40" s="178"/>
      <c r="BW40" s="595">
        <f t="shared" si="2"/>
        <v>14</v>
      </c>
      <c r="BX40" s="595"/>
      <c r="BY40" s="596" t="str">
        <f>IF('各会計、関係団体の財政状況及び健全化判断比率'!B74="","",'各会計、関係団体の財政状況及び健全化判断比率'!B74)</f>
        <v>愛媛県市町総合事務組合（消防補償事業分）</v>
      </c>
      <c r="BZ40" s="596"/>
      <c r="CA40" s="596"/>
      <c r="CB40" s="596"/>
      <c r="CC40" s="596"/>
      <c r="CD40" s="596"/>
      <c r="CE40" s="596"/>
      <c r="CF40" s="596"/>
      <c r="CG40" s="596"/>
      <c r="CH40" s="596"/>
      <c r="CI40" s="596"/>
      <c r="CJ40" s="596"/>
      <c r="CK40" s="596"/>
      <c r="CL40" s="596"/>
      <c r="CM40" s="596"/>
      <c r="CN40" s="178"/>
      <c r="CO40" s="595" t="str">
        <f t="shared" si="3"/>
        <v/>
      </c>
      <c r="CP40" s="595"/>
      <c r="CQ40" s="596" t="str">
        <f>IF('各会計、関係団体の財政状況及び健全化判断比率'!BS13="","",'各会計、関係団体の財政状況及び健全化判断比率'!BS13)</f>
        <v/>
      </c>
      <c r="CR40" s="596"/>
      <c r="CS40" s="596"/>
      <c r="CT40" s="596"/>
      <c r="CU40" s="596"/>
      <c r="CV40" s="596"/>
      <c r="CW40" s="596"/>
      <c r="CX40" s="596"/>
      <c r="CY40" s="596"/>
      <c r="CZ40" s="596"/>
      <c r="DA40" s="596"/>
      <c r="DB40" s="596"/>
      <c r="DC40" s="596"/>
      <c r="DD40" s="596"/>
      <c r="DE40" s="596"/>
      <c r="DG40" s="597" t="str">
        <f>IF('各会計、関係団体の財政状況及び健全化判断比率'!BR13="","",'各会計、関係団体の財政状況及び健全化判断比率'!BR13)</f>
        <v/>
      </c>
      <c r="DH40" s="597"/>
      <c r="DI40" s="205"/>
    </row>
    <row r="41" spans="1:113" ht="32.25" customHeight="1">
      <c r="A41" s="178"/>
      <c r="B41" s="202"/>
      <c r="C41" s="595" t="str">
        <f t="shared" si="5"/>
        <v/>
      </c>
      <c r="D41" s="595"/>
      <c r="E41" s="596" t="str">
        <f>IF('各会計、関係団体の財政状況及び健全化判断比率'!B14="","",'各会計、関係団体の財政状況及び健全化判断比率'!B14)</f>
        <v/>
      </c>
      <c r="F41" s="596"/>
      <c r="G41" s="596"/>
      <c r="H41" s="596"/>
      <c r="I41" s="596"/>
      <c r="J41" s="596"/>
      <c r="K41" s="596"/>
      <c r="L41" s="596"/>
      <c r="M41" s="596"/>
      <c r="N41" s="596"/>
      <c r="O41" s="596"/>
      <c r="P41" s="596"/>
      <c r="Q41" s="596"/>
      <c r="R41" s="596"/>
      <c r="S41" s="596"/>
      <c r="T41" s="178"/>
      <c r="U41" s="595" t="str">
        <f t="shared" si="4"/>
        <v/>
      </c>
      <c r="V41" s="595"/>
      <c r="W41" s="596"/>
      <c r="X41" s="596"/>
      <c r="Y41" s="596"/>
      <c r="Z41" s="596"/>
      <c r="AA41" s="596"/>
      <c r="AB41" s="596"/>
      <c r="AC41" s="596"/>
      <c r="AD41" s="596"/>
      <c r="AE41" s="596"/>
      <c r="AF41" s="596"/>
      <c r="AG41" s="596"/>
      <c r="AH41" s="596"/>
      <c r="AI41" s="596"/>
      <c r="AJ41" s="596"/>
      <c r="AK41" s="596"/>
      <c r="AL41" s="178"/>
      <c r="AM41" s="595" t="str">
        <f t="shared" si="0"/>
        <v/>
      </c>
      <c r="AN41" s="595"/>
      <c r="AO41" s="596"/>
      <c r="AP41" s="596"/>
      <c r="AQ41" s="596"/>
      <c r="AR41" s="596"/>
      <c r="AS41" s="596"/>
      <c r="AT41" s="596"/>
      <c r="AU41" s="596"/>
      <c r="AV41" s="596"/>
      <c r="AW41" s="596"/>
      <c r="AX41" s="596"/>
      <c r="AY41" s="596"/>
      <c r="AZ41" s="596"/>
      <c r="BA41" s="596"/>
      <c r="BB41" s="596"/>
      <c r="BC41" s="596"/>
      <c r="BD41" s="178"/>
      <c r="BE41" s="595" t="str">
        <f t="shared" si="1"/>
        <v/>
      </c>
      <c r="BF41" s="595"/>
      <c r="BG41" s="596"/>
      <c r="BH41" s="596"/>
      <c r="BI41" s="596"/>
      <c r="BJ41" s="596"/>
      <c r="BK41" s="596"/>
      <c r="BL41" s="596"/>
      <c r="BM41" s="596"/>
      <c r="BN41" s="596"/>
      <c r="BO41" s="596"/>
      <c r="BP41" s="596"/>
      <c r="BQ41" s="596"/>
      <c r="BR41" s="596"/>
      <c r="BS41" s="596"/>
      <c r="BT41" s="596"/>
      <c r="BU41" s="596"/>
      <c r="BV41" s="178"/>
      <c r="BW41" s="595">
        <f t="shared" si="2"/>
        <v>15</v>
      </c>
      <c r="BX41" s="595"/>
      <c r="BY41" s="596" t="str">
        <f>IF('各会計、関係団体の財政状況及び健全化判断比率'!B75="","",'各会計、関係団体の財政状況及び健全化判断比率'!B75)</f>
        <v>愛媛県市町総合事務組合（議員公務災害事業分）</v>
      </c>
      <c r="BZ41" s="596"/>
      <c r="CA41" s="596"/>
      <c r="CB41" s="596"/>
      <c r="CC41" s="596"/>
      <c r="CD41" s="596"/>
      <c r="CE41" s="596"/>
      <c r="CF41" s="596"/>
      <c r="CG41" s="596"/>
      <c r="CH41" s="596"/>
      <c r="CI41" s="596"/>
      <c r="CJ41" s="596"/>
      <c r="CK41" s="596"/>
      <c r="CL41" s="596"/>
      <c r="CM41" s="596"/>
      <c r="CN41" s="178"/>
      <c r="CO41" s="595" t="str">
        <f t="shared" si="3"/>
        <v/>
      </c>
      <c r="CP41" s="595"/>
      <c r="CQ41" s="596" t="str">
        <f>IF('各会計、関係団体の財政状況及び健全化判断比率'!BS14="","",'各会計、関係団体の財政状況及び健全化判断比率'!BS14)</f>
        <v/>
      </c>
      <c r="CR41" s="596"/>
      <c r="CS41" s="596"/>
      <c r="CT41" s="596"/>
      <c r="CU41" s="596"/>
      <c r="CV41" s="596"/>
      <c r="CW41" s="596"/>
      <c r="CX41" s="596"/>
      <c r="CY41" s="596"/>
      <c r="CZ41" s="596"/>
      <c r="DA41" s="596"/>
      <c r="DB41" s="596"/>
      <c r="DC41" s="596"/>
      <c r="DD41" s="596"/>
      <c r="DE41" s="596"/>
      <c r="DG41" s="597" t="str">
        <f>IF('各会計、関係団体の財政状況及び健全化判断比率'!BR14="","",'各会計、関係団体の財政状況及び健全化判断比率'!BR14)</f>
        <v/>
      </c>
      <c r="DH41" s="597"/>
      <c r="DI41" s="205"/>
    </row>
    <row r="42" spans="1:113" ht="32.25" customHeight="1">
      <c r="B42" s="202"/>
      <c r="C42" s="595" t="str">
        <f t="shared" si="5"/>
        <v/>
      </c>
      <c r="D42" s="595"/>
      <c r="E42" s="596" t="str">
        <f>IF('各会計、関係団体の財政状況及び健全化判断比率'!B15="","",'各会計、関係団体の財政状況及び健全化判断比率'!B15)</f>
        <v/>
      </c>
      <c r="F42" s="596"/>
      <c r="G42" s="596"/>
      <c r="H42" s="596"/>
      <c r="I42" s="596"/>
      <c r="J42" s="596"/>
      <c r="K42" s="596"/>
      <c r="L42" s="596"/>
      <c r="M42" s="596"/>
      <c r="N42" s="596"/>
      <c r="O42" s="596"/>
      <c r="P42" s="596"/>
      <c r="Q42" s="596"/>
      <c r="R42" s="596"/>
      <c r="S42" s="596"/>
      <c r="T42" s="178"/>
      <c r="U42" s="595" t="str">
        <f t="shared" si="4"/>
        <v/>
      </c>
      <c r="V42" s="595"/>
      <c r="W42" s="596"/>
      <c r="X42" s="596"/>
      <c r="Y42" s="596"/>
      <c r="Z42" s="596"/>
      <c r="AA42" s="596"/>
      <c r="AB42" s="596"/>
      <c r="AC42" s="596"/>
      <c r="AD42" s="596"/>
      <c r="AE42" s="596"/>
      <c r="AF42" s="596"/>
      <c r="AG42" s="596"/>
      <c r="AH42" s="596"/>
      <c r="AI42" s="596"/>
      <c r="AJ42" s="596"/>
      <c r="AK42" s="596"/>
      <c r="AL42" s="178"/>
      <c r="AM42" s="595" t="str">
        <f t="shared" si="0"/>
        <v/>
      </c>
      <c r="AN42" s="595"/>
      <c r="AO42" s="596"/>
      <c r="AP42" s="596"/>
      <c r="AQ42" s="596"/>
      <c r="AR42" s="596"/>
      <c r="AS42" s="596"/>
      <c r="AT42" s="596"/>
      <c r="AU42" s="596"/>
      <c r="AV42" s="596"/>
      <c r="AW42" s="596"/>
      <c r="AX42" s="596"/>
      <c r="AY42" s="596"/>
      <c r="AZ42" s="596"/>
      <c r="BA42" s="596"/>
      <c r="BB42" s="596"/>
      <c r="BC42" s="596"/>
      <c r="BD42" s="178"/>
      <c r="BE42" s="595" t="str">
        <f t="shared" si="1"/>
        <v/>
      </c>
      <c r="BF42" s="595"/>
      <c r="BG42" s="596"/>
      <c r="BH42" s="596"/>
      <c r="BI42" s="596"/>
      <c r="BJ42" s="596"/>
      <c r="BK42" s="596"/>
      <c r="BL42" s="596"/>
      <c r="BM42" s="596"/>
      <c r="BN42" s="596"/>
      <c r="BO42" s="596"/>
      <c r="BP42" s="596"/>
      <c r="BQ42" s="596"/>
      <c r="BR42" s="596"/>
      <c r="BS42" s="596"/>
      <c r="BT42" s="596"/>
      <c r="BU42" s="596"/>
      <c r="BV42" s="178"/>
      <c r="BW42" s="595">
        <f t="shared" si="2"/>
        <v>16</v>
      </c>
      <c r="BX42" s="595"/>
      <c r="BY42" s="596" t="str">
        <f>IF('各会計、関係団体の財政状況及び健全化判断比率'!B76="","",'各会計、関係団体の財政状況及び健全化判断比率'!B76)</f>
        <v>松山市、東温市共有山林組合</v>
      </c>
      <c r="BZ42" s="596"/>
      <c r="CA42" s="596"/>
      <c r="CB42" s="596"/>
      <c r="CC42" s="596"/>
      <c r="CD42" s="596"/>
      <c r="CE42" s="596"/>
      <c r="CF42" s="596"/>
      <c r="CG42" s="596"/>
      <c r="CH42" s="596"/>
      <c r="CI42" s="596"/>
      <c r="CJ42" s="596"/>
      <c r="CK42" s="596"/>
      <c r="CL42" s="596"/>
      <c r="CM42" s="596"/>
      <c r="CN42" s="178"/>
      <c r="CO42" s="595" t="str">
        <f t="shared" si="3"/>
        <v/>
      </c>
      <c r="CP42" s="595"/>
      <c r="CQ42" s="596" t="str">
        <f>IF('各会計、関係団体の財政状況及び健全化判断比率'!BS15="","",'各会計、関係団体の財政状況及び健全化判断比率'!BS15)</f>
        <v/>
      </c>
      <c r="CR42" s="596"/>
      <c r="CS42" s="596"/>
      <c r="CT42" s="596"/>
      <c r="CU42" s="596"/>
      <c r="CV42" s="596"/>
      <c r="CW42" s="596"/>
      <c r="CX42" s="596"/>
      <c r="CY42" s="596"/>
      <c r="CZ42" s="596"/>
      <c r="DA42" s="596"/>
      <c r="DB42" s="596"/>
      <c r="DC42" s="596"/>
      <c r="DD42" s="596"/>
      <c r="DE42" s="596"/>
      <c r="DG42" s="597" t="str">
        <f>IF('各会計、関係団体の財政状況及び健全化判断比率'!BR15="","",'各会計、関係団体の財政状況及び健全化判断比率'!BR15)</f>
        <v/>
      </c>
      <c r="DH42" s="597"/>
      <c r="DI42" s="205"/>
    </row>
    <row r="43" spans="1:113" ht="32.25" customHeight="1">
      <c r="B43" s="202"/>
      <c r="C43" s="595" t="str">
        <f t="shared" si="5"/>
        <v/>
      </c>
      <c r="D43" s="595"/>
      <c r="E43" s="596" t="str">
        <f>IF('各会計、関係団体の財政状況及び健全化判断比率'!B16="","",'各会計、関係団体の財政状況及び健全化判断比率'!B16)</f>
        <v/>
      </c>
      <c r="F43" s="596"/>
      <c r="G43" s="596"/>
      <c r="H43" s="596"/>
      <c r="I43" s="596"/>
      <c r="J43" s="596"/>
      <c r="K43" s="596"/>
      <c r="L43" s="596"/>
      <c r="M43" s="596"/>
      <c r="N43" s="596"/>
      <c r="O43" s="596"/>
      <c r="P43" s="596"/>
      <c r="Q43" s="596"/>
      <c r="R43" s="596"/>
      <c r="S43" s="596"/>
      <c r="T43" s="178"/>
      <c r="U43" s="595" t="str">
        <f t="shared" si="4"/>
        <v/>
      </c>
      <c r="V43" s="595"/>
      <c r="W43" s="596"/>
      <c r="X43" s="596"/>
      <c r="Y43" s="596"/>
      <c r="Z43" s="596"/>
      <c r="AA43" s="596"/>
      <c r="AB43" s="596"/>
      <c r="AC43" s="596"/>
      <c r="AD43" s="596"/>
      <c r="AE43" s="596"/>
      <c r="AF43" s="596"/>
      <c r="AG43" s="596"/>
      <c r="AH43" s="596"/>
      <c r="AI43" s="596"/>
      <c r="AJ43" s="596"/>
      <c r="AK43" s="596"/>
      <c r="AL43" s="178"/>
      <c r="AM43" s="595" t="str">
        <f t="shared" si="0"/>
        <v/>
      </c>
      <c r="AN43" s="595"/>
      <c r="AO43" s="596"/>
      <c r="AP43" s="596"/>
      <c r="AQ43" s="596"/>
      <c r="AR43" s="596"/>
      <c r="AS43" s="596"/>
      <c r="AT43" s="596"/>
      <c r="AU43" s="596"/>
      <c r="AV43" s="596"/>
      <c r="AW43" s="596"/>
      <c r="AX43" s="596"/>
      <c r="AY43" s="596"/>
      <c r="AZ43" s="596"/>
      <c r="BA43" s="596"/>
      <c r="BB43" s="596"/>
      <c r="BC43" s="596"/>
      <c r="BD43" s="178"/>
      <c r="BE43" s="595" t="str">
        <f t="shared" si="1"/>
        <v/>
      </c>
      <c r="BF43" s="595"/>
      <c r="BG43" s="596"/>
      <c r="BH43" s="596"/>
      <c r="BI43" s="596"/>
      <c r="BJ43" s="596"/>
      <c r="BK43" s="596"/>
      <c r="BL43" s="596"/>
      <c r="BM43" s="596"/>
      <c r="BN43" s="596"/>
      <c r="BO43" s="596"/>
      <c r="BP43" s="596"/>
      <c r="BQ43" s="596"/>
      <c r="BR43" s="596"/>
      <c r="BS43" s="596"/>
      <c r="BT43" s="596"/>
      <c r="BU43" s="596"/>
      <c r="BV43" s="178"/>
      <c r="BW43" s="595">
        <f t="shared" si="2"/>
        <v>17</v>
      </c>
      <c r="BX43" s="595"/>
      <c r="BY43" s="596" t="str">
        <f>IF('各会計、関係団体の財政状況及び健全化判断比率'!B77="","",'各会計、関係団体の財政状況及び健全化判断比率'!B77)</f>
        <v>愛媛地方税滞納整理機構</v>
      </c>
      <c r="BZ43" s="596"/>
      <c r="CA43" s="596"/>
      <c r="CB43" s="596"/>
      <c r="CC43" s="596"/>
      <c r="CD43" s="596"/>
      <c r="CE43" s="596"/>
      <c r="CF43" s="596"/>
      <c r="CG43" s="596"/>
      <c r="CH43" s="596"/>
      <c r="CI43" s="596"/>
      <c r="CJ43" s="596"/>
      <c r="CK43" s="596"/>
      <c r="CL43" s="596"/>
      <c r="CM43" s="596"/>
      <c r="CN43" s="178"/>
      <c r="CO43" s="595" t="str">
        <f t="shared" si="3"/>
        <v/>
      </c>
      <c r="CP43" s="595"/>
      <c r="CQ43" s="596" t="str">
        <f>IF('各会計、関係団体の財政状況及び健全化判断比率'!BS16="","",'各会計、関係団体の財政状況及び健全化判断比率'!BS16)</f>
        <v/>
      </c>
      <c r="CR43" s="596"/>
      <c r="CS43" s="596"/>
      <c r="CT43" s="596"/>
      <c r="CU43" s="596"/>
      <c r="CV43" s="596"/>
      <c r="CW43" s="596"/>
      <c r="CX43" s="596"/>
      <c r="CY43" s="596"/>
      <c r="CZ43" s="596"/>
      <c r="DA43" s="596"/>
      <c r="DB43" s="596"/>
      <c r="DC43" s="596"/>
      <c r="DD43" s="596"/>
      <c r="DE43" s="596"/>
      <c r="DG43" s="597" t="str">
        <f>IF('各会計、関係団体の財政状況及び健全化判断比率'!BR16="","",'各会計、関係団体の財政状況及び健全化判断比率'!BR16)</f>
        <v/>
      </c>
      <c r="DH43" s="597"/>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598" t="s">
        <v>209</v>
      </c>
      <c r="F46" s="598"/>
      <c r="G46" s="598"/>
      <c r="H46" s="598"/>
      <c r="I46" s="598"/>
      <c r="J46" s="598"/>
      <c r="K46" s="598"/>
      <c r="L46" s="598"/>
      <c r="M46" s="598"/>
      <c r="N46" s="598"/>
      <c r="O46" s="598"/>
      <c r="P46" s="598"/>
      <c r="Q46" s="598"/>
      <c r="R46" s="598"/>
      <c r="S46" s="598"/>
      <c r="T46" s="598"/>
      <c r="U46" s="598"/>
      <c r="V46" s="598"/>
      <c r="W46" s="598"/>
      <c r="X46" s="598"/>
      <c r="Y46" s="598"/>
      <c r="Z46" s="598"/>
      <c r="AA46" s="598"/>
      <c r="AB46" s="598"/>
      <c r="AC46" s="598"/>
      <c r="AD46" s="598"/>
      <c r="AE46" s="598"/>
      <c r="AF46" s="598"/>
      <c r="AG46" s="598"/>
      <c r="AH46" s="598"/>
      <c r="AI46" s="598"/>
      <c r="AJ46" s="598"/>
      <c r="AK46" s="598"/>
      <c r="AL46" s="598"/>
      <c r="AM46" s="598"/>
      <c r="AN46" s="598"/>
      <c r="AO46" s="598"/>
      <c r="AP46" s="598"/>
      <c r="AQ46" s="598"/>
      <c r="AR46" s="598"/>
      <c r="AS46" s="598"/>
      <c r="AT46" s="598"/>
      <c r="AU46" s="598"/>
      <c r="AV46" s="598"/>
      <c r="AW46" s="598"/>
      <c r="AX46" s="598"/>
      <c r="AY46" s="598"/>
      <c r="AZ46" s="598"/>
      <c r="BA46" s="598"/>
      <c r="BB46" s="598"/>
      <c r="BC46" s="598"/>
      <c r="BD46" s="598"/>
      <c r="BE46" s="598"/>
      <c r="BF46" s="598"/>
      <c r="BG46" s="598"/>
      <c r="BH46" s="598"/>
      <c r="BI46" s="598"/>
      <c r="BJ46" s="598"/>
      <c r="BK46" s="598"/>
      <c r="BL46" s="598"/>
      <c r="BM46" s="598"/>
      <c r="BN46" s="598"/>
      <c r="BO46" s="598"/>
      <c r="BP46" s="598"/>
      <c r="BQ46" s="598"/>
      <c r="BR46" s="598"/>
      <c r="BS46" s="598"/>
      <c r="BT46" s="598"/>
      <c r="BU46" s="598"/>
      <c r="BV46" s="598"/>
      <c r="BW46" s="598"/>
      <c r="BX46" s="598"/>
      <c r="BY46" s="598"/>
      <c r="BZ46" s="598"/>
      <c r="CA46" s="598"/>
      <c r="CB46" s="598"/>
      <c r="CC46" s="598"/>
      <c r="CD46" s="598"/>
      <c r="CE46" s="598"/>
      <c r="CF46" s="598"/>
      <c r="CG46" s="598"/>
      <c r="CH46" s="598"/>
      <c r="CI46" s="598"/>
      <c r="CJ46" s="598"/>
      <c r="CK46" s="598"/>
      <c r="CL46" s="598"/>
      <c r="CM46" s="598"/>
      <c r="CN46" s="598"/>
      <c r="CO46" s="598"/>
      <c r="CP46" s="598"/>
      <c r="CQ46" s="598"/>
      <c r="CR46" s="598"/>
      <c r="CS46" s="598"/>
      <c r="CT46" s="598"/>
      <c r="CU46" s="598"/>
      <c r="CV46" s="598"/>
      <c r="CW46" s="598"/>
      <c r="CX46" s="598"/>
      <c r="CY46" s="598"/>
      <c r="CZ46" s="598"/>
      <c r="DA46" s="598"/>
      <c r="DB46" s="598"/>
      <c r="DC46" s="598"/>
      <c r="DD46" s="598"/>
      <c r="DE46" s="598"/>
      <c r="DF46" s="598"/>
      <c r="DG46" s="598"/>
      <c r="DH46" s="598"/>
      <c r="DI46" s="598"/>
    </row>
    <row r="47" spans="1:113">
      <c r="E47" s="598" t="s">
        <v>210</v>
      </c>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8"/>
      <c r="AK47" s="598"/>
      <c r="AL47" s="598"/>
      <c r="AM47" s="598"/>
      <c r="AN47" s="598"/>
      <c r="AO47" s="598"/>
      <c r="AP47" s="598"/>
      <c r="AQ47" s="598"/>
      <c r="AR47" s="598"/>
      <c r="AS47" s="598"/>
      <c r="AT47" s="598"/>
      <c r="AU47" s="598"/>
      <c r="AV47" s="598"/>
      <c r="AW47" s="598"/>
      <c r="AX47" s="598"/>
      <c r="AY47" s="598"/>
      <c r="AZ47" s="598"/>
      <c r="BA47" s="598"/>
      <c r="BB47" s="598"/>
      <c r="BC47" s="598"/>
      <c r="BD47" s="598"/>
      <c r="BE47" s="598"/>
      <c r="BF47" s="598"/>
      <c r="BG47" s="598"/>
      <c r="BH47" s="598"/>
      <c r="BI47" s="598"/>
      <c r="BJ47" s="598"/>
      <c r="BK47" s="598"/>
      <c r="BL47" s="598"/>
      <c r="BM47" s="598"/>
      <c r="BN47" s="598"/>
      <c r="BO47" s="598"/>
      <c r="BP47" s="598"/>
      <c r="BQ47" s="598"/>
      <c r="BR47" s="598"/>
      <c r="BS47" s="598"/>
      <c r="BT47" s="598"/>
      <c r="BU47" s="598"/>
      <c r="BV47" s="598"/>
      <c r="BW47" s="598"/>
      <c r="BX47" s="598"/>
      <c r="BY47" s="598"/>
      <c r="BZ47" s="598"/>
      <c r="CA47" s="598"/>
      <c r="CB47" s="598"/>
      <c r="CC47" s="598"/>
      <c r="CD47" s="598"/>
      <c r="CE47" s="598"/>
      <c r="CF47" s="598"/>
      <c r="CG47" s="598"/>
      <c r="CH47" s="598"/>
      <c r="CI47" s="598"/>
      <c r="CJ47" s="598"/>
      <c r="CK47" s="598"/>
      <c r="CL47" s="598"/>
      <c r="CM47" s="598"/>
      <c r="CN47" s="598"/>
      <c r="CO47" s="598"/>
      <c r="CP47" s="598"/>
      <c r="CQ47" s="598"/>
      <c r="CR47" s="598"/>
      <c r="CS47" s="598"/>
      <c r="CT47" s="598"/>
      <c r="CU47" s="598"/>
      <c r="CV47" s="598"/>
      <c r="CW47" s="598"/>
      <c r="CX47" s="598"/>
      <c r="CY47" s="598"/>
      <c r="CZ47" s="598"/>
      <c r="DA47" s="598"/>
      <c r="DB47" s="598"/>
      <c r="DC47" s="598"/>
      <c r="DD47" s="598"/>
      <c r="DE47" s="598"/>
      <c r="DF47" s="598"/>
      <c r="DG47" s="598"/>
      <c r="DH47" s="598"/>
      <c r="DI47" s="598"/>
    </row>
    <row r="48" spans="1:113">
      <c r="E48" s="598" t="s">
        <v>211</v>
      </c>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C48" s="598"/>
      <c r="CD48" s="598"/>
      <c r="CE48" s="598"/>
      <c r="CF48" s="598"/>
      <c r="CG48" s="598"/>
      <c r="CH48" s="598"/>
      <c r="CI48" s="598"/>
      <c r="CJ48" s="598"/>
      <c r="CK48" s="598"/>
      <c r="CL48" s="598"/>
      <c r="CM48" s="598"/>
      <c r="CN48" s="598"/>
      <c r="CO48" s="598"/>
      <c r="CP48" s="598"/>
      <c r="CQ48" s="598"/>
      <c r="CR48" s="598"/>
      <c r="CS48" s="598"/>
      <c r="CT48" s="598"/>
      <c r="CU48" s="598"/>
      <c r="CV48" s="598"/>
      <c r="CW48" s="598"/>
      <c r="CX48" s="598"/>
      <c r="CY48" s="598"/>
      <c r="CZ48" s="598"/>
      <c r="DA48" s="598"/>
      <c r="DB48" s="598"/>
      <c r="DC48" s="598"/>
      <c r="DD48" s="598"/>
      <c r="DE48" s="598"/>
      <c r="DF48" s="598"/>
      <c r="DG48" s="598"/>
      <c r="DH48" s="598"/>
      <c r="DI48" s="598"/>
    </row>
    <row r="49" spans="5:113">
      <c r="E49" s="599" t="s">
        <v>212</v>
      </c>
      <c r="F49" s="599"/>
      <c r="G49" s="599"/>
      <c r="H49" s="599"/>
      <c r="I49" s="599"/>
      <c r="J49" s="599"/>
      <c r="K49" s="599"/>
      <c r="L49" s="599"/>
      <c r="M49" s="599"/>
      <c r="N49" s="599"/>
      <c r="O49" s="599"/>
      <c r="P49" s="599"/>
      <c r="Q49" s="599"/>
      <c r="R49" s="599"/>
      <c r="S49" s="599"/>
      <c r="T49" s="599"/>
      <c r="U49" s="599"/>
      <c r="V49" s="599"/>
      <c r="W49" s="599"/>
      <c r="X49" s="599"/>
      <c r="Y49" s="599"/>
      <c r="Z49" s="599"/>
      <c r="AA49" s="599"/>
      <c r="AB49" s="599"/>
      <c r="AC49" s="599"/>
      <c r="AD49" s="599"/>
      <c r="AE49" s="599"/>
      <c r="AF49" s="599"/>
      <c r="AG49" s="599"/>
      <c r="AH49" s="599"/>
      <c r="AI49" s="599"/>
      <c r="AJ49" s="599"/>
      <c r="AK49" s="599"/>
      <c r="AL49" s="599"/>
      <c r="AM49" s="599"/>
      <c r="AN49" s="599"/>
      <c r="AO49" s="599"/>
      <c r="AP49" s="599"/>
      <c r="AQ49" s="599"/>
      <c r="AR49" s="599"/>
      <c r="AS49" s="599"/>
      <c r="AT49" s="599"/>
      <c r="AU49" s="599"/>
      <c r="AV49" s="599"/>
      <c r="AW49" s="599"/>
      <c r="AX49" s="599"/>
      <c r="AY49" s="599"/>
      <c r="AZ49" s="599"/>
      <c r="BA49" s="599"/>
      <c r="BB49" s="599"/>
      <c r="BC49" s="599"/>
      <c r="BD49" s="599"/>
      <c r="BE49" s="599"/>
      <c r="BF49" s="599"/>
      <c r="BG49" s="599"/>
      <c r="BH49" s="599"/>
      <c r="BI49" s="599"/>
      <c r="BJ49" s="599"/>
      <c r="BK49" s="599"/>
      <c r="BL49" s="599"/>
      <c r="BM49" s="599"/>
      <c r="BN49" s="599"/>
      <c r="BO49" s="599"/>
      <c r="BP49" s="599"/>
      <c r="BQ49" s="599"/>
      <c r="BR49" s="599"/>
      <c r="BS49" s="599"/>
      <c r="BT49" s="599"/>
      <c r="BU49" s="599"/>
      <c r="BV49" s="599"/>
      <c r="BW49" s="599"/>
      <c r="BX49" s="599"/>
      <c r="BY49" s="599"/>
      <c r="BZ49" s="599"/>
      <c r="CA49" s="599"/>
      <c r="CB49" s="599"/>
      <c r="CC49" s="599"/>
      <c r="CD49" s="599"/>
      <c r="CE49" s="599"/>
      <c r="CF49" s="599"/>
      <c r="CG49" s="599"/>
      <c r="CH49" s="599"/>
      <c r="CI49" s="599"/>
      <c r="CJ49" s="599"/>
      <c r="CK49" s="599"/>
      <c r="CL49" s="599"/>
      <c r="CM49" s="599"/>
      <c r="CN49" s="599"/>
      <c r="CO49" s="599"/>
      <c r="CP49" s="599"/>
      <c r="CQ49" s="599"/>
      <c r="CR49" s="599"/>
      <c r="CS49" s="599"/>
      <c r="CT49" s="599"/>
      <c r="CU49" s="599"/>
      <c r="CV49" s="599"/>
      <c r="CW49" s="599"/>
      <c r="CX49" s="599"/>
      <c r="CY49" s="599"/>
      <c r="CZ49" s="599"/>
      <c r="DA49" s="599"/>
      <c r="DB49" s="599"/>
      <c r="DC49" s="599"/>
      <c r="DD49" s="599"/>
      <c r="DE49" s="599"/>
      <c r="DF49" s="599"/>
      <c r="DG49" s="599"/>
      <c r="DH49" s="599"/>
      <c r="DI49" s="599"/>
    </row>
    <row r="50" spans="5:113">
      <c r="E50" s="598" t="s">
        <v>213</v>
      </c>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8"/>
      <c r="AJ50" s="598"/>
      <c r="AK50" s="598"/>
      <c r="AL50" s="598"/>
      <c r="AM50" s="598"/>
      <c r="AN50" s="598"/>
      <c r="AO50" s="598"/>
      <c r="AP50" s="598"/>
      <c r="AQ50" s="598"/>
      <c r="AR50" s="598"/>
      <c r="AS50" s="598"/>
      <c r="AT50" s="598"/>
      <c r="AU50" s="598"/>
      <c r="AV50" s="598"/>
      <c r="AW50" s="598"/>
      <c r="AX50" s="598"/>
      <c r="AY50" s="598"/>
      <c r="AZ50" s="598"/>
      <c r="BA50" s="598"/>
      <c r="BB50" s="598"/>
      <c r="BC50" s="598"/>
      <c r="BD50" s="598"/>
      <c r="BE50" s="598"/>
      <c r="BF50" s="598"/>
      <c r="BG50" s="598"/>
      <c r="BH50" s="598"/>
      <c r="BI50" s="598"/>
      <c r="BJ50" s="598"/>
      <c r="BK50" s="598"/>
      <c r="BL50" s="598"/>
      <c r="BM50" s="598"/>
      <c r="BN50" s="598"/>
      <c r="BO50" s="598"/>
      <c r="BP50" s="598"/>
      <c r="BQ50" s="598"/>
      <c r="BR50" s="598"/>
      <c r="BS50" s="598"/>
      <c r="BT50" s="598"/>
      <c r="BU50" s="598"/>
      <c r="BV50" s="598"/>
      <c r="BW50" s="598"/>
      <c r="BX50" s="598"/>
      <c r="BY50" s="598"/>
      <c r="BZ50" s="598"/>
      <c r="CA50" s="598"/>
      <c r="CB50" s="598"/>
      <c r="CC50" s="598"/>
      <c r="CD50" s="598"/>
      <c r="CE50" s="598"/>
      <c r="CF50" s="598"/>
      <c r="CG50" s="598"/>
      <c r="CH50" s="598"/>
      <c r="CI50" s="598"/>
      <c r="CJ50" s="598"/>
      <c r="CK50" s="598"/>
      <c r="CL50" s="598"/>
      <c r="CM50" s="598"/>
      <c r="CN50" s="598"/>
      <c r="CO50" s="598"/>
      <c r="CP50" s="598"/>
      <c r="CQ50" s="598"/>
      <c r="CR50" s="598"/>
      <c r="CS50" s="598"/>
      <c r="CT50" s="598"/>
      <c r="CU50" s="598"/>
      <c r="CV50" s="598"/>
      <c r="CW50" s="598"/>
      <c r="CX50" s="598"/>
      <c r="CY50" s="598"/>
      <c r="CZ50" s="598"/>
      <c r="DA50" s="598"/>
      <c r="DB50" s="598"/>
      <c r="DC50" s="598"/>
      <c r="DD50" s="598"/>
      <c r="DE50" s="598"/>
      <c r="DF50" s="598"/>
      <c r="DG50" s="598"/>
      <c r="DH50" s="598"/>
      <c r="DI50" s="598"/>
    </row>
    <row r="51" spans="5:113">
      <c r="E51" s="598" t="s">
        <v>214</v>
      </c>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8"/>
      <c r="AM51" s="598"/>
      <c r="AN51" s="598"/>
      <c r="AO51" s="598"/>
      <c r="AP51" s="598"/>
      <c r="AQ51" s="598"/>
      <c r="AR51" s="598"/>
      <c r="AS51" s="598"/>
      <c r="AT51" s="598"/>
      <c r="AU51" s="598"/>
      <c r="AV51" s="598"/>
      <c r="AW51" s="598"/>
      <c r="AX51" s="598"/>
      <c r="AY51" s="598"/>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598"/>
      <c r="BW51" s="598"/>
      <c r="BX51" s="598"/>
      <c r="BY51" s="598"/>
      <c r="BZ51" s="598"/>
      <c r="CA51" s="598"/>
      <c r="CB51" s="598"/>
      <c r="CC51" s="598"/>
      <c r="CD51" s="598"/>
      <c r="CE51" s="598"/>
      <c r="CF51" s="598"/>
      <c r="CG51" s="598"/>
      <c r="CH51" s="598"/>
      <c r="CI51" s="598"/>
      <c r="CJ51" s="598"/>
      <c r="CK51" s="598"/>
      <c r="CL51" s="598"/>
      <c r="CM51" s="598"/>
      <c r="CN51" s="598"/>
      <c r="CO51" s="598"/>
      <c r="CP51" s="598"/>
      <c r="CQ51" s="598"/>
      <c r="CR51" s="598"/>
      <c r="CS51" s="598"/>
      <c r="CT51" s="598"/>
      <c r="CU51" s="598"/>
      <c r="CV51" s="598"/>
      <c r="CW51" s="598"/>
      <c r="CX51" s="598"/>
      <c r="CY51" s="598"/>
      <c r="CZ51" s="598"/>
      <c r="DA51" s="598"/>
      <c r="DB51" s="598"/>
      <c r="DC51" s="598"/>
      <c r="DD51" s="598"/>
      <c r="DE51" s="598"/>
      <c r="DF51" s="598"/>
      <c r="DG51" s="598"/>
      <c r="DH51" s="598"/>
      <c r="DI51" s="598"/>
    </row>
    <row r="52" spans="5:113">
      <c r="E52" s="598" t="s">
        <v>215</v>
      </c>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598"/>
      <c r="AD52" s="598"/>
      <c r="AE52" s="598"/>
      <c r="AF52" s="598"/>
      <c r="AG52" s="598"/>
      <c r="AH52" s="598"/>
      <c r="AI52" s="598"/>
      <c r="AJ52" s="598"/>
      <c r="AK52" s="598"/>
      <c r="AL52" s="598"/>
      <c r="AM52" s="598"/>
      <c r="AN52" s="598"/>
      <c r="AO52" s="598"/>
      <c r="AP52" s="598"/>
      <c r="AQ52" s="598"/>
      <c r="AR52" s="598"/>
      <c r="AS52" s="598"/>
      <c r="AT52" s="598"/>
      <c r="AU52" s="598"/>
      <c r="AV52" s="598"/>
      <c r="AW52" s="598"/>
      <c r="AX52" s="598"/>
      <c r="AY52" s="598"/>
      <c r="AZ52" s="598"/>
      <c r="BA52" s="598"/>
      <c r="BB52" s="598"/>
      <c r="BC52" s="598"/>
      <c r="BD52" s="598"/>
      <c r="BE52" s="598"/>
      <c r="BF52" s="598"/>
      <c r="BG52" s="598"/>
      <c r="BH52" s="598"/>
      <c r="BI52" s="598"/>
      <c r="BJ52" s="598"/>
      <c r="BK52" s="598"/>
      <c r="BL52" s="598"/>
      <c r="BM52" s="598"/>
      <c r="BN52" s="598"/>
      <c r="BO52" s="598"/>
      <c r="BP52" s="598"/>
      <c r="BQ52" s="598"/>
      <c r="BR52" s="598"/>
      <c r="BS52" s="598"/>
      <c r="BT52" s="598"/>
      <c r="BU52" s="598"/>
      <c r="BV52" s="598"/>
      <c r="BW52" s="598"/>
      <c r="BX52" s="598"/>
      <c r="BY52" s="598"/>
      <c r="BZ52" s="598"/>
      <c r="CA52" s="598"/>
      <c r="CB52" s="598"/>
      <c r="CC52" s="598"/>
      <c r="CD52" s="598"/>
      <c r="CE52" s="598"/>
      <c r="CF52" s="598"/>
      <c r="CG52" s="598"/>
      <c r="CH52" s="598"/>
      <c r="CI52" s="598"/>
      <c r="CJ52" s="598"/>
      <c r="CK52" s="598"/>
      <c r="CL52" s="598"/>
      <c r="CM52" s="598"/>
      <c r="CN52" s="598"/>
      <c r="CO52" s="598"/>
      <c r="CP52" s="598"/>
      <c r="CQ52" s="598"/>
      <c r="CR52" s="598"/>
      <c r="CS52" s="598"/>
      <c r="CT52" s="598"/>
      <c r="CU52" s="598"/>
      <c r="CV52" s="598"/>
      <c r="CW52" s="598"/>
      <c r="CX52" s="598"/>
      <c r="CY52" s="598"/>
      <c r="CZ52" s="598"/>
      <c r="DA52" s="598"/>
      <c r="DB52" s="598"/>
      <c r="DC52" s="598"/>
      <c r="DD52" s="598"/>
      <c r="DE52" s="598"/>
      <c r="DF52" s="598"/>
      <c r="DG52" s="598"/>
      <c r="DH52" s="598"/>
      <c r="DI52" s="598"/>
    </row>
    <row r="53" spans="5:113">
      <c r="E53" s="361" t="s">
        <v>605</v>
      </c>
    </row>
    <row r="54" spans="5:113"/>
    <row r="55" spans="5:113"/>
    <row r="56" spans="5:113"/>
  </sheetData>
  <sheetProtection algorithmName="SHA-512" hashValue="x2JTO5fCcrDTjy55UKrG1dxQhq3hbU2GS3GUGWeMbraVOoRrdQxt2QIiskgANHjgxO4HsR7t4aNQ1D1OtXuW8Q==" saltValue="F6dyFddk5B4sLU4/U4VZ/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216</v>
      </c>
      <c r="DI1" s="715"/>
      <c r="DJ1" s="715"/>
      <c r="DK1" s="715"/>
      <c r="DL1" s="715"/>
      <c r="DM1" s="715"/>
      <c r="DN1" s="716"/>
      <c r="DO1" s="211"/>
      <c r="DP1" s="714" t="s">
        <v>217</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c r="B2" s="212" t="s">
        <v>218</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76" t="s">
        <v>219</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220</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221</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c r="B4" s="676" t="s">
        <v>1</v>
      </c>
      <c r="C4" s="677"/>
      <c r="D4" s="677"/>
      <c r="E4" s="677"/>
      <c r="F4" s="677"/>
      <c r="G4" s="677"/>
      <c r="H4" s="677"/>
      <c r="I4" s="677"/>
      <c r="J4" s="677"/>
      <c r="K4" s="677"/>
      <c r="L4" s="677"/>
      <c r="M4" s="677"/>
      <c r="N4" s="677"/>
      <c r="O4" s="677"/>
      <c r="P4" s="677"/>
      <c r="Q4" s="678"/>
      <c r="R4" s="676" t="s">
        <v>222</v>
      </c>
      <c r="S4" s="677"/>
      <c r="T4" s="677"/>
      <c r="U4" s="677"/>
      <c r="V4" s="677"/>
      <c r="W4" s="677"/>
      <c r="X4" s="677"/>
      <c r="Y4" s="678"/>
      <c r="Z4" s="676" t="s">
        <v>223</v>
      </c>
      <c r="AA4" s="677"/>
      <c r="AB4" s="677"/>
      <c r="AC4" s="678"/>
      <c r="AD4" s="676" t="s">
        <v>224</v>
      </c>
      <c r="AE4" s="677"/>
      <c r="AF4" s="677"/>
      <c r="AG4" s="677"/>
      <c r="AH4" s="677"/>
      <c r="AI4" s="677"/>
      <c r="AJ4" s="677"/>
      <c r="AK4" s="678"/>
      <c r="AL4" s="676" t="s">
        <v>223</v>
      </c>
      <c r="AM4" s="677"/>
      <c r="AN4" s="677"/>
      <c r="AO4" s="678"/>
      <c r="AP4" s="717" t="s">
        <v>225</v>
      </c>
      <c r="AQ4" s="717"/>
      <c r="AR4" s="717"/>
      <c r="AS4" s="717"/>
      <c r="AT4" s="717"/>
      <c r="AU4" s="717"/>
      <c r="AV4" s="717"/>
      <c r="AW4" s="717"/>
      <c r="AX4" s="717"/>
      <c r="AY4" s="717"/>
      <c r="AZ4" s="717"/>
      <c r="BA4" s="717"/>
      <c r="BB4" s="717"/>
      <c r="BC4" s="717"/>
      <c r="BD4" s="717"/>
      <c r="BE4" s="717"/>
      <c r="BF4" s="717"/>
      <c r="BG4" s="717" t="s">
        <v>226</v>
      </c>
      <c r="BH4" s="717"/>
      <c r="BI4" s="717"/>
      <c r="BJ4" s="717"/>
      <c r="BK4" s="717"/>
      <c r="BL4" s="717"/>
      <c r="BM4" s="717"/>
      <c r="BN4" s="717"/>
      <c r="BO4" s="717" t="s">
        <v>223</v>
      </c>
      <c r="BP4" s="717"/>
      <c r="BQ4" s="717"/>
      <c r="BR4" s="717"/>
      <c r="BS4" s="717" t="s">
        <v>227</v>
      </c>
      <c r="BT4" s="717"/>
      <c r="BU4" s="717"/>
      <c r="BV4" s="717"/>
      <c r="BW4" s="717"/>
      <c r="BX4" s="717"/>
      <c r="BY4" s="717"/>
      <c r="BZ4" s="717"/>
      <c r="CA4" s="717"/>
      <c r="CB4" s="717"/>
      <c r="CD4" s="676" t="s">
        <v>228</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c r="B5" s="673" t="s">
        <v>229</v>
      </c>
      <c r="C5" s="674"/>
      <c r="D5" s="674"/>
      <c r="E5" s="674"/>
      <c r="F5" s="674"/>
      <c r="G5" s="674"/>
      <c r="H5" s="674"/>
      <c r="I5" s="674"/>
      <c r="J5" s="674"/>
      <c r="K5" s="674"/>
      <c r="L5" s="674"/>
      <c r="M5" s="674"/>
      <c r="N5" s="674"/>
      <c r="O5" s="674"/>
      <c r="P5" s="674"/>
      <c r="Q5" s="675"/>
      <c r="R5" s="670">
        <v>4150189</v>
      </c>
      <c r="S5" s="671"/>
      <c r="T5" s="671"/>
      <c r="U5" s="671"/>
      <c r="V5" s="671"/>
      <c r="W5" s="671"/>
      <c r="X5" s="671"/>
      <c r="Y5" s="699"/>
      <c r="Z5" s="712">
        <v>21.7</v>
      </c>
      <c r="AA5" s="712"/>
      <c r="AB5" s="712"/>
      <c r="AC5" s="712"/>
      <c r="AD5" s="713">
        <v>4150189</v>
      </c>
      <c r="AE5" s="713"/>
      <c r="AF5" s="713"/>
      <c r="AG5" s="713"/>
      <c r="AH5" s="713"/>
      <c r="AI5" s="713"/>
      <c r="AJ5" s="713"/>
      <c r="AK5" s="713"/>
      <c r="AL5" s="700">
        <v>41</v>
      </c>
      <c r="AM5" s="686"/>
      <c r="AN5" s="686"/>
      <c r="AO5" s="701"/>
      <c r="AP5" s="673" t="s">
        <v>230</v>
      </c>
      <c r="AQ5" s="674"/>
      <c r="AR5" s="674"/>
      <c r="AS5" s="674"/>
      <c r="AT5" s="674"/>
      <c r="AU5" s="674"/>
      <c r="AV5" s="674"/>
      <c r="AW5" s="674"/>
      <c r="AX5" s="674"/>
      <c r="AY5" s="674"/>
      <c r="AZ5" s="674"/>
      <c r="BA5" s="674"/>
      <c r="BB5" s="674"/>
      <c r="BC5" s="674"/>
      <c r="BD5" s="674"/>
      <c r="BE5" s="674"/>
      <c r="BF5" s="675"/>
      <c r="BG5" s="623">
        <v>4148813</v>
      </c>
      <c r="BH5" s="624"/>
      <c r="BI5" s="624"/>
      <c r="BJ5" s="624"/>
      <c r="BK5" s="624"/>
      <c r="BL5" s="624"/>
      <c r="BM5" s="624"/>
      <c r="BN5" s="625"/>
      <c r="BO5" s="649">
        <v>100</v>
      </c>
      <c r="BP5" s="649"/>
      <c r="BQ5" s="649"/>
      <c r="BR5" s="649"/>
      <c r="BS5" s="650">
        <v>87411</v>
      </c>
      <c r="BT5" s="650"/>
      <c r="BU5" s="650"/>
      <c r="BV5" s="650"/>
      <c r="BW5" s="650"/>
      <c r="BX5" s="650"/>
      <c r="BY5" s="650"/>
      <c r="BZ5" s="650"/>
      <c r="CA5" s="650"/>
      <c r="CB5" s="695"/>
      <c r="CD5" s="676" t="s">
        <v>225</v>
      </c>
      <c r="CE5" s="677"/>
      <c r="CF5" s="677"/>
      <c r="CG5" s="677"/>
      <c r="CH5" s="677"/>
      <c r="CI5" s="677"/>
      <c r="CJ5" s="677"/>
      <c r="CK5" s="677"/>
      <c r="CL5" s="677"/>
      <c r="CM5" s="677"/>
      <c r="CN5" s="677"/>
      <c r="CO5" s="677"/>
      <c r="CP5" s="677"/>
      <c r="CQ5" s="678"/>
      <c r="CR5" s="676" t="s">
        <v>231</v>
      </c>
      <c r="CS5" s="677"/>
      <c r="CT5" s="677"/>
      <c r="CU5" s="677"/>
      <c r="CV5" s="677"/>
      <c r="CW5" s="677"/>
      <c r="CX5" s="677"/>
      <c r="CY5" s="678"/>
      <c r="CZ5" s="676" t="s">
        <v>223</v>
      </c>
      <c r="DA5" s="677"/>
      <c r="DB5" s="677"/>
      <c r="DC5" s="678"/>
      <c r="DD5" s="676" t="s">
        <v>232</v>
      </c>
      <c r="DE5" s="677"/>
      <c r="DF5" s="677"/>
      <c r="DG5" s="677"/>
      <c r="DH5" s="677"/>
      <c r="DI5" s="677"/>
      <c r="DJ5" s="677"/>
      <c r="DK5" s="677"/>
      <c r="DL5" s="677"/>
      <c r="DM5" s="677"/>
      <c r="DN5" s="677"/>
      <c r="DO5" s="677"/>
      <c r="DP5" s="678"/>
      <c r="DQ5" s="676" t="s">
        <v>233</v>
      </c>
      <c r="DR5" s="677"/>
      <c r="DS5" s="677"/>
      <c r="DT5" s="677"/>
      <c r="DU5" s="677"/>
      <c r="DV5" s="677"/>
      <c r="DW5" s="677"/>
      <c r="DX5" s="677"/>
      <c r="DY5" s="677"/>
      <c r="DZ5" s="677"/>
      <c r="EA5" s="677"/>
      <c r="EB5" s="677"/>
      <c r="EC5" s="678"/>
    </row>
    <row r="6" spans="2:143" ht="11.25" customHeight="1">
      <c r="B6" s="620" t="s">
        <v>234</v>
      </c>
      <c r="C6" s="621"/>
      <c r="D6" s="621"/>
      <c r="E6" s="621"/>
      <c r="F6" s="621"/>
      <c r="G6" s="621"/>
      <c r="H6" s="621"/>
      <c r="I6" s="621"/>
      <c r="J6" s="621"/>
      <c r="K6" s="621"/>
      <c r="L6" s="621"/>
      <c r="M6" s="621"/>
      <c r="N6" s="621"/>
      <c r="O6" s="621"/>
      <c r="P6" s="621"/>
      <c r="Q6" s="622"/>
      <c r="R6" s="623">
        <v>153864</v>
      </c>
      <c r="S6" s="624"/>
      <c r="T6" s="624"/>
      <c r="U6" s="624"/>
      <c r="V6" s="624"/>
      <c r="W6" s="624"/>
      <c r="X6" s="624"/>
      <c r="Y6" s="625"/>
      <c r="Z6" s="649">
        <v>0.8</v>
      </c>
      <c r="AA6" s="649"/>
      <c r="AB6" s="649"/>
      <c r="AC6" s="649"/>
      <c r="AD6" s="650">
        <v>153864</v>
      </c>
      <c r="AE6" s="650"/>
      <c r="AF6" s="650"/>
      <c r="AG6" s="650"/>
      <c r="AH6" s="650"/>
      <c r="AI6" s="650"/>
      <c r="AJ6" s="650"/>
      <c r="AK6" s="650"/>
      <c r="AL6" s="626">
        <v>1.5</v>
      </c>
      <c r="AM6" s="627"/>
      <c r="AN6" s="627"/>
      <c r="AO6" s="651"/>
      <c r="AP6" s="620" t="s">
        <v>235</v>
      </c>
      <c r="AQ6" s="621"/>
      <c r="AR6" s="621"/>
      <c r="AS6" s="621"/>
      <c r="AT6" s="621"/>
      <c r="AU6" s="621"/>
      <c r="AV6" s="621"/>
      <c r="AW6" s="621"/>
      <c r="AX6" s="621"/>
      <c r="AY6" s="621"/>
      <c r="AZ6" s="621"/>
      <c r="BA6" s="621"/>
      <c r="BB6" s="621"/>
      <c r="BC6" s="621"/>
      <c r="BD6" s="621"/>
      <c r="BE6" s="621"/>
      <c r="BF6" s="622"/>
      <c r="BG6" s="623">
        <v>4148813</v>
      </c>
      <c r="BH6" s="624"/>
      <c r="BI6" s="624"/>
      <c r="BJ6" s="624"/>
      <c r="BK6" s="624"/>
      <c r="BL6" s="624"/>
      <c r="BM6" s="624"/>
      <c r="BN6" s="625"/>
      <c r="BO6" s="649">
        <v>100</v>
      </c>
      <c r="BP6" s="649"/>
      <c r="BQ6" s="649"/>
      <c r="BR6" s="649"/>
      <c r="BS6" s="650">
        <v>87411</v>
      </c>
      <c r="BT6" s="650"/>
      <c r="BU6" s="650"/>
      <c r="BV6" s="650"/>
      <c r="BW6" s="650"/>
      <c r="BX6" s="650"/>
      <c r="BY6" s="650"/>
      <c r="BZ6" s="650"/>
      <c r="CA6" s="650"/>
      <c r="CB6" s="695"/>
      <c r="CD6" s="673" t="s">
        <v>236</v>
      </c>
      <c r="CE6" s="674"/>
      <c r="CF6" s="674"/>
      <c r="CG6" s="674"/>
      <c r="CH6" s="674"/>
      <c r="CI6" s="674"/>
      <c r="CJ6" s="674"/>
      <c r="CK6" s="674"/>
      <c r="CL6" s="674"/>
      <c r="CM6" s="674"/>
      <c r="CN6" s="674"/>
      <c r="CO6" s="674"/>
      <c r="CP6" s="674"/>
      <c r="CQ6" s="675"/>
      <c r="CR6" s="623">
        <v>131665</v>
      </c>
      <c r="CS6" s="624"/>
      <c r="CT6" s="624"/>
      <c r="CU6" s="624"/>
      <c r="CV6" s="624"/>
      <c r="CW6" s="624"/>
      <c r="CX6" s="624"/>
      <c r="CY6" s="625"/>
      <c r="CZ6" s="700">
        <v>0.7</v>
      </c>
      <c r="DA6" s="686"/>
      <c r="DB6" s="686"/>
      <c r="DC6" s="702"/>
      <c r="DD6" s="629" t="s">
        <v>128</v>
      </c>
      <c r="DE6" s="624"/>
      <c r="DF6" s="624"/>
      <c r="DG6" s="624"/>
      <c r="DH6" s="624"/>
      <c r="DI6" s="624"/>
      <c r="DJ6" s="624"/>
      <c r="DK6" s="624"/>
      <c r="DL6" s="624"/>
      <c r="DM6" s="624"/>
      <c r="DN6" s="624"/>
      <c r="DO6" s="624"/>
      <c r="DP6" s="625"/>
      <c r="DQ6" s="629">
        <v>131592</v>
      </c>
      <c r="DR6" s="624"/>
      <c r="DS6" s="624"/>
      <c r="DT6" s="624"/>
      <c r="DU6" s="624"/>
      <c r="DV6" s="624"/>
      <c r="DW6" s="624"/>
      <c r="DX6" s="624"/>
      <c r="DY6" s="624"/>
      <c r="DZ6" s="624"/>
      <c r="EA6" s="624"/>
      <c r="EB6" s="624"/>
      <c r="EC6" s="661"/>
    </row>
    <row r="7" spans="2:143" ht="11.25" customHeight="1">
      <c r="B7" s="620" t="s">
        <v>237</v>
      </c>
      <c r="C7" s="621"/>
      <c r="D7" s="621"/>
      <c r="E7" s="621"/>
      <c r="F7" s="621"/>
      <c r="G7" s="621"/>
      <c r="H7" s="621"/>
      <c r="I7" s="621"/>
      <c r="J7" s="621"/>
      <c r="K7" s="621"/>
      <c r="L7" s="621"/>
      <c r="M7" s="621"/>
      <c r="N7" s="621"/>
      <c r="O7" s="621"/>
      <c r="P7" s="621"/>
      <c r="Q7" s="622"/>
      <c r="R7" s="623">
        <v>5143</v>
      </c>
      <c r="S7" s="624"/>
      <c r="T7" s="624"/>
      <c r="U7" s="624"/>
      <c r="V7" s="624"/>
      <c r="W7" s="624"/>
      <c r="X7" s="624"/>
      <c r="Y7" s="625"/>
      <c r="Z7" s="649">
        <v>0</v>
      </c>
      <c r="AA7" s="649"/>
      <c r="AB7" s="649"/>
      <c r="AC7" s="649"/>
      <c r="AD7" s="650">
        <v>5143</v>
      </c>
      <c r="AE7" s="650"/>
      <c r="AF7" s="650"/>
      <c r="AG7" s="650"/>
      <c r="AH7" s="650"/>
      <c r="AI7" s="650"/>
      <c r="AJ7" s="650"/>
      <c r="AK7" s="650"/>
      <c r="AL7" s="626">
        <v>0.1</v>
      </c>
      <c r="AM7" s="627"/>
      <c r="AN7" s="627"/>
      <c r="AO7" s="651"/>
      <c r="AP7" s="620" t="s">
        <v>238</v>
      </c>
      <c r="AQ7" s="621"/>
      <c r="AR7" s="621"/>
      <c r="AS7" s="621"/>
      <c r="AT7" s="621"/>
      <c r="AU7" s="621"/>
      <c r="AV7" s="621"/>
      <c r="AW7" s="621"/>
      <c r="AX7" s="621"/>
      <c r="AY7" s="621"/>
      <c r="AZ7" s="621"/>
      <c r="BA7" s="621"/>
      <c r="BB7" s="621"/>
      <c r="BC7" s="621"/>
      <c r="BD7" s="621"/>
      <c r="BE7" s="621"/>
      <c r="BF7" s="622"/>
      <c r="BG7" s="623">
        <v>1868403</v>
      </c>
      <c r="BH7" s="624"/>
      <c r="BI7" s="624"/>
      <c r="BJ7" s="624"/>
      <c r="BK7" s="624"/>
      <c r="BL7" s="624"/>
      <c r="BM7" s="624"/>
      <c r="BN7" s="625"/>
      <c r="BO7" s="649">
        <v>45</v>
      </c>
      <c r="BP7" s="649"/>
      <c r="BQ7" s="649"/>
      <c r="BR7" s="649"/>
      <c r="BS7" s="650">
        <v>87411</v>
      </c>
      <c r="BT7" s="650"/>
      <c r="BU7" s="650"/>
      <c r="BV7" s="650"/>
      <c r="BW7" s="650"/>
      <c r="BX7" s="650"/>
      <c r="BY7" s="650"/>
      <c r="BZ7" s="650"/>
      <c r="CA7" s="650"/>
      <c r="CB7" s="695"/>
      <c r="CD7" s="620" t="s">
        <v>239</v>
      </c>
      <c r="CE7" s="621"/>
      <c r="CF7" s="621"/>
      <c r="CG7" s="621"/>
      <c r="CH7" s="621"/>
      <c r="CI7" s="621"/>
      <c r="CJ7" s="621"/>
      <c r="CK7" s="621"/>
      <c r="CL7" s="621"/>
      <c r="CM7" s="621"/>
      <c r="CN7" s="621"/>
      <c r="CO7" s="621"/>
      <c r="CP7" s="621"/>
      <c r="CQ7" s="622"/>
      <c r="CR7" s="623">
        <v>2782921</v>
      </c>
      <c r="CS7" s="624"/>
      <c r="CT7" s="624"/>
      <c r="CU7" s="624"/>
      <c r="CV7" s="624"/>
      <c r="CW7" s="624"/>
      <c r="CX7" s="624"/>
      <c r="CY7" s="625"/>
      <c r="CZ7" s="649">
        <v>15.5</v>
      </c>
      <c r="DA7" s="649"/>
      <c r="DB7" s="649"/>
      <c r="DC7" s="649"/>
      <c r="DD7" s="629">
        <v>85018</v>
      </c>
      <c r="DE7" s="624"/>
      <c r="DF7" s="624"/>
      <c r="DG7" s="624"/>
      <c r="DH7" s="624"/>
      <c r="DI7" s="624"/>
      <c r="DJ7" s="624"/>
      <c r="DK7" s="624"/>
      <c r="DL7" s="624"/>
      <c r="DM7" s="624"/>
      <c r="DN7" s="624"/>
      <c r="DO7" s="624"/>
      <c r="DP7" s="625"/>
      <c r="DQ7" s="629">
        <v>2006402</v>
      </c>
      <c r="DR7" s="624"/>
      <c r="DS7" s="624"/>
      <c r="DT7" s="624"/>
      <c r="DU7" s="624"/>
      <c r="DV7" s="624"/>
      <c r="DW7" s="624"/>
      <c r="DX7" s="624"/>
      <c r="DY7" s="624"/>
      <c r="DZ7" s="624"/>
      <c r="EA7" s="624"/>
      <c r="EB7" s="624"/>
      <c r="EC7" s="661"/>
    </row>
    <row r="8" spans="2:143" ht="11.25" customHeight="1">
      <c r="B8" s="620" t="s">
        <v>240</v>
      </c>
      <c r="C8" s="621"/>
      <c r="D8" s="621"/>
      <c r="E8" s="621"/>
      <c r="F8" s="621"/>
      <c r="G8" s="621"/>
      <c r="H8" s="621"/>
      <c r="I8" s="621"/>
      <c r="J8" s="621"/>
      <c r="K8" s="621"/>
      <c r="L8" s="621"/>
      <c r="M8" s="621"/>
      <c r="N8" s="621"/>
      <c r="O8" s="621"/>
      <c r="P8" s="621"/>
      <c r="Q8" s="622"/>
      <c r="R8" s="623">
        <v>23423</v>
      </c>
      <c r="S8" s="624"/>
      <c r="T8" s="624"/>
      <c r="U8" s="624"/>
      <c r="V8" s="624"/>
      <c r="W8" s="624"/>
      <c r="X8" s="624"/>
      <c r="Y8" s="625"/>
      <c r="Z8" s="649">
        <v>0.1</v>
      </c>
      <c r="AA8" s="649"/>
      <c r="AB8" s="649"/>
      <c r="AC8" s="649"/>
      <c r="AD8" s="650">
        <v>23423</v>
      </c>
      <c r="AE8" s="650"/>
      <c r="AF8" s="650"/>
      <c r="AG8" s="650"/>
      <c r="AH8" s="650"/>
      <c r="AI8" s="650"/>
      <c r="AJ8" s="650"/>
      <c r="AK8" s="650"/>
      <c r="AL8" s="626">
        <v>0.2</v>
      </c>
      <c r="AM8" s="627"/>
      <c r="AN8" s="627"/>
      <c r="AO8" s="651"/>
      <c r="AP8" s="620" t="s">
        <v>241</v>
      </c>
      <c r="AQ8" s="621"/>
      <c r="AR8" s="621"/>
      <c r="AS8" s="621"/>
      <c r="AT8" s="621"/>
      <c r="AU8" s="621"/>
      <c r="AV8" s="621"/>
      <c r="AW8" s="621"/>
      <c r="AX8" s="621"/>
      <c r="AY8" s="621"/>
      <c r="AZ8" s="621"/>
      <c r="BA8" s="621"/>
      <c r="BB8" s="621"/>
      <c r="BC8" s="621"/>
      <c r="BD8" s="621"/>
      <c r="BE8" s="621"/>
      <c r="BF8" s="622"/>
      <c r="BG8" s="623">
        <v>54417</v>
      </c>
      <c r="BH8" s="624"/>
      <c r="BI8" s="624"/>
      <c r="BJ8" s="624"/>
      <c r="BK8" s="624"/>
      <c r="BL8" s="624"/>
      <c r="BM8" s="624"/>
      <c r="BN8" s="625"/>
      <c r="BO8" s="649">
        <v>1.3</v>
      </c>
      <c r="BP8" s="649"/>
      <c r="BQ8" s="649"/>
      <c r="BR8" s="649"/>
      <c r="BS8" s="650" t="s">
        <v>128</v>
      </c>
      <c r="BT8" s="650"/>
      <c r="BU8" s="650"/>
      <c r="BV8" s="650"/>
      <c r="BW8" s="650"/>
      <c r="BX8" s="650"/>
      <c r="BY8" s="650"/>
      <c r="BZ8" s="650"/>
      <c r="CA8" s="650"/>
      <c r="CB8" s="695"/>
      <c r="CD8" s="620" t="s">
        <v>242</v>
      </c>
      <c r="CE8" s="621"/>
      <c r="CF8" s="621"/>
      <c r="CG8" s="621"/>
      <c r="CH8" s="621"/>
      <c r="CI8" s="621"/>
      <c r="CJ8" s="621"/>
      <c r="CK8" s="621"/>
      <c r="CL8" s="621"/>
      <c r="CM8" s="621"/>
      <c r="CN8" s="621"/>
      <c r="CO8" s="621"/>
      <c r="CP8" s="621"/>
      <c r="CQ8" s="622"/>
      <c r="CR8" s="623">
        <v>6715770</v>
      </c>
      <c r="CS8" s="624"/>
      <c r="CT8" s="624"/>
      <c r="CU8" s="624"/>
      <c r="CV8" s="624"/>
      <c r="CW8" s="624"/>
      <c r="CX8" s="624"/>
      <c r="CY8" s="625"/>
      <c r="CZ8" s="649">
        <v>37.5</v>
      </c>
      <c r="DA8" s="649"/>
      <c r="DB8" s="649"/>
      <c r="DC8" s="649"/>
      <c r="DD8" s="629">
        <v>28531</v>
      </c>
      <c r="DE8" s="624"/>
      <c r="DF8" s="624"/>
      <c r="DG8" s="624"/>
      <c r="DH8" s="624"/>
      <c r="DI8" s="624"/>
      <c r="DJ8" s="624"/>
      <c r="DK8" s="624"/>
      <c r="DL8" s="624"/>
      <c r="DM8" s="624"/>
      <c r="DN8" s="624"/>
      <c r="DO8" s="624"/>
      <c r="DP8" s="625"/>
      <c r="DQ8" s="629">
        <v>3223565</v>
      </c>
      <c r="DR8" s="624"/>
      <c r="DS8" s="624"/>
      <c r="DT8" s="624"/>
      <c r="DU8" s="624"/>
      <c r="DV8" s="624"/>
      <c r="DW8" s="624"/>
      <c r="DX8" s="624"/>
      <c r="DY8" s="624"/>
      <c r="DZ8" s="624"/>
      <c r="EA8" s="624"/>
      <c r="EB8" s="624"/>
      <c r="EC8" s="661"/>
    </row>
    <row r="9" spans="2:143" ht="11.25" customHeight="1">
      <c r="B9" s="620" t="s">
        <v>243</v>
      </c>
      <c r="C9" s="621"/>
      <c r="D9" s="621"/>
      <c r="E9" s="621"/>
      <c r="F9" s="621"/>
      <c r="G9" s="621"/>
      <c r="H9" s="621"/>
      <c r="I9" s="621"/>
      <c r="J9" s="621"/>
      <c r="K9" s="621"/>
      <c r="L9" s="621"/>
      <c r="M9" s="621"/>
      <c r="N9" s="621"/>
      <c r="O9" s="621"/>
      <c r="P9" s="621"/>
      <c r="Q9" s="622"/>
      <c r="R9" s="623">
        <v>29235</v>
      </c>
      <c r="S9" s="624"/>
      <c r="T9" s="624"/>
      <c r="U9" s="624"/>
      <c r="V9" s="624"/>
      <c r="W9" s="624"/>
      <c r="X9" s="624"/>
      <c r="Y9" s="625"/>
      <c r="Z9" s="649">
        <v>0.2</v>
      </c>
      <c r="AA9" s="649"/>
      <c r="AB9" s="649"/>
      <c r="AC9" s="649"/>
      <c r="AD9" s="650">
        <v>29235</v>
      </c>
      <c r="AE9" s="650"/>
      <c r="AF9" s="650"/>
      <c r="AG9" s="650"/>
      <c r="AH9" s="650"/>
      <c r="AI9" s="650"/>
      <c r="AJ9" s="650"/>
      <c r="AK9" s="650"/>
      <c r="AL9" s="626">
        <v>0.3</v>
      </c>
      <c r="AM9" s="627"/>
      <c r="AN9" s="627"/>
      <c r="AO9" s="651"/>
      <c r="AP9" s="620" t="s">
        <v>244</v>
      </c>
      <c r="AQ9" s="621"/>
      <c r="AR9" s="621"/>
      <c r="AS9" s="621"/>
      <c r="AT9" s="621"/>
      <c r="AU9" s="621"/>
      <c r="AV9" s="621"/>
      <c r="AW9" s="621"/>
      <c r="AX9" s="621"/>
      <c r="AY9" s="621"/>
      <c r="AZ9" s="621"/>
      <c r="BA9" s="621"/>
      <c r="BB9" s="621"/>
      <c r="BC9" s="621"/>
      <c r="BD9" s="621"/>
      <c r="BE9" s="621"/>
      <c r="BF9" s="622"/>
      <c r="BG9" s="623">
        <v>1460168</v>
      </c>
      <c r="BH9" s="624"/>
      <c r="BI9" s="624"/>
      <c r="BJ9" s="624"/>
      <c r="BK9" s="624"/>
      <c r="BL9" s="624"/>
      <c r="BM9" s="624"/>
      <c r="BN9" s="625"/>
      <c r="BO9" s="649">
        <v>35.200000000000003</v>
      </c>
      <c r="BP9" s="649"/>
      <c r="BQ9" s="649"/>
      <c r="BR9" s="649"/>
      <c r="BS9" s="650" t="s">
        <v>128</v>
      </c>
      <c r="BT9" s="650"/>
      <c r="BU9" s="650"/>
      <c r="BV9" s="650"/>
      <c r="BW9" s="650"/>
      <c r="BX9" s="650"/>
      <c r="BY9" s="650"/>
      <c r="BZ9" s="650"/>
      <c r="CA9" s="650"/>
      <c r="CB9" s="695"/>
      <c r="CD9" s="620" t="s">
        <v>245</v>
      </c>
      <c r="CE9" s="621"/>
      <c r="CF9" s="621"/>
      <c r="CG9" s="621"/>
      <c r="CH9" s="621"/>
      <c r="CI9" s="621"/>
      <c r="CJ9" s="621"/>
      <c r="CK9" s="621"/>
      <c r="CL9" s="621"/>
      <c r="CM9" s="621"/>
      <c r="CN9" s="621"/>
      <c r="CO9" s="621"/>
      <c r="CP9" s="621"/>
      <c r="CQ9" s="622"/>
      <c r="CR9" s="623">
        <v>1588918</v>
      </c>
      <c r="CS9" s="624"/>
      <c r="CT9" s="624"/>
      <c r="CU9" s="624"/>
      <c r="CV9" s="624"/>
      <c r="CW9" s="624"/>
      <c r="CX9" s="624"/>
      <c r="CY9" s="625"/>
      <c r="CZ9" s="649">
        <v>8.9</v>
      </c>
      <c r="DA9" s="649"/>
      <c r="DB9" s="649"/>
      <c r="DC9" s="649"/>
      <c r="DD9" s="629">
        <v>54470</v>
      </c>
      <c r="DE9" s="624"/>
      <c r="DF9" s="624"/>
      <c r="DG9" s="624"/>
      <c r="DH9" s="624"/>
      <c r="DI9" s="624"/>
      <c r="DJ9" s="624"/>
      <c r="DK9" s="624"/>
      <c r="DL9" s="624"/>
      <c r="DM9" s="624"/>
      <c r="DN9" s="624"/>
      <c r="DO9" s="624"/>
      <c r="DP9" s="625"/>
      <c r="DQ9" s="629">
        <v>1167293</v>
      </c>
      <c r="DR9" s="624"/>
      <c r="DS9" s="624"/>
      <c r="DT9" s="624"/>
      <c r="DU9" s="624"/>
      <c r="DV9" s="624"/>
      <c r="DW9" s="624"/>
      <c r="DX9" s="624"/>
      <c r="DY9" s="624"/>
      <c r="DZ9" s="624"/>
      <c r="EA9" s="624"/>
      <c r="EB9" s="624"/>
      <c r="EC9" s="661"/>
    </row>
    <row r="10" spans="2:143" ht="11.25" customHeight="1">
      <c r="B10" s="620" t="s">
        <v>246</v>
      </c>
      <c r="C10" s="621"/>
      <c r="D10" s="621"/>
      <c r="E10" s="621"/>
      <c r="F10" s="621"/>
      <c r="G10" s="621"/>
      <c r="H10" s="621"/>
      <c r="I10" s="621"/>
      <c r="J10" s="621"/>
      <c r="K10" s="621"/>
      <c r="L10" s="621"/>
      <c r="M10" s="621"/>
      <c r="N10" s="621"/>
      <c r="O10" s="621"/>
      <c r="P10" s="621"/>
      <c r="Q10" s="622"/>
      <c r="R10" s="623" t="s">
        <v>128</v>
      </c>
      <c r="S10" s="624"/>
      <c r="T10" s="624"/>
      <c r="U10" s="624"/>
      <c r="V10" s="624"/>
      <c r="W10" s="624"/>
      <c r="X10" s="624"/>
      <c r="Y10" s="625"/>
      <c r="Z10" s="649" t="s">
        <v>128</v>
      </c>
      <c r="AA10" s="649"/>
      <c r="AB10" s="649"/>
      <c r="AC10" s="649"/>
      <c r="AD10" s="650" t="s">
        <v>128</v>
      </c>
      <c r="AE10" s="650"/>
      <c r="AF10" s="650"/>
      <c r="AG10" s="650"/>
      <c r="AH10" s="650"/>
      <c r="AI10" s="650"/>
      <c r="AJ10" s="650"/>
      <c r="AK10" s="650"/>
      <c r="AL10" s="626" t="s">
        <v>128</v>
      </c>
      <c r="AM10" s="627"/>
      <c r="AN10" s="627"/>
      <c r="AO10" s="651"/>
      <c r="AP10" s="620" t="s">
        <v>247</v>
      </c>
      <c r="AQ10" s="621"/>
      <c r="AR10" s="621"/>
      <c r="AS10" s="621"/>
      <c r="AT10" s="621"/>
      <c r="AU10" s="621"/>
      <c r="AV10" s="621"/>
      <c r="AW10" s="621"/>
      <c r="AX10" s="621"/>
      <c r="AY10" s="621"/>
      <c r="AZ10" s="621"/>
      <c r="BA10" s="621"/>
      <c r="BB10" s="621"/>
      <c r="BC10" s="621"/>
      <c r="BD10" s="621"/>
      <c r="BE10" s="621"/>
      <c r="BF10" s="622"/>
      <c r="BG10" s="623">
        <v>110839</v>
      </c>
      <c r="BH10" s="624"/>
      <c r="BI10" s="624"/>
      <c r="BJ10" s="624"/>
      <c r="BK10" s="624"/>
      <c r="BL10" s="624"/>
      <c r="BM10" s="624"/>
      <c r="BN10" s="625"/>
      <c r="BO10" s="649">
        <v>2.7</v>
      </c>
      <c r="BP10" s="649"/>
      <c r="BQ10" s="649"/>
      <c r="BR10" s="649"/>
      <c r="BS10" s="650">
        <v>18251</v>
      </c>
      <c r="BT10" s="650"/>
      <c r="BU10" s="650"/>
      <c r="BV10" s="650"/>
      <c r="BW10" s="650"/>
      <c r="BX10" s="650"/>
      <c r="BY10" s="650"/>
      <c r="BZ10" s="650"/>
      <c r="CA10" s="650"/>
      <c r="CB10" s="695"/>
      <c r="CD10" s="620" t="s">
        <v>248</v>
      </c>
      <c r="CE10" s="621"/>
      <c r="CF10" s="621"/>
      <c r="CG10" s="621"/>
      <c r="CH10" s="621"/>
      <c r="CI10" s="621"/>
      <c r="CJ10" s="621"/>
      <c r="CK10" s="621"/>
      <c r="CL10" s="621"/>
      <c r="CM10" s="621"/>
      <c r="CN10" s="621"/>
      <c r="CO10" s="621"/>
      <c r="CP10" s="621"/>
      <c r="CQ10" s="622"/>
      <c r="CR10" s="623">
        <v>23010</v>
      </c>
      <c r="CS10" s="624"/>
      <c r="CT10" s="624"/>
      <c r="CU10" s="624"/>
      <c r="CV10" s="624"/>
      <c r="CW10" s="624"/>
      <c r="CX10" s="624"/>
      <c r="CY10" s="625"/>
      <c r="CZ10" s="649">
        <v>0.1</v>
      </c>
      <c r="DA10" s="649"/>
      <c r="DB10" s="649"/>
      <c r="DC10" s="649"/>
      <c r="DD10" s="629" t="s">
        <v>128</v>
      </c>
      <c r="DE10" s="624"/>
      <c r="DF10" s="624"/>
      <c r="DG10" s="624"/>
      <c r="DH10" s="624"/>
      <c r="DI10" s="624"/>
      <c r="DJ10" s="624"/>
      <c r="DK10" s="624"/>
      <c r="DL10" s="624"/>
      <c r="DM10" s="624"/>
      <c r="DN10" s="624"/>
      <c r="DO10" s="624"/>
      <c r="DP10" s="625"/>
      <c r="DQ10" s="629">
        <v>10</v>
      </c>
      <c r="DR10" s="624"/>
      <c r="DS10" s="624"/>
      <c r="DT10" s="624"/>
      <c r="DU10" s="624"/>
      <c r="DV10" s="624"/>
      <c r="DW10" s="624"/>
      <c r="DX10" s="624"/>
      <c r="DY10" s="624"/>
      <c r="DZ10" s="624"/>
      <c r="EA10" s="624"/>
      <c r="EB10" s="624"/>
      <c r="EC10" s="661"/>
    </row>
    <row r="11" spans="2:143" ht="11.25" customHeight="1">
      <c r="B11" s="620" t="s">
        <v>249</v>
      </c>
      <c r="C11" s="621"/>
      <c r="D11" s="621"/>
      <c r="E11" s="621"/>
      <c r="F11" s="621"/>
      <c r="G11" s="621"/>
      <c r="H11" s="621"/>
      <c r="I11" s="621"/>
      <c r="J11" s="621"/>
      <c r="K11" s="621"/>
      <c r="L11" s="621"/>
      <c r="M11" s="621"/>
      <c r="N11" s="621"/>
      <c r="O11" s="621"/>
      <c r="P11" s="621"/>
      <c r="Q11" s="622"/>
      <c r="R11" s="623">
        <v>841942</v>
      </c>
      <c r="S11" s="624"/>
      <c r="T11" s="624"/>
      <c r="U11" s="624"/>
      <c r="V11" s="624"/>
      <c r="W11" s="624"/>
      <c r="X11" s="624"/>
      <c r="Y11" s="625"/>
      <c r="Z11" s="626">
        <v>4.4000000000000004</v>
      </c>
      <c r="AA11" s="627"/>
      <c r="AB11" s="627"/>
      <c r="AC11" s="628"/>
      <c r="AD11" s="629">
        <v>841942</v>
      </c>
      <c r="AE11" s="624"/>
      <c r="AF11" s="624"/>
      <c r="AG11" s="624"/>
      <c r="AH11" s="624"/>
      <c r="AI11" s="624"/>
      <c r="AJ11" s="624"/>
      <c r="AK11" s="625"/>
      <c r="AL11" s="626">
        <v>8.3000000000000007</v>
      </c>
      <c r="AM11" s="627"/>
      <c r="AN11" s="627"/>
      <c r="AO11" s="651"/>
      <c r="AP11" s="620" t="s">
        <v>250</v>
      </c>
      <c r="AQ11" s="621"/>
      <c r="AR11" s="621"/>
      <c r="AS11" s="621"/>
      <c r="AT11" s="621"/>
      <c r="AU11" s="621"/>
      <c r="AV11" s="621"/>
      <c r="AW11" s="621"/>
      <c r="AX11" s="621"/>
      <c r="AY11" s="621"/>
      <c r="AZ11" s="621"/>
      <c r="BA11" s="621"/>
      <c r="BB11" s="621"/>
      <c r="BC11" s="621"/>
      <c r="BD11" s="621"/>
      <c r="BE11" s="621"/>
      <c r="BF11" s="622"/>
      <c r="BG11" s="623">
        <v>242979</v>
      </c>
      <c r="BH11" s="624"/>
      <c r="BI11" s="624"/>
      <c r="BJ11" s="624"/>
      <c r="BK11" s="624"/>
      <c r="BL11" s="624"/>
      <c r="BM11" s="624"/>
      <c r="BN11" s="625"/>
      <c r="BO11" s="649">
        <v>5.9</v>
      </c>
      <c r="BP11" s="649"/>
      <c r="BQ11" s="649"/>
      <c r="BR11" s="649"/>
      <c r="BS11" s="650">
        <v>69160</v>
      </c>
      <c r="BT11" s="650"/>
      <c r="BU11" s="650"/>
      <c r="BV11" s="650"/>
      <c r="BW11" s="650"/>
      <c r="BX11" s="650"/>
      <c r="BY11" s="650"/>
      <c r="BZ11" s="650"/>
      <c r="CA11" s="650"/>
      <c r="CB11" s="695"/>
      <c r="CD11" s="620" t="s">
        <v>251</v>
      </c>
      <c r="CE11" s="621"/>
      <c r="CF11" s="621"/>
      <c r="CG11" s="621"/>
      <c r="CH11" s="621"/>
      <c r="CI11" s="621"/>
      <c r="CJ11" s="621"/>
      <c r="CK11" s="621"/>
      <c r="CL11" s="621"/>
      <c r="CM11" s="621"/>
      <c r="CN11" s="621"/>
      <c r="CO11" s="621"/>
      <c r="CP11" s="621"/>
      <c r="CQ11" s="622"/>
      <c r="CR11" s="623">
        <v>800630</v>
      </c>
      <c r="CS11" s="624"/>
      <c r="CT11" s="624"/>
      <c r="CU11" s="624"/>
      <c r="CV11" s="624"/>
      <c r="CW11" s="624"/>
      <c r="CX11" s="624"/>
      <c r="CY11" s="625"/>
      <c r="CZ11" s="649">
        <v>4.5</v>
      </c>
      <c r="DA11" s="649"/>
      <c r="DB11" s="649"/>
      <c r="DC11" s="649"/>
      <c r="DD11" s="629">
        <v>274844</v>
      </c>
      <c r="DE11" s="624"/>
      <c r="DF11" s="624"/>
      <c r="DG11" s="624"/>
      <c r="DH11" s="624"/>
      <c r="DI11" s="624"/>
      <c r="DJ11" s="624"/>
      <c r="DK11" s="624"/>
      <c r="DL11" s="624"/>
      <c r="DM11" s="624"/>
      <c r="DN11" s="624"/>
      <c r="DO11" s="624"/>
      <c r="DP11" s="625"/>
      <c r="DQ11" s="629">
        <v>454839</v>
      </c>
      <c r="DR11" s="624"/>
      <c r="DS11" s="624"/>
      <c r="DT11" s="624"/>
      <c r="DU11" s="624"/>
      <c r="DV11" s="624"/>
      <c r="DW11" s="624"/>
      <c r="DX11" s="624"/>
      <c r="DY11" s="624"/>
      <c r="DZ11" s="624"/>
      <c r="EA11" s="624"/>
      <c r="EB11" s="624"/>
      <c r="EC11" s="661"/>
    </row>
    <row r="12" spans="2:143" ht="11.25" customHeight="1">
      <c r="B12" s="620" t="s">
        <v>252</v>
      </c>
      <c r="C12" s="621"/>
      <c r="D12" s="621"/>
      <c r="E12" s="621"/>
      <c r="F12" s="621"/>
      <c r="G12" s="621"/>
      <c r="H12" s="621"/>
      <c r="I12" s="621"/>
      <c r="J12" s="621"/>
      <c r="K12" s="621"/>
      <c r="L12" s="621"/>
      <c r="M12" s="621"/>
      <c r="N12" s="621"/>
      <c r="O12" s="621"/>
      <c r="P12" s="621"/>
      <c r="Q12" s="622"/>
      <c r="R12" s="623">
        <v>24565</v>
      </c>
      <c r="S12" s="624"/>
      <c r="T12" s="624"/>
      <c r="U12" s="624"/>
      <c r="V12" s="624"/>
      <c r="W12" s="624"/>
      <c r="X12" s="624"/>
      <c r="Y12" s="625"/>
      <c r="Z12" s="649">
        <v>0.1</v>
      </c>
      <c r="AA12" s="649"/>
      <c r="AB12" s="649"/>
      <c r="AC12" s="649"/>
      <c r="AD12" s="650">
        <v>24565</v>
      </c>
      <c r="AE12" s="650"/>
      <c r="AF12" s="650"/>
      <c r="AG12" s="650"/>
      <c r="AH12" s="650"/>
      <c r="AI12" s="650"/>
      <c r="AJ12" s="650"/>
      <c r="AK12" s="650"/>
      <c r="AL12" s="626">
        <v>0.2</v>
      </c>
      <c r="AM12" s="627"/>
      <c r="AN12" s="627"/>
      <c r="AO12" s="651"/>
      <c r="AP12" s="620" t="s">
        <v>253</v>
      </c>
      <c r="AQ12" s="621"/>
      <c r="AR12" s="621"/>
      <c r="AS12" s="621"/>
      <c r="AT12" s="621"/>
      <c r="AU12" s="621"/>
      <c r="AV12" s="621"/>
      <c r="AW12" s="621"/>
      <c r="AX12" s="621"/>
      <c r="AY12" s="621"/>
      <c r="AZ12" s="621"/>
      <c r="BA12" s="621"/>
      <c r="BB12" s="621"/>
      <c r="BC12" s="621"/>
      <c r="BD12" s="621"/>
      <c r="BE12" s="621"/>
      <c r="BF12" s="622"/>
      <c r="BG12" s="623">
        <v>1944772</v>
      </c>
      <c r="BH12" s="624"/>
      <c r="BI12" s="624"/>
      <c r="BJ12" s="624"/>
      <c r="BK12" s="624"/>
      <c r="BL12" s="624"/>
      <c r="BM12" s="624"/>
      <c r="BN12" s="625"/>
      <c r="BO12" s="649">
        <v>46.9</v>
      </c>
      <c r="BP12" s="649"/>
      <c r="BQ12" s="649"/>
      <c r="BR12" s="649"/>
      <c r="BS12" s="650" t="s">
        <v>128</v>
      </c>
      <c r="BT12" s="650"/>
      <c r="BU12" s="650"/>
      <c r="BV12" s="650"/>
      <c r="BW12" s="650"/>
      <c r="BX12" s="650"/>
      <c r="BY12" s="650"/>
      <c r="BZ12" s="650"/>
      <c r="CA12" s="650"/>
      <c r="CB12" s="695"/>
      <c r="CD12" s="620" t="s">
        <v>254</v>
      </c>
      <c r="CE12" s="621"/>
      <c r="CF12" s="621"/>
      <c r="CG12" s="621"/>
      <c r="CH12" s="621"/>
      <c r="CI12" s="621"/>
      <c r="CJ12" s="621"/>
      <c r="CK12" s="621"/>
      <c r="CL12" s="621"/>
      <c r="CM12" s="621"/>
      <c r="CN12" s="621"/>
      <c r="CO12" s="621"/>
      <c r="CP12" s="621"/>
      <c r="CQ12" s="622"/>
      <c r="CR12" s="623">
        <v>375578</v>
      </c>
      <c r="CS12" s="624"/>
      <c r="CT12" s="624"/>
      <c r="CU12" s="624"/>
      <c r="CV12" s="624"/>
      <c r="CW12" s="624"/>
      <c r="CX12" s="624"/>
      <c r="CY12" s="625"/>
      <c r="CZ12" s="649">
        <v>2.1</v>
      </c>
      <c r="DA12" s="649"/>
      <c r="DB12" s="649"/>
      <c r="DC12" s="649"/>
      <c r="DD12" s="629">
        <v>24221</v>
      </c>
      <c r="DE12" s="624"/>
      <c r="DF12" s="624"/>
      <c r="DG12" s="624"/>
      <c r="DH12" s="624"/>
      <c r="DI12" s="624"/>
      <c r="DJ12" s="624"/>
      <c r="DK12" s="624"/>
      <c r="DL12" s="624"/>
      <c r="DM12" s="624"/>
      <c r="DN12" s="624"/>
      <c r="DO12" s="624"/>
      <c r="DP12" s="625"/>
      <c r="DQ12" s="629">
        <v>183189</v>
      </c>
      <c r="DR12" s="624"/>
      <c r="DS12" s="624"/>
      <c r="DT12" s="624"/>
      <c r="DU12" s="624"/>
      <c r="DV12" s="624"/>
      <c r="DW12" s="624"/>
      <c r="DX12" s="624"/>
      <c r="DY12" s="624"/>
      <c r="DZ12" s="624"/>
      <c r="EA12" s="624"/>
      <c r="EB12" s="624"/>
      <c r="EC12" s="661"/>
    </row>
    <row r="13" spans="2:143" ht="11.25" customHeight="1">
      <c r="B13" s="620" t="s">
        <v>255</v>
      </c>
      <c r="C13" s="621"/>
      <c r="D13" s="621"/>
      <c r="E13" s="621"/>
      <c r="F13" s="621"/>
      <c r="G13" s="621"/>
      <c r="H13" s="621"/>
      <c r="I13" s="621"/>
      <c r="J13" s="621"/>
      <c r="K13" s="621"/>
      <c r="L13" s="621"/>
      <c r="M13" s="621"/>
      <c r="N13" s="621"/>
      <c r="O13" s="621"/>
      <c r="P13" s="621"/>
      <c r="Q13" s="622"/>
      <c r="R13" s="623" t="s">
        <v>128</v>
      </c>
      <c r="S13" s="624"/>
      <c r="T13" s="624"/>
      <c r="U13" s="624"/>
      <c r="V13" s="624"/>
      <c r="W13" s="624"/>
      <c r="X13" s="624"/>
      <c r="Y13" s="625"/>
      <c r="Z13" s="649" t="s">
        <v>128</v>
      </c>
      <c r="AA13" s="649"/>
      <c r="AB13" s="649"/>
      <c r="AC13" s="649"/>
      <c r="AD13" s="650" t="s">
        <v>128</v>
      </c>
      <c r="AE13" s="650"/>
      <c r="AF13" s="650"/>
      <c r="AG13" s="650"/>
      <c r="AH13" s="650"/>
      <c r="AI13" s="650"/>
      <c r="AJ13" s="650"/>
      <c r="AK13" s="650"/>
      <c r="AL13" s="626" t="s">
        <v>128</v>
      </c>
      <c r="AM13" s="627"/>
      <c r="AN13" s="627"/>
      <c r="AO13" s="651"/>
      <c r="AP13" s="620" t="s">
        <v>256</v>
      </c>
      <c r="AQ13" s="621"/>
      <c r="AR13" s="621"/>
      <c r="AS13" s="621"/>
      <c r="AT13" s="621"/>
      <c r="AU13" s="621"/>
      <c r="AV13" s="621"/>
      <c r="AW13" s="621"/>
      <c r="AX13" s="621"/>
      <c r="AY13" s="621"/>
      <c r="AZ13" s="621"/>
      <c r="BA13" s="621"/>
      <c r="BB13" s="621"/>
      <c r="BC13" s="621"/>
      <c r="BD13" s="621"/>
      <c r="BE13" s="621"/>
      <c r="BF13" s="622"/>
      <c r="BG13" s="623">
        <v>1915021</v>
      </c>
      <c r="BH13" s="624"/>
      <c r="BI13" s="624"/>
      <c r="BJ13" s="624"/>
      <c r="BK13" s="624"/>
      <c r="BL13" s="624"/>
      <c r="BM13" s="624"/>
      <c r="BN13" s="625"/>
      <c r="BO13" s="649">
        <v>46.1</v>
      </c>
      <c r="BP13" s="649"/>
      <c r="BQ13" s="649"/>
      <c r="BR13" s="649"/>
      <c r="BS13" s="650" t="s">
        <v>128</v>
      </c>
      <c r="BT13" s="650"/>
      <c r="BU13" s="650"/>
      <c r="BV13" s="650"/>
      <c r="BW13" s="650"/>
      <c r="BX13" s="650"/>
      <c r="BY13" s="650"/>
      <c r="BZ13" s="650"/>
      <c r="CA13" s="650"/>
      <c r="CB13" s="695"/>
      <c r="CD13" s="620" t="s">
        <v>257</v>
      </c>
      <c r="CE13" s="621"/>
      <c r="CF13" s="621"/>
      <c r="CG13" s="621"/>
      <c r="CH13" s="621"/>
      <c r="CI13" s="621"/>
      <c r="CJ13" s="621"/>
      <c r="CK13" s="621"/>
      <c r="CL13" s="621"/>
      <c r="CM13" s="621"/>
      <c r="CN13" s="621"/>
      <c r="CO13" s="621"/>
      <c r="CP13" s="621"/>
      <c r="CQ13" s="622"/>
      <c r="CR13" s="623">
        <v>1320298</v>
      </c>
      <c r="CS13" s="624"/>
      <c r="CT13" s="624"/>
      <c r="CU13" s="624"/>
      <c r="CV13" s="624"/>
      <c r="CW13" s="624"/>
      <c r="CX13" s="624"/>
      <c r="CY13" s="625"/>
      <c r="CZ13" s="649">
        <v>7.4</v>
      </c>
      <c r="DA13" s="649"/>
      <c r="DB13" s="649"/>
      <c r="DC13" s="649"/>
      <c r="DD13" s="629">
        <v>487698</v>
      </c>
      <c r="DE13" s="624"/>
      <c r="DF13" s="624"/>
      <c r="DG13" s="624"/>
      <c r="DH13" s="624"/>
      <c r="DI13" s="624"/>
      <c r="DJ13" s="624"/>
      <c r="DK13" s="624"/>
      <c r="DL13" s="624"/>
      <c r="DM13" s="624"/>
      <c r="DN13" s="624"/>
      <c r="DO13" s="624"/>
      <c r="DP13" s="625"/>
      <c r="DQ13" s="629">
        <v>903718</v>
      </c>
      <c r="DR13" s="624"/>
      <c r="DS13" s="624"/>
      <c r="DT13" s="624"/>
      <c r="DU13" s="624"/>
      <c r="DV13" s="624"/>
      <c r="DW13" s="624"/>
      <c r="DX13" s="624"/>
      <c r="DY13" s="624"/>
      <c r="DZ13" s="624"/>
      <c r="EA13" s="624"/>
      <c r="EB13" s="624"/>
      <c r="EC13" s="661"/>
    </row>
    <row r="14" spans="2:143" ht="11.25" customHeight="1">
      <c r="B14" s="620" t="s">
        <v>258</v>
      </c>
      <c r="C14" s="621"/>
      <c r="D14" s="621"/>
      <c r="E14" s="621"/>
      <c r="F14" s="621"/>
      <c r="G14" s="621"/>
      <c r="H14" s="621"/>
      <c r="I14" s="621"/>
      <c r="J14" s="621"/>
      <c r="K14" s="621"/>
      <c r="L14" s="621"/>
      <c r="M14" s="621"/>
      <c r="N14" s="621"/>
      <c r="O14" s="621"/>
      <c r="P14" s="621"/>
      <c r="Q14" s="622"/>
      <c r="R14" s="623" t="s">
        <v>128</v>
      </c>
      <c r="S14" s="624"/>
      <c r="T14" s="624"/>
      <c r="U14" s="624"/>
      <c r="V14" s="624"/>
      <c r="W14" s="624"/>
      <c r="X14" s="624"/>
      <c r="Y14" s="625"/>
      <c r="Z14" s="649" t="s">
        <v>128</v>
      </c>
      <c r="AA14" s="649"/>
      <c r="AB14" s="649"/>
      <c r="AC14" s="649"/>
      <c r="AD14" s="650" t="s">
        <v>128</v>
      </c>
      <c r="AE14" s="650"/>
      <c r="AF14" s="650"/>
      <c r="AG14" s="650"/>
      <c r="AH14" s="650"/>
      <c r="AI14" s="650"/>
      <c r="AJ14" s="650"/>
      <c r="AK14" s="650"/>
      <c r="AL14" s="626" t="s">
        <v>128</v>
      </c>
      <c r="AM14" s="627"/>
      <c r="AN14" s="627"/>
      <c r="AO14" s="651"/>
      <c r="AP14" s="620" t="s">
        <v>259</v>
      </c>
      <c r="AQ14" s="621"/>
      <c r="AR14" s="621"/>
      <c r="AS14" s="621"/>
      <c r="AT14" s="621"/>
      <c r="AU14" s="621"/>
      <c r="AV14" s="621"/>
      <c r="AW14" s="621"/>
      <c r="AX14" s="621"/>
      <c r="AY14" s="621"/>
      <c r="AZ14" s="621"/>
      <c r="BA14" s="621"/>
      <c r="BB14" s="621"/>
      <c r="BC14" s="621"/>
      <c r="BD14" s="621"/>
      <c r="BE14" s="621"/>
      <c r="BF14" s="622"/>
      <c r="BG14" s="623">
        <v>135588</v>
      </c>
      <c r="BH14" s="624"/>
      <c r="BI14" s="624"/>
      <c r="BJ14" s="624"/>
      <c r="BK14" s="624"/>
      <c r="BL14" s="624"/>
      <c r="BM14" s="624"/>
      <c r="BN14" s="625"/>
      <c r="BO14" s="649">
        <v>3.3</v>
      </c>
      <c r="BP14" s="649"/>
      <c r="BQ14" s="649"/>
      <c r="BR14" s="649"/>
      <c r="BS14" s="650" t="s">
        <v>128</v>
      </c>
      <c r="BT14" s="650"/>
      <c r="BU14" s="650"/>
      <c r="BV14" s="650"/>
      <c r="BW14" s="650"/>
      <c r="BX14" s="650"/>
      <c r="BY14" s="650"/>
      <c r="BZ14" s="650"/>
      <c r="CA14" s="650"/>
      <c r="CB14" s="695"/>
      <c r="CD14" s="620" t="s">
        <v>260</v>
      </c>
      <c r="CE14" s="621"/>
      <c r="CF14" s="621"/>
      <c r="CG14" s="621"/>
      <c r="CH14" s="621"/>
      <c r="CI14" s="621"/>
      <c r="CJ14" s="621"/>
      <c r="CK14" s="621"/>
      <c r="CL14" s="621"/>
      <c r="CM14" s="621"/>
      <c r="CN14" s="621"/>
      <c r="CO14" s="621"/>
      <c r="CP14" s="621"/>
      <c r="CQ14" s="622"/>
      <c r="CR14" s="623">
        <v>558156</v>
      </c>
      <c r="CS14" s="624"/>
      <c r="CT14" s="624"/>
      <c r="CU14" s="624"/>
      <c r="CV14" s="624"/>
      <c r="CW14" s="624"/>
      <c r="CX14" s="624"/>
      <c r="CY14" s="625"/>
      <c r="CZ14" s="649">
        <v>3.1</v>
      </c>
      <c r="DA14" s="649"/>
      <c r="DB14" s="649"/>
      <c r="DC14" s="649"/>
      <c r="DD14" s="629">
        <v>38677</v>
      </c>
      <c r="DE14" s="624"/>
      <c r="DF14" s="624"/>
      <c r="DG14" s="624"/>
      <c r="DH14" s="624"/>
      <c r="DI14" s="624"/>
      <c r="DJ14" s="624"/>
      <c r="DK14" s="624"/>
      <c r="DL14" s="624"/>
      <c r="DM14" s="624"/>
      <c r="DN14" s="624"/>
      <c r="DO14" s="624"/>
      <c r="DP14" s="625"/>
      <c r="DQ14" s="629">
        <v>535808</v>
      </c>
      <c r="DR14" s="624"/>
      <c r="DS14" s="624"/>
      <c r="DT14" s="624"/>
      <c r="DU14" s="624"/>
      <c r="DV14" s="624"/>
      <c r="DW14" s="624"/>
      <c r="DX14" s="624"/>
      <c r="DY14" s="624"/>
      <c r="DZ14" s="624"/>
      <c r="EA14" s="624"/>
      <c r="EB14" s="624"/>
      <c r="EC14" s="661"/>
    </row>
    <row r="15" spans="2:143" ht="11.25" customHeight="1">
      <c r="B15" s="620" t="s">
        <v>261</v>
      </c>
      <c r="C15" s="621"/>
      <c r="D15" s="621"/>
      <c r="E15" s="621"/>
      <c r="F15" s="621"/>
      <c r="G15" s="621"/>
      <c r="H15" s="621"/>
      <c r="I15" s="621"/>
      <c r="J15" s="621"/>
      <c r="K15" s="621"/>
      <c r="L15" s="621"/>
      <c r="M15" s="621"/>
      <c r="N15" s="621"/>
      <c r="O15" s="621"/>
      <c r="P15" s="621"/>
      <c r="Q15" s="622"/>
      <c r="R15" s="623" t="s">
        <v>128</v>
      </c>
      <c r="S15" s="624"/>
      <c r="T15" s="624"/>
      <c r="U15" s="624"/>
      <c r="V15" s="624"/>
      <c r="W15" s="624"/>
      <c r="X15" s="624"/>
      <c r="Y15" s="625"/>
      <c r="Z15" s="649" t="s">
        <v>128</v>
      </c>
      <c r="AA15" s="649"/>
      <c r="AB15" s="649"/>
      <c r="AC15" s="649"/>
      <c r="AD15" s="650" t="s">
        <v>128</v>
      </c>
      <c r="AE15" s="650"/>
      <c r="AF15" s="650"/>
      <c r="AG15" s="650"/>
      <c r="AH15" s="650"/>
      <c r="AI15" s="650"/>
      <c r="AJ15" s="650"/>
      <c r="AK15" s="650"/>
      <c r="AL15" s="626" t="s">
        <v>128</v>
      </c>
      <c r="AM15" s="627"/>
      <c r="AN15" s="627"/>
      <c r="AO15" s="651"/>
      <c r="AP15" s="620" t="s">
        <v>262</v>
      </c>
      <c r="AQ15" s="621"/>
      <c r="AR15" s="621"/>
      <c r="AS15" s="621"/>
      <c r="AT15" s="621"/>
      <c r="AU15" s="621"/>
      <c r="AV15" s="621"/>
      <c r="AW15" s="621"/>
      <c r="AX15" s="621"/>
      <c r="AY15" s="621"/>
      <c r="AZ15" s="621"/>
      <c r="BA15" s="621"/>
      <c r="BB15" s="621"/>
      <c r="BC15" s="621"/>
      <c r="BD15" s="621"/>
      <c r="BE15" s="621"/>
      <c r="BF15" s="622"/>
      <c r="BG15" s="623">
        <v>200050</v>
      </c>
      <c r="BH15" s="624"/>
      <c r="BI15" s="624"/>
      <c r="BJ15" s="624"/>
      <c r="BK15" s="624"/>
      <c r="BL15" s="624"/>
      <c r="BM15" s="624"/>
      <c r="BN15" s="625"/>
      <c r="BO15" s="649">
        <v>4.8</v>
      </c>
      <c r="BP15" s="649"/>
      <c r="BQ15" s="649"/>
      <c r="BR15" s="649"/>
      <c r="BS15" s="650" t="s">
        <v>128</v>
      </c>
      <c r="BT15" s="650"/>
      <c r="BU15" s="650"/>
      <c r="BV15" s="650"/>
      <c r="BW15" s="650"/>
      <c r="BX15" s="650"/>
      <c r="BY15" s="650"/>
      <c r="BZ15" s="650"/>
      <c r="CA15" s="650"/>
      <c r="CB15" s="695"/>
      <c r="CD15" s="620" t="s">
        <v>263</v>
      </c>
      <c r="CE15" s="621"/>
      <c r="CF15" s="621"/>
      <c r="CG15" s="621"/>
      <c r="CH15" s="621"/>
      <c r="CI15" s="621"/>
      <c r="CJ15" s="621"/>
      <c r="CK15" s="621"/>
      <c r="CL15" s="621"/>
      <c r="CM15" s="621"/>
      <c r="CN15" s="621"/>
      <c r="CO15" s="621"/>
      <c r="CP15" s="621"/>
      <c r="CQ15" s="622"/>
      <c r="CR15" s="623">
        <v>1795181</v>
      </c>
      <c r="CS15" s="624"/>
      <c r="CT15" s="624"/>
      <c r="CU15" s="624"/>
      <c r="CV15" s="624"/>
      <c r="CW15" s="624"/>
      <c r="CX15" s="624"/>
      <c r="CY15" s="625"/>
      <c r="CZ15" s="649">
        <v>10</v>
      </c>
      <c r="DA15" s="649"/>
      <c r="DB15" s="649"/>
      <c r="DC15" s="649"/>
      <c r="DD15" s="629">
        <v>529810</v>
      </c>
      <c r="DE15" s="624"/>
      <c r="DF15" s="624"/>
      <c r="DG15" s="624"/>
      <c r="DH15" s="624"/>
      <c r="DI15" s="624"/>
      <c r="DJ15" s="624"/>
      <c r="DK15" s="624"/>
      <c r="DL15" s="624"/>
      <c r="DM15" s="624"/>
      <c r="DN15" s="624"/>
      <c r="DO15" s="624"/>
      <c r="DP15" s="625"/>
      <c r="DQ15" s="629">
        <v>1218795</v>
      </c>
      <c r="DR15" s="624"/>
      <c r="DS15" s="624"/>
      <c r="DT15" s="624"/>
      <c r="DU15" s="624"/>
      <c r="DV15" s="624"/>
      <c r="DW15" s="624"/>
      <c r="DX15" s="624"/>
      <c r="DY15" s="624"/>
      <c r="DZ15" s="624"/>
      <c r="EA15" s="624"/>
      <c r="EB15" s="624"/>
      <c r="EC15" s="661"/>
    </row>
    <row r="16" spans="2:143" ht="11.25" customHeight="1">
      <c r="B16" s="620" t="s">
        <v>264</v>
      </c>
      <c r="C16" s="621"/>
      <c r="D16" s="621"/>
      <c r="E16" s="621"/>
      <c r="F16" s="621"/>
      <c r="G16" s="621"/>
      <c r="H16" s="621"/>
      <c r="I16" s="621"/>
      <c r="J16" s="621"/>
      <c r="K16" s="621"/>
      <c r="L16" s="621"/>
      <c r="M16" s="621"/>
      <c r="N16" s="621"/>
      <c r="O16" s="621"/>
      <c r="P16" s="621"/>
      <c r="Q16" s="622"/>
      <c r="R16" s="623">
        <v>9529</v>
      </c>
      <c r="S16" s="624"/>
      <c r="T16" s="624"/>
      <c r="U16" s="624"/>
      <c r="V16" s="624"/>
      <c r="W16" s="624"/>
      <c r="X16" s="624"/>
      <c r="Y16" s="625"/>
      <c r="Z16" s="649">
        <v>0</v>
      </c>
      <c r="AA16" s="649"/>
      <c r="AB16" s="649"/>
      <c r="AC16" s="649"/>
      <c r="AD16" s="650">
        <v>9529</v>
      </c>
      <c r="AE16" s="650"/>
      <c r="AF16" s="650"/>
      <c r="AG16" s="650"/>
      <c r="AH16" s="650"/>
      <c r="AI16" s="650"/>
      <c r="AJ16" s="650"/>
      <c r="AK16" s="650"/>
      <c r="AL16" s="626">
        <v>0.1</v>
      </c>
      <c r="AM16" s="627"/>
      <c r="AN16" s="627"/>
      <c r="AO16" s="651"/>
      <c r="AP16" s="620" t="s">
        <v>265</v>
      </c>
      <c r="AQ16" s="621"/>
      <c r="AR16" s="621"/>
      <c r="AS16" s="621"/>
      <c r="AT16" s="621"/>
      <c r="AU16" s="621"/>
      <c r="AV16" s="621"/>
      <c r="AW16" s="621"/>
      <c r="AX16" s="621"/>
      <c r="AY16" s="621"/>
      <c r="AZ16" s="621"/>
      <c r="BA16" s="621"/>
      <c r="BB16" s="621"/>
      <c r="BC16" s="621"/>
      <c r="BD16" s="621"/>
      <c r="BE16" s="621"/>
      <c r="BF16" s="622"/>
      <c r="BG16" s="623" t="s">
        <v>128</v>
      </c>
      <c r="BH16" s="624"/>
      <c r="BI16" s="624"/>
      <c r="BJ16" s="624"/>
      <c r="BK16" s="624"/>
      <c r="BL16" s="624"/>
      <c r="BM16" s="624"/>
      <c r="BN16" s="625"/>
      <c r="BO16" s="649" t="s">
        <v>128</v>
      </c>
      <c r="BP16" s="649"/>
      <c r="BQ16" s="649"/>
      <c r="BR16" s="649"/>
      <c r="BS16" s="650" t="s">
        <v>128</v>
      </c>
      <c r="BT16" s="650"/>
      <c r="BU16" s="650"/>
      <c r="BV16" s="650"/>
      <c r="BW16" s="650"/>
      <c r="BX16" s="650"/>
      <c r="BY16" s="650"/>
      <c r="BZ16" s="650"/>
      <c r="CA16" s="650"/>
      <c r="CB16" s="695"/>
      <c r="CD16" s="620" t="s">
        <v>266</v>
      </c>
      <c r="CE16" s="621"/>
      <c r="CF16" s="621"/>
      <c r="CG16" s="621"/>
      <c r="CH16" s="621"/>
      <c r="CI16" s="621"/>
      <c r="CJ16" s="621"/>
      <c r="CK16" s="621"/>
      <c r="CL16" s="621"/>
      <c r="CM16" s="621"/>
      <c r="CN16" s="621"/>
      <c r="CO16" s="621"/>
      <c r="CP16" s="621"/>
      <c r="CQ16" s="622"/>
      <c r="CR16" s="623">
        <v>84448</v>
      </c>
      <c r="CS16" s="624"/>
      <c r="CT16" s="624"/>
      <c r="CU16" s="624"/>
      <c r="CV16" s="624"/>
      <c r="CW16" s="624"/>
      <c r="CX16" s="624"/>
      <c r="CY16" s="625"/>
      <c r="CZ16" s="649">
        <v>0.5</v>
      </c>
      <c r="DA16" s="649"/>
      <c r="DB16" s="649"/>
      <c r="DC16" s="649"/>
      <c r="DD16" s="629" t="s">
        <v>128</v>
      </c>
      <c r="DE16" s="624"/>
      <c r="DF16" s="624"/>
      <c r="DG16" s="624"/>
      <c r="DH16" s="624"/>
      <c r="DI16" s="624"/>
      <c r="DJ16" s="624"/>
      <c r="DK16" s="624"/>
      <c r="DL16" s="624"/>
      <c r="DM16" s="624"/>
      <c r="DN16" s="624"/>
      <c r="DO16" s="624"/>
      <c r="DP16" s="625"/>
      <c r="DQ16" s="629">
        <v>18174</v>
      </c>
      <c r="DR16" s="624"/>
      <c r="DS16" s="624"/>
      <c r="DT16" s="624"/>
      <c r="DU16" s="624"/>
      <c r="DV16" s="624"/>
      <c r="DW16" s="624"/>
      <c r="DX16" s="624"/>
      <c r="DY16" s="624"/>
      <c r="DZ16" s="624"/>
      <c r="EA16" s="624"/>
      <c r="EB16" s="624"/>
      <c r="EC16" s="661"/>
    </row>
    <row r="17" spans="2:133" ht="11.25" customHeight="1">
      <c r="B17" s="620" t="s">
        <v>267</v>
      </c>
      <c r="C17" s="621"/>
      <c r="D17" s="621"/>
      <c r="E17" s="621"/>
      <c r="F17" s="621"/>
      <c r="G17" s="621"/>
      <c r="H17" s="621"/>
      <c r="I17" s="621"/>
      <c r="J17" s="621"/>
      <c r="K17" s="621"/>
      <c r="L17" s="621"/>
      <c r="M17" s="621"/>
      <c r="N17" s="621"/>
      <c r="O17" s="621"/>
      <c r="P17" s="621"/>
      <c r="Q17" s="622"/>
      <c r="R17" s="623">
        <v>67201</v>
      </c>
      <c r="S17" s="624"/>
      <c r="T17" s="624"/>
      <c r="U17" s="624"/>
      <c r="V17" s="624"/>
      <c r="W17" s="624"/>
      <c r="X17" s="624"/>
      <c r="Y17" s="625"/>
      <c r="Z17" s="649">
        <v>0.4</v>
      </c>
      <c r="AA17" s="649"/>
      <c r="AB17" s="649"/>
      <c r="AC17" s="649"/>
      <c r="AD17" s="650">
        <v>67201</v>
      </c>
      <c r="AE17" s="650"/>
      <c r="AF17" s="650"/>
      <c r="AG17" s="650"/>
      <c r="AH17" s="650"/>
      <c r="AI17" s="650"/>
      <c r="AJ17" s="650"/>
      <c r="AK17" s="650"/>
      <c r="AL17" s="626">
        <v>0.7</v>
      </c>
      <c r="AM17" s="627"/>
      <c r="AN17" s="627"/>
      <c r="AO17" s="651"/>
      <c r="AP17" s="620" t="s">
        <v>268</v>
      </c>
      <c r="AQ17" s="621"/>
      <c r="AR17" s="621"/>
      <c r="AS17" s="621"/>
      <c r="AT17" s="621"/>
      <c r="AU17" s="621"/>
      <c r="AV17" s="621"/>
      <c r="AW17" s="621"/>
      <c r="AX17" s="621"/>
      <c r="AY17" s="621"/>
      <c r="AZ17" s="621"/>
      <c r="BA17" s="621"/>
      <c r="BB17" s="621"/>
      <c r="BC17" s="621"/>
      <c r="BD17" s="621"/>
      <c r="BE17" s="621"/>
      <c r="BF17" s="622"/>
      <c r="BG17" s="623" t="s">
        <v>128</v>
      </c>
      <c r="BH17" s="624"/>
      <c r="BI17" s="624"/>
      <c r="BJ17" s="624"/>
      <c r="BK17" s="624"/>
      <c r="BL17" s="624"/>
      <c r="BM17" s="624"/>
      <c r="BN17" s="625"/>
      <c r="BO17" s="649" t="s">
        <v>128</v>
      </c>
      <c r="BP17" s="649"/>
      <c r="BQ17" s="649"/>
      <c r="BR17" s="649"/>
      <c r="BS17" s="650" t="s">
        <v>128</v>
      </c>
      <c r="BT17" s="650"/>
      <c r="BU17" s="650"/>
      <c r="BV17" s="650"/>
      <c r="BW17" s="650"/>
      <c r="BX17" s="650"/>
      <c r="BY17" s="650"/>
      <c r="BZ17" s="650"/>
      <c r="CA17" s="650"/>
      <c r="CB17" s="695"/>
      <c r="CD17" s="620" t="s">
        <v>269</v>
      </c>
      <c r="CE17" s="621"/>
      <c r="CF17" s="621"/>
      <c r="CG17" s="621"/>
      <c r="CH17" s="621"/>
      <c r="CI17" s="621"/>
      <c r="CJ17" s="621"/>
      <c r="CK17" s="621"/>
      <c r="CL17" s="621"/>
      <c r="CM17" s="621"/>
      <c r="CN17" s="621"/>
      <c r="CO17" s="621"/>
      <c r="CP17" s="621"/>
      <c r="CQ17" s="622"/>
      <c r="CR17" s="623">
        <v>1734009</v>
      </c>
      <c r="CS17" s="624"/>
      <c r="CT17" s="624"/>
      <c r="CU17" s="624"/>
      <c r="CV17" s="624"/>
      <c r="CW17" s="624"/>
      <c r="CX17" s="624"/>
      <c r="CY17" s="625"/>
      <c r="CZ17" s="649">
        <v>9.6999999999999993</v>
      </c>
      <c r="DA17" s="649"/>
      <c r="DB17" s="649"/>
      <c r="DC17" s="649"/>
      <c r="DD17" s="629" t="s">
        <v>128</v>
      </c>
      <c r="DE17" s="624"/>
      <c r="DF17" s="624"/>
      <c r="DG17" s="624"/>
      <c r="DH17" s="624"/>
      <c r="DI17" s="624"/>
      <c r="DJ17" s="624"/>
      <c r="DK17" s="624"/>
      <c r="DL17" s="624"/>
      <c r="DM17" s="624"/>
      <c r="DN17" s="624"/>
      <c r="DO17" s="624"/>
      <c r="DP17" s="625"/>
      <c r="DQ17" s="629">
        <v>1720527</v>
      </c>
      <c r="DR17" s="624"/>
      <c r="DS17" s="624"/>
      <c r="DT17" s="624"/>
      <c r="DU17" s="624"/>
      <c r="DV17" s="624"/>
      <c r="DW17" s="624"/>
      <c r="DX17" s="624"/>
      <c r="DY17" s="624"/>
      <c r="DZ17" s="624"/>
      <c r="EA17" s="624"/>
      <c r="EB17" s="624"/>
      <c r="EC17" s="661"/>
    </row>
    <row r="18" spans="2:133" ht="11.25" customHeight="1">
      <c r="B18" s="620" t="s">
        <v>270</v>
      </c>
      <c r="C18" s="621"/>
      <c r="D18" s="621"/>
      <c r="E18" s="621"/>
      <c r="F18" s="621"/>
      <c r="G18" s="621"/>
      <c r="H18" s="621"/>
      <c r="I18" s="621"/>
      <c r="J18" s="621"/>
      <c r="K18" s="621"/>
      <c r="L18" s="621"/>
      <c r="M18" s="621"/>
      <c r="N18" s="621"/>
      <c r="O18" s="621"/>
      <c r="P18" s="621"/>
      <c r="Q18" s="622"/>
      <c r="R18" s="623">
        <v>71361</v>
      </c>
      <c r="S18" s="624"/>
      <c r="T18" s="624"/>
      <c r="U18" s="624"/>
      <c r="V18" s="624"/>
      <c r="W18" s="624"/>
      <c r="X18" s="624"/>
      <c r="Y18" s="625"/>
      <c r="Z18" s="649">
        <v>0.4</v>
      </c>
      <c r="AA18" s="649"/>
      <c r="AB18" s="649"/>
      <c r="AC18" s="649"/>
      <c r="AD18" s="650">
        <v>71361</v>
      </c>
      <c r="AE18" s="650"/>
      <c r="AF18" s="650"/>
      <c r="AG18" s="650"/>
      <c r="AH18" s="650"/>
      <c r="AI18" s="650"/>
      <c r="AJ18" s="650"/>
      <c r="AK18" s="650"/>
      <c r="AL18" s="626">
        <v>0.69999998807907104</v>
      </c>
      <c r="AM18" s="627"/>
      <c r="AN18" s="627"/>
      <c r="AO18" s="651"/>
      <c r="AP18" s="620" t="s">
        <v>271</v>
      </c>
      <c r="AQ18" s="621"/>
      <c r="AR18" s="621"/>
      <c r="AS18" s="621"/>
      <c r="AT18" s="621"/>
      <c r="AU18" s="621"/>
      <c r="AV18" s="621"/>
      <c r="AW18" s="621"/>
      <c r="AX18" s="621"/>
      <c r="AY18" s="621"/>
      <c r="AZ18" s="621"/>
      <c r="BA18" s="621"/>
      <c r="BB18" s="621"/>
      <c r="BC18" s="621"/>
      <c r="BD18" s="621"/>
      <c r="BE18" s="621"/>
      <c r="BF18" s="622"/>
      <c r="BG18" s="623" t="s">
        <v>128</v>
      </c>
      <c r="BH18" s="624"/>
      <c r="BI18" s="624"/>
      <c r="BJ18" s="624"/>
      <c r="BK18" s="624"/>
      <c r="BL18" s="624"/>
      <c r="BM18" s="624"/>
      <c r="BN18" s="625"/>
      <c r="BO18" s="649" t="s">
        <v>128</v>
      </c>
      <c r="BP18" s="649"/>
      <c r="BQ18" s="649"/>
      <c r="BR18" s="649"/>
      <c r="BS18" s="650" t="s">
        <v>128</v>
      </c>
      <c r="BT18" s="650"/>
      <c r="BU18" s="650"/>
      <c r="BV18" s="650"/>
      <c r="BW18" s="650"/>
      <c r="BX18" s="650"/>
      <c r="BY18" s="650"/>
      <c r="BZ18" s="650"/>
      <c r="CA18" s="650"/>
      <c r="CB18" s="695"/>
      <c r="CD18" s="620" t="s">
        <v>272</v>
      </c>
      <c r="CE18" s="621"/>
      <c r="CF18" s="621"/>
      <c r="CG18" s="621"/>
      <c r="CH18" s="621"/>
      <c r="CI18" s="621"/>
      <c r="CJ18" s="621"/>
      <c r="CK18" s="621"/>
      <c r="CL18" s="621"/>
      <c r="CM18" s="621"/>
      <c r="CN18" s="621"/>
      <c r="CO18" s="621"/>
      <c r="CP18" s="621"/>
      <c r="CQ18" s="622"/>
      <c r="CR18" s="623" t="s">
        <v>128</v>
      </c>
      <c r="CS18" s="624"/>
      <c r="CT18" s="624"/>
      <c r="CU18" s="624"/>
      <c r="CV18" s="624"/>
      <c r="CW18" s="624"/>
      <c r="CX18" s="624"/>
      <c r="CY18" s="625"/>
      <c r="CZ18" s="649" t="s">
        <v>128</v>
      </c>
      <c r="DA18" s="649"/>
      <c r="DB18" s="649"/>
      <c r="DC18" s="649"/>
      <c r="DD18" s="629" t="s">
        <v>128</v>
      </c>
      <c r="DE18" s="624"/>
      <c r="DF18" s="624"/>
      <c r="DG18" s="624"/>
      <c r="DH18" s="624"/>
      <c r="DI18" s="624"/>
      <c r="DJ18" s="624"/>
      <c r="DK18" s="624"/>
      <c r="DL18" s="624"/>
      <c r="DM18" s="624"/>
      <c r="DN18" s="624"/>
      <c r="DO18" s="624"/>
      <c r="DP18" s="625"/>
      <c r="DQ18" s="629" t="s">
        <v>128</v>
      </c>
      <c r="DR18" s="624"/>
      <c r="DS18" s="624"/>
      <c r="DT18" s="624"/>
      <c r="DU18" s="624"/>
      <c r="DV18" s="624"/>
      <c r="DW18" s="624"/>
      <c r="DX18" s="624"/>
      <c r="DY18" s="624"/>
      <c r="DZ18" s="624"/>
      <c r="EA18" s="624"/>
      <c r="EB18" s="624"/>
      <c r="EC18" s="661"/>
    </row>
    <row r="19" spans="2:133" ht="11.25" customHeight="1">
      <c r="B19" s="620" t="s">
        <v>273</v>
      </c>
      <c r="C19" s="621"/>
      <c r="D19" s="621"/>
      <c r="E19" s="621"/>
      <c r="F19" s="621"/>
      <c r="G19" s="621"/>
      <c r="H19" s="621"/>
      <c r="I19" s="621"/>
      <c r="J19" s="621"/>
      <c r="K19" s="621"/>
      <c r="L19" s="621"/>
      <c r="M19" s="621"/>
      <c r="N19" s="621"/>
      <c r="O19" s="621"/>
      <c r="P19" s="621"/>
      <c r="Q19" s="622"/>
      <c r="R19" s="623">
        <v>34574</v>
      </c>
      <c r="S19" s="624"/>
      <c r="T19" s="624"/>
      <c r="U19" s="624"/>
      <c r="V19" s="624"/>
      <c r="W19" s="624"/>
      <c r="X19" s="624"/>
      <c r="Y19" s="625"/>
      <c r="Z19" s="649">
        <v>0.2</v>
      </c>
      <c r="AA19" s="649"/>
      <c r="AB19" s="649"/>
      <c r="AC19" s="649"/>
      <c r="AD19" s="650">
        <v>34574</v>
      </c>
      <c r="AE19" s="650"/>
      <c r="AF19" s="650"/>
      <c r="AG19" s="650"/>
      <c r="AH19" s="650"/>
      <c r="AI19" s="650"/>
      <c r="AJ19" s="650"/>
      <c r="AK19" s="650"/>
      <c r="AL19" s="626">
        <v>0.3</v>
      </c>
      <c r="AM19" s="627"/>
      <c r="AN19" s="627"/>
      <c r="AO19" s="651"/>
      <c r="AP19" s="620" t="s">
        <v>274</v>
      </c>
      <c r="AQ19" s="621"/>
      <c r="AR19" s="621"/>
      <c r="AS19" s="621"/>
      <c r="AT19" s="621"/>
      <c r="AU19" s="621"/>
      <c r="AV19" s="621"/>
      <c r="AW19" s="621"/>
      <c r="AX19" s="621"/>
      <c r="AY19" s="621"/>
      <c r="AZ19" s="621"/>
      <c r="BA19" s="621"/>
      <c r="BB19" s="621"/>
      <c r="BC19" s="621"/>
      <c r="BD19" s="621"/>
      <c r="BE19" s="621"/>
      <c r="BF19" s="622"/>
      <c r="BG19" s="623">
        <v>1376</v>
      </c>
      <c r="BH19" s="624"/>
      <c r="BI19" s="624"/>
      <c r="BJ19" s="624"/>
      <c r="BK19" s="624"/>
      <c r="BL19" s="624"/>
      <c r="BM19" s="624"/>
      <c r="BN19" s="625"/>
      <c r="BO19" s="649">
        <v>0</v>
      </c>
      <c r="BP19" s="649"/>
      <c r="BQ19" s="649"/>
      <c r="BR19" s="649"/>
      <c r="BS19" s="650" t="s">
        <v>128</v>
      </c>
      <c r="BT19" s="650"/>
      <c r="BU19" s="650"/>
      <c r="BV19" s="650"/>
      <c r="BW19" s="650"/>
      <c r="BX19" s="650"/>
      <c r="BY19" s="650"/>
      <c r="BZ19" s="650"/>
      <c r="CA19" s="650"/>
      <c r="CB19" s="695"/>
      <c r="CD19" s="620" t="s">
        <v>275</v>
      </c>
      <c r="CE19" s="621"/>
      <c r="CF19" s="621"/>
      <c r="CG19" s="621"/>
      <c r="CH19" s="621"/>
      <c r="CI19" s="621"/>
      <c r="CJ19" s="621"/>
      <c r="CK19" s="621"/>
      <c r="CL19" s="621"/>
      <c r="CM19" s="621"/>
      <c r="CN19" s="621"/>
      <c r="CO19" s="621"/>
      <c r="CP19" s="621"/>
      <c r="CQ19" s="622"/>
      <c r="CR19" s="623" t="s">
        <v>128</v>
      </c>
      <c r="CS19" s="624"/>
      <c r="CT19" s="624"/>
      <c r="CU19" s="624"/>
      <c r="CV19" s="624"/>
      <c r="CW19" s="624"/>
      <c r="CX19" s="624"/>
      <c r="CY19" s="625"/>
      <c r="CZ19" s="649" t="s">
        <v>128</v>
      </c>
      <c r="DA19" s="649"/>
      <c r="DB19" s="649"/>
      <c r="DC19" s="649"/>
      <c r="DD19" s="629" t="s">
        <v>128</v>
      </c>
      <c r="DE19" s="624"/>
      <c r="DF19" s="624"/>
      <c r="DG19" s="624"/>
      <c r="DH19" s="624"/>
      <c r="DI19" s="624"/>
      <c r="DJ19" s="624"/>
      <c r="DK19" s="624"/>
      <c r="DL19" s="624"/>
      <c r="DM19" s="624"/>
      <c r="DN19" s="624"/>
      <c r="DO19" s="624"/>
      <c r="DP19" s="625"/>
      <c r="DQ19" s="629" t="s">
        <v>128</v>
      </c>
      <c r="DR19" s="624"/>
      <c r="DS19" s="624"/>
      <c r="DT19" s="624"/>
      <c r="DU19" s="624"/>
      <c r="DV19" s="624"/>
      <c r="DW19" s="624"/>
      <c r="DX19" s="624"/>
      <c r="DY19" s="624"/>
      <c r="DZ19" s="624"/>
      <c r="EA19" s="624"/>
      <c r="EB19" s="624"/>
      <c r="EC19" s="661"/>
    </row>
    <row r="20" spans="2:133" ht="11.25" customHeight="1">
      <c r="B20" s="620" t="s">
        <v>276</v>
      </c>
      <c r="C20" s="621"/>
      <c r="D20" s="621"/>
      <c r="E20" s="621"/>
      <c r="F20" s="621"/>
      <c r="G20" s="621"/>
      <c r="H20" s="621"/>
      <c r="I20" s="621"/>
      <c r="J20" s="621"/>
      <c r="K20" s="621"/>
      <c r="L20" s="621"/>
      <c r="M20" s="621"/>
      <c r="N20" s="621"/>
      <c r="O20" s="621"/>
      <c r="P20" s="621"/>
      <c r="Q20" s="622"/>
      <c r="R20" s="623">
        <v>2998</v>
      </c>
      <c r="S20" s="624"/>
      <c r="T20" s="624"/>
      <c r="U20" s="624"/>
      <c r="V20" s="624"/>
      <c r="W20" s="624"/>
      <c r="X20" s="624"/>
      <c r="Y20" s="625"/>
      <c r="Z20" s="649">
        <v>0</v>
      </c>
      <c r="AA20" s="649"/>
      <c r="AB20" s="649"/>
      <c r="AC20" s="649"/>
      <c r="AD20" s="650">
        <v>2998</v>
      </c>
      <c r="AE20" s="650"/>
      <c r="AF20" s="650"/>
      <c r="AG20" s="650"/>
      <c r="AH20" s="650"/>
      <c r="AI20" s="650"/>
      <c r="AJ20" s="650"/>
      <c r="AK20" s="650"/>
      <c r="AL20" s="626">
        <v>0</v>
      </c>
      <c r="AM20" s="627"/>
      <c r="AN20" s="627"/>
      <c r="AO20" s="651"/>
      <c r="AP20" s="620" t="s">
        <v>277</v>
      </c>
      <c r="AQ20" s="621"/>
      <c r="AR20" s="621"/>
      <c r="AS20" s="621"/>
      <c r="AT20" s="621"/>
      <c r="AU20" s="621"/>
      <c r="AV20" s="621"/>
      <c r="AW20" s="621"/>
      <c r="AX20" s="621"/>
      <c r="AY20" s="621"/>
      <c r="AZ20" s="621"/>
      <c r="BA20" s="621"/>
      <c r="BB20" s="621"/>
      <c r="BC20" s="621"/>
      <c r="BD20" s="621"/>
      <c r="BE20" s="621"/>
      <c r="BF20" s="622"/>
      <c r="BG20" s="623">
        <v>1376</v>
      </c>
      <c r="BH20" s="624"/>
      <c r="BI20" s="624"/>
      <c r="BJ20" s="624"/>
      <c r="BK20" s="624"/>
      <c r="BL20" s="624"/>
      <c r="BM20" s="624"/>
      <c r="BN20" s="625"/>
      <c r="BO20" s="649">
        <v>0</v>
      </c>
      <c r="BP20" s="649"/>
      <c r="BQ20" s="649"/>
      <c r="BR20" s="649"/>
      <c r="BS20" s="650" t="s">
        <v>128</v>
      </c>
      <c r="BT20" s="650"/>
      <c r="BU20" s="650"/>
      <c r="BV20" s="650"/>
      <c r="BW20" s="650"/>
      <c r="BX20" s="650"/>
      <c r="BY20" s="650"/>
      <c r="BZ20" s="650"/>
      <c r="CA20" s="650"/>
      <c r="CB20" s="695"/>
      <c r="CD20" s="620" t="s">
        <v>278</v>
      </c>
      <c r="CE20" s="621"/>
      <c r="CF20" s="621"/>
      <c r="CG20" s="621"/>
      <c r="CH20" s="621"/>
      <c r="CI20" s="621"/>
      <c r="CJ20" s="621"/>
      <c r="CK20" s="621"/>
      <c r="CL20" s="621"/>
      <c r="CM20" s="621"/>
      <c r="CN20" s="621"/>
      <c r="CO20" s="621"/>
      <c r="CP20" s="621"/>
      <c r="CQ20" s="622"/>
      <c r="CR20" s="623">
        <v>17910584</v>
      </c>
      <c r="CS20" s="624"/>
      <c r="CT20" s="624"/>
      <c r="CU20" s="624"/>
      <c r="CV20" s="624"/>
      <c r="CW20" s="624"/>
      <c r="CX20" s="624"/>
      <c r="CY20" s="625"/>
      <c r="CZ20" s="649">
        <v>100</v>
      </c>
      <c r="DA20" s="649"/>
      <c r="DB20" s="649"/>
      <c r="DC20" s="649"/>
      <c r="DD20" s="629">
        <v>1523269</v>
      </c>
      <c r="DE20" s="624"/>
      <c r="DF20" s="624"/>
      <c r="DG20" s="624"/>
      <c r="DH20" s="624"/>
      <c r="DI20" s="624"/>
      <c r="DJ20" s="624"/>
      <c r="DK20" s="624"/>
      <c r="DL20" s="624"/>
      <c r="DM20" s="624"/>
      <c r="DN20" s="624"/>
      <c r="DO20" s="624"/>
      <c r="DP20" s="625"/>
      <c r="DQ20" s="629">
        <v>11563912</v>
      </c>
      <c r="DR20" s="624"/>
      <c r="DS20" s="624"/>
      <c r="DT20" s="624"/>
      <c r="DU20" s="624"/>
      <c r="DV20" s="624"/>
      <c r="DW20" s="624"/>
      <c r="DX20" s="624"/>
      <c r="DY20" s="624"/>
      <c r="DZ20" s="624"/>
      <c r="EA20" s="624"/>
      <c r="EB20" s="624"/>
      <c r="EC20" s="661"/>
    </row>
    <row r="21" spans="2:133" ht="11.25" customHeight="1">
      <c r="B21" s="620" t="s">
        <v>279</v>
      </c>
      <c r="C21" s="621"/>
      <c r="D21" s="621"/>
      <c r="E21" s="621"/>
      <c r="F21" s="621"/>
      <c r="G21" s="621"/>
      <c r="H21" s="621"/>
      <c r="I21" s="621"/>
      <c r="J21" s="621"/>
      <c r="K21" s="621"/>
      <c r="L21" s="621"/>
      <c r="M21" s="621"/>
      <c r="N21" s="621"/>
      <c r="O21" s="621"/>
      <c r="P21" s="621"/>
      <c r="Q21" s="622"/>
      <c r="R21" s="623">
        <v>1817</v>
      </c>
      <c r="S21" s="624"/>
      <c r="T21" s="624"/>
      <c r="U21" s="624"/>
      <c r="V21" s="624"/>
      <c r="W21" s="624"/>
      <c r="X21" s="624"/>
      <c r="Y21" s="625"/>
      <c r="Z21" s="649">
        <v>0</v>
      </c>
      <c r="AA21" s="649"/>
      <c r="AB21" s="649"/>
      <c r="AC21" s="649"/>
      <c r="AD21" s="650">
        <v>1817</v>
      </c>
      <c r="AE21" s="650"/>
      <c r="AF21" s="650"/>
      <c r="AG21" s="650"/>
      <c r="AH21" s="650"/>
      <c r="AI21" s="650"/>
      <c r="AJ21" s="650"/>
      <c r="AK21" s="650"/>
      <c r="AL21" s="626">
        <v>0</v>
      </c>
      <c r="AM21" s="627"/>
      <c r="AN21" s="627"/>
      <c r="AO21" s="651"/>
      <c r="AP21" s="620" t="s">
        <v>280</v>
      </c>
      <c r="AQ21" s="696"/>
      <c r="AR21" s="696"/>
      <c r="AS21" s="696"/>
      <c r="AT21" s="696"/>
      <c r="AU21" s="696"/>
      <c r="AV21" s="696"/>
      <c r="AW21" s="696"/>
      <c r="AX21" s="696"/>
      <c r="AY21" s="696"/>
      <c r="AZ21" s="696"/>
      <c r="BA21" s="696"/>
      <c r="BB21" s="696"/>
      <c r="BC21" s="696"/>
      <c r="BD21" s="696"/>
      <c r="BE21" s="696"/>
      <c r="BF21" s="697"/>
      <c r="BG21" s="623">
        <v>1376</v>
      </c>
      <c r="BH21" s="624"/>
      <c r="BI21" s="624"/>
      <c r="BJ21" s="624"/>
      <c r="BK21" s="624"/>
      <c r="BL21" s="624"/>
      <c r="BM21" s="624"/>
      <c r="BN21" s="625"/>
      <c r="BO21" s="649">
        <v>0</v>
      </c>
      <c r="BP21" s="649"/>
      <c r="BQ21" s="649"/>
      <c r="BR21" s="649"/>
      <c r="BS21" s="650" t="s">
        <v>128</v>
      </c>
      <c r="BT21" s="650"/>
      <c r="BU21" s="650"/>
      <c r="BV21" s="650"/>
      <c r="BW21" s="650"/>
      <c r="BX21" s="650"/>
      <c r="BY21" s="650"/>
      <c r="BZ21" s="650"/>
      <c r="CA21" s="650"/>
      <c r="CB21" s="695"/>
      <c r="CD21" s="600"/>
      <c r="CE21" s="601"/>
      <c r="CF21" s="601"/>
      <c r="CG21" s="601"/>
      <c r="CH21" s="601"/>
      <c r="CI21" s="601"/>
      <c r="CJ21" s="601"/>
      <c r="CK21" s="601"/>
      <c r="CL21" s="601"/>
      <c r="CM21" s="601"/>
      <c r="CN21" s="601"/>
      <c r="CO21" s="601"/>
      <c r="CP21" s="601"/>
      <c r="CQ21" s="602"/>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c r="B22" s="680" t="s">
        <v>281</v>
      </c>
      <c r="C22" s="681"/>
      <c r="D22" s="681"/>
      <c r="E22" s="681"/>
      <c r="F22" s="681"/>
      <c r="G22" s="681"/>
      <c r="H22" s="681"/>
      <c r="I22" s="681"/>
      <c r="J22" s="681"/>
      <c r="K22" s="681"/>
      <c r="L22" s="681"/>
      <c r="M22" s="681"/>
      <c r="N22" s="681"/>
      <c r="O22" s="681"/>
      <c r="P22" s="681"/>
      <c r="Q22" s="682"/>
      <c r="R22" s="623">
        <v>31972</v>
      </c>
      <c r="S22" s="624"/>
      <c r="T22" s="624"/>
      <c r="U22" s="624"/>
      <c r="V22" s="624"/>
      <c r="W22" s="624"/>
      <c r="X22" s="624"/>
      <c r="Y22" s="625"/>
      <c r="Z22" s="649">
        <v>0.2</v>
      </c>
      <c r="AA22" s="649"/>
      <c r="AB22" s="649"/>
      <c r="AC22" s="649"/>
      <c r="AD22" s="650">
        <v>31972</v>
      </c>
      <c r="AE22" s="650"/>
      <c r="AF22" s="650"/>
      <c r="AG22" s="650"/>
      <c r="AH22" s="650"/>
      <c r="AI22" s="650"/>
      <c r="AJ22" s="650"/>
      <c r="AK22" s="650"/>
      <c r="AL22" s="626">
        <v>0.30000001192092896</v>
      </c>
      <c r="AM22" s="627"/>
      <c r="AN22" s="627"/>
      <c r="AO22" s="651"/>
      <c r="AP22" s="620" t="s">
        <v>282</v>
      </c>
      <c r="AQ22" s="696"/>
      <c r="AR22" s="696"/>
      <c r="AS22" s="696"/>
      <c r="AT22" s="696"/>
      <c r="AU22" s="696"/>
      <c r="AV22" s="696"/>
      <c r="AW22" s="696"/>
      <c r="AX22" s="696"/>
      <c r="AY22" s="696"/>
      <c r="AZ22" s="696"/>
      <c r="BA22" s="696"/>
      <c r="BB22" s="696"/>
      <c r="BC22" s="696"/>
      <c r="BD22" s="696"/>
      <c r="BE22" s="696"/>
      <c r="BF22" s="697"/>
      <c r="BG22" s="623" t="s">
        <v>128</v>
      </c>
      <c r="BH22" s="624"/>
      <c r="BI22" s="624"/>
      <c r="BJ22" s="624"/>
      <c r="BK22" s="624"/>
      <c r="BL22" s="624"/>
      <c r="BM22" s="624"/>
      <c r="BN22" s="625"/>
      <c r="BO22" s="649" t="s">
        <v>128</v>
      </c>
      <c r="BP22" s="649"/>
      <c r="BQ22" s="649"/>
      <c r="BR22" s="649"/>
      <c r="BS22" s="650" t="s">
        <v>128</v>
      </c>
      <c r="BT22" s="650"/>
      <c r="BU22" s="650"/>
      <c r="BV22" s="650"/>
      <c r="BW22" s="650"/>
      <c r="BX22" s="650"/>
      <c r="BY22" s="650"/>
      <c r="BZ22" s="650"/>
      <c r="CA22" s="650"/>
      <c r="CB22" s="695"/>
      <c r="CD22" s="676" t="s">
        <v>283</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c r="B23" s="620" t="s">
        <v>284</v>
      </c>
      <c r="C23" s="621"/>
      <c r="D23" s="621"/>
      <c r="E23" s="621"/>
      <c r="F23" s="621"/>
      <c r="G23" s="621"/>
      <c r="H23" s="621"/>
      <c r="I23" s="621"/>
      <c r="J23" s="621"/>
      <c r="K23" s="621"/>
      <c r="L23" s="621"/>
      <c r="M23" s="621"/>
      <c r="N23" s="621"/>
      <c r="O23" s="621"/>
      <c r="P23" s="621"/>
      <c r="Q23" s="622"/>
      <c r="R23" s="623">
        <v>5170579</v>
      </c>
      <c r="S23" s="624"/>
      <c r="T23" s="624"/>
      <c r="U23" s="624"/>
      <c r="V23" s="624"/>
      <c r="W23" s="624"/>
      <c r="X23" s="624"/>
      <c r="Y23" s="625"/>
      <c r="Z23" s="649">
        <v>27.1</v>
      </c>
      <c r="AA23" s="649"/>
      <c r="AB23" s="649"/>
      <c r="AC23" s="649"/>
      <c r="AD23" s="650">
        <v>4722556</v>
      </c>
      <c r="AE23" s="650"/>
      <c r="AF23" s="650"/>
      <c r="AG23" s="650"/>
      <c r="AH23" s="650"/>
      <c r="AI23" s="650"/>
      <c r="AJ23" s="650"/>
      <c r="AK23" s="650"/>
      <c r="AL23" s="626">
        <v>46.7</v>
      </c>
      <c r="AM23" s="627"/>
      <c r="AN23" s="627"/>
      <c r="AO23" s="651"/>
      <c r="AP23" s="620" t="s">
        <v>285</v>
      </c>
      <c r="AQ23" s="696"/>
      <c r="AR23" s="696"/>
      <c r="AS23" s="696"/>
      <c r="AT23" s="696"/>
      <c r="AU23" s="696"/>
      <c r="AV23" s="696"/>
      <c r="AW23" s="696"/>
      <c r="AX23" s="696"/>
      <c r="AY23" s="696"/>
      <c r="AZ23" s="696"/>
      <c r="BA23" s="696"/>
      <c r="BB23" s="696"/>
      <c r="BC23" s="696"/>
      <c r="BD23" s="696"/>
      <c r="BE23" s="696"/>
      <c r="BF23" s="697"/>
      <c r="BG23" s="623" t="s">
        <v>128</v>
      </c>
      <c r="BH23" s="624"/>
      <c r="BI23" s="624"/>
      <c r="BJ23" s="624"/>
      <c r="BK23" s="624"/>
      <c r="BL23" s="624"/>
      <c r="BM23" s="624"/>
      <c r="BN23" s="625"/>
      <c r="BO23" s="649" t="s">
        <v>128</v>
      </c>
      <c r="BP23" s="649"/>
      <c r="BQ23" s="649"/>
      <c r="BR23" s="649"/>
      <c r="BS23" s="650" t="s">
        <v>128</v>
      </c>
      <c r="BT23" s="650"/>
      <c r="BU23" s="650"/>
      <c r="BV23" s="650"/>
      <c r="BW23" s="650"/>
      <c r="BX23" s="650"/>
      <c r="BY23" s="650"/>
      <c r="BZ23" s="650"/>
      <c r="CA23" s="650"/>
      <c r="CB23" s="695"/>
      <c r="CD23" s="676" t="s">
        <v>225</v>
      </c>
      <c r="CE23" s="677"/>
      <c r="CF23" s="677"/>
      <c r="CG23" s="677"/>
      <c r="CH23" s="677"/>
      <c r="CI23" s="677"/>
      <c r="CJ23" s="677"/>
      <c r="CK23" s="677"/>
      <c r="CL23" s="677"/>
      <c r="CM23" s="677"/>
      <c r="CN23" s="677"/>
      <c r="CO23" s="677"/>
      <c r="CP23" s="677"/>
      <c r="CQ23" s="678"/>
      <c r="CR23" s="676" t="s">
        <v>286</v>
      </c>
      <c r="CS23" s="677"/>
      <c r="CT23" s="677"/>
      <c r="CU23" s="677"/>
      <c r="CV23" s="677"/>
      <c r="CW23" s="677"/>
      <c r="CX23" s="677"/>
      <c r="CY23" s="678"/>
      <c r="CZ23" s="676" t="s">
        <v>287</v>
      </c>
      <c r="DA23" s="677"/>
      <c r="DB23" s="677"/>
      <c r="DC23" s="678"/>
      <c r="DD23" s="676" t="s">
        <v>288</v>
      </c>
      <c r="DE23" s="677"/>
      <c r="DF23" s="677"/>
      <c r="DG23" s="677"/>
      <c r="DH23" s="677"/>
      <c r="DI23" s="677"/>
      <c r="DJ23" s="677"/>
      <c r="DK23" s="678"/>
      <c r="DL23" s="708" t="s">
        <v>289</v>
      </c>
      <c r="DM23" s="709"/>
      <c r="DN23" s="709"/>
      <c r="DO23" s="709"/>
      <c r="DP23" s="709"/>
      <c r="DQ23" s="709"/>
      <c r="DR23" s="709"/>
      <c r="DS23" s="709"/>
      <c r="DT23" s="709"/>
      <c r="DU23" s="709"/>
      <c r="DV23" s="710"/>
      <c r="DW23" s="676" t="s">
        <v>290</v>
      </c>
      <c r="DX23" s="677"/>
      <c r="DY23" s="677"/>
      <c r="DZ23" s="677"/>
      <c r="EA23" s="677"/>
      <c r="EB23" s="677"/>
      <c r="EC23" s="678"/>
    </row>
    <row r="24" spans="2:133" ht="11.25" customHeight="1">
      <c r="B24" s="620" t="s">
        <v>291</v>
      </c>
      <c r="C24" s="621"/>
      <c r="D24" s="621"/>
      <c r="E24" s="621"/>
      <c r="F24" s="621"/>
      <c r="G24" s="621"/>
      <c r="H24" s="621"/>
      <c r="I24" s="621"/>
      <c r="J24" s="621"/>
      <c r="K24" s="621"/>
      <c r="L24" s="621"/>
      <c r="M24" s="621"/>
      <c r="N24" s="621"/>
      <c r="O24" s="621"/>
      <c r="P24" s="621"/>
      <c r="Q24" s="622"/>
      <c r="R24" s="623">
        <v>4722556</v>
      </c>
      <c r="S24" s="624"/>
      <c r="T24" s="624"/>
      <c r="U24" s="624"/>
      <c r="V24" s="624"/>
      <c r="W24" s="624"/>
      <c r="X24" s="624"/>
      <c r="Y24" s="625"/>
      <c r="Z24" s="649">
        <v>24.7</v>
      </c>
      <c r="AA24" s="649"/>
      <c r="AB24" s="649"/>
      <c r="AC24" s="649"/>
      <c r="AD24" s="650">
        <v>4722556</v>
      </c>
      <c r="AE24" s="650"/>
      <c r="AF24" s="650"/>
      <c r="AG24" s="650"/>
      <c r="AH24" s="650"/>
      <c r="AI24" s="650"/>
      <c r="AJ24" s="650"/>
      <c r="AK24" s="650"/>
      <c r="AL24" s="626">
        <v>46.7</v>
      </c>
      <c r="AM24" s="627"/>
      <c r="AN24" s="627"/>
      <c r="AO24" s="651"/>
      <c r="AP24" s="620" t="s">
        <v>292</v>
      </c>
      <c r="AQ24" s="696"/>
      <c r="AR24" s="696"/>
      <c r="AS24" s="696"/>
      <c r="AT24" s="696"/>
      <c r="AU24" s="696"/>
      <c r="AV24" s="696"/>
      <c r="AW24" s="696"/>
      <c r="AX24" s="696"/>
      <c r="AY24" s="696"/>
      <c r="AZ24" s="696"/>
      <c r="BA24" s="696"/>
      <c r="BB24" s="696"/>
      <c r="BC24" s="696"/>
      <c r="BD24" s="696"/>
      <c r="BE24" s="696"/>
      <c r="BF24" s="697"/>
      <c r="BG24" s="623" t="s">
        <v>128</v>
      </c>
      <c r="BH24" s="624"/>
      <c r="BI24" s="624"/>
      <c r="BJ24" s="624"/>
      <c r="BK24" s="624"/>
      <c r="BL24" s="624"/>
      <c r="BM24" s="624"/>
      <c r="BN24" s="625"/>
      <c r="BO24" s="649" t="s">
        <v>128</v>
      </c>
      <c r="BP24" s="649"/>
      <c r="BQ24" s="649"/>
      <c r="BR24" s="649"/>
      <c r="BS24" s="650" t="s">
        <v>128</v>
      </c>
      <c r="BT24" s="650"/>
      <c r="BU24" s="650"/>
      <c r="BV24" s="650"/>
      <c r="BW24" s="650"/>
      <c r="BX24" s="650"/>
      <c r="BY24" s="650"/>
      <c r="BZ24" s="650"/>
      <c r="CA24" s="650"/>
      <c r="CB24" s="695"/>
      <c r="CD24" s="673" t="s">
        <v>293</v>
      </c>
      <c r="CE24" s="674"/>
      <c r="CF24" s="674"/>
      <c r="CG24" s="674"/>
      <c r="CH24" s="674"/>
      <c r="CI24" s="674"/>
      <c r="CJ24" s="674"/>
      <c r="CK24" s="674"/>
      <c r="CL24" s="674"/>
      <c r="CM24" s="674"/>
      <c r="CN24" s="674"/>
      <c r="CO24" s="674"/>
      <c r="CP24" s="674"/>
      <c r="CQ24" s="675"/>
      <c r="CR24" s="670">
        <v>8670880</v>
      </c>
      <c r="CS24" s="671"/>
      <c r="CT24" s="671"/>
      <c r="CU24" s="671"/>
      <c r="CV24" s="671"/>
      <c r="CW24" s="671"/>
      <c r="CX24" s="671"/>
      <c r="CY24" s="699"/>
      <c r="CZ24" s="700">
        <v>48.4</v>
      </c>
      <c r="DA24" s="686"/>
      <c r="DB24" s="686"/>
      <c r="DC24" s="702"/>
      <c r="DD24" s="698">
        <v>5619863</v>
      </c>
      <c r="DE24" s="671"/>
      <c r="DF24" s="671"/>
      <c r="DG24" s="671"/>
      <c r="DH24" s="671"/>
      <c r="DI24" s="671"/>
      <c r="DJ24" s="671"/>
      <c r="DK24" s="699"/>
      <c r="DL24" s="698">
        <v>5564099</v>
      </c>
      <c r="DM24" s="671"/>
      <c r="DN24" s="671"/>
      <c r="DO24" s="671"/>
      <c r="DP24" s="671"/>
      <c r="DQ24" s="671"/>
      <c r="DR24" s="671"/>
      <c r="DS24" s="671"/>
      <c r="DT24" s="671"/>
      <c r="DU24" s="671"/>
      <c r="DV24" s="699"/>
      <c r="DW24" s="700">
        <v>52.1</v>
      </c>
      <c r="DX24" s="686"/>
      <c r="DY24" s="686"/>
      <c r="DZ24" s="686"/>
      <c r="EA24" s="686"/>
      <c r="EB24" s="686"/>
      <c r="EC24" s="701"/>
    </row>
    <row r="25" spans="2:133" ht="11.25" customHeight="1">
      <c r="B25" s="620" t="s">
        <v>294</v>
      </c>
      <c r="C25" s="621"/>
      <c r="D25" s="621"/>
      <c r="E25" s="621"/>
      <c r="F25" s="621"/>
      <c r="G25" s="621"/>
      <c r="H25" s="621"/>
      <c r="I25" s="621"/>
      <c r="J25" s="621"/>
      <c r="K25" s="621"/>
      <c r="L25" s="621"/>
      <c r="M25" s="621"/>
      <c r="N25" s="621"/>
      <c r="O25" s="621"/>
      <c r="P25" s="621"/>
      <c r="Q25" s="622"/>
      <c r="R25" s="623">
        <v>448023</v>
      </c>
      <c r="S25" s="624"/>
      <c r="T25" s="624"/>
      <c r="U25" s="624"/>
      <c r="V25" s="624"/>
      <c r="W25" s="624"/>
      <c r="X25" s="624"/>
      <c r="Y25" s="625"/>
      <c r="Z25" s="649">
        <v>2.2999999999999998</v>
      </c>
      <c r="AA25" s="649"/>
      <c r="AB25" s="649"/>
      <c r="AC25" s="649"/>
      <c r="AD25" s="650" t="s">
        <v>128</v>
      </c>
      <c r="AE25" s="650"/>
      <c r="AF25" s="650"/>
      <c r="AG25" s="650"/>
      <c r="AH25" s="650"/>
      <c r="AI25" s="650"/>
      <c r="AJ25" s="650"/>
      <c r="AK25" s="650"/>
      <c r="AL25" s="626" t="s">
        <v>128</v>
      </c>
      <c r="AM25" s="627"/>
      <c r="AN25" s="627"/>
      <c r="AO25" s="651"/>
      <c r="AP25" s="620" t="s">
        <v>295</v>
      </c>
      <c r="AQ25" s="696"/>
      <c r="AR25" s="696"/>
      <c r="AS25" s="696"/>
      <c r="AT25" s="696"/>
      <c r="AU25" s="696"/>
      <c r="AV25" s="696"/>
      <c r="AW25" s="696"/>
      <c r="AX25" s="696"/>
      <c r="AY25" s="696"/>
      <c r="AZ25" s="696"/>
      <c r="BA25" s="696"/>
      <c r="BB25" s="696"/>
      <c r="BC25" s="696"/>
      <c r="BD25" s="696"/>
      <c r="BE25" s="696"/>
      <c r="BF25" s="697"/>
      <c r="BG25" s="623" t="s">
        <v>128</v>
      </c>
      <c r="BH25" s="624"/>
      <c r="BI25" s="624"/>
      <c r="BJ25" s="624"/>
      <c r="BK25" s="624"/>
      <c r="BL25" s="624"/>
      <c r="BM25" s="624"/>
      <c r="BN25" s="625"/>
      <c r="BO25" s="649" t="s">
        <v>128</v>
      </c>
      <c r="BP25" s="649"/>
      <c r="BQ25" s="649"/>
      <c r="BR25" s="649"/>
      <c r="BS25" s="650" t="s">
        <v>128</v>
      </c>
      <c r="BT25" s="650"/>
      <c r="BU25" s="650"/>
      <c r="BV25" s="650"/>
      <c r="BW25" s="650"/>
      <c r="BX25" s="650"/>
      <c r="BY25" s="650"/>
      <c r="BZ25" s="650"/>
      <c r="CA25" s="650"/>
      <c r="CB25" s="695"/>
      <c r="CD25" s="620" t="s">
        <v>296</v>
      </c>
      <c r="CE25" s="621"/>
      <c r="CF25" s="621"/>
      <c r="CG25" s="621"/>
      <c r="CH25" s="621"/>
      <c r="CI25" s="621"/>
      <c r="CJ25" s="621"/>
      <c r="CK25" s="621"/>
      <c r="CL25" s="621"/>
      <c r="CM25" s="621"/>
      <c r="CN25" s="621"/>
      <c r="CO25" s="621"/>
      <c r="CP25" s="621"/>
      <c r="CQ25" s="622"/>
      <c r="CR25" s="623">
        <v>3152747</v>
      </c>
      <c r="CS25" s="633"/>
      <c r="CT25" s="633"/>
      <c r="CU25" s="633"/>
      <c r="CV25" s="633"/>
      <c r="CW25" s="633"/>
      <c r="CX25" s="633"/>
      <c r="CY25" s="634"/>
      <c r="CZ25" s="626">
        <v>17.600000000000001</v>
      </c>
      <c r="DA25" s="635"/>
      <c r="DB25" s="635"/>
      <c r="DC25" s="636"/>
      <c r="DD25" s="629">
        <v>2936448</v>
      </c>
      <c r="DE25" s="633"/>
      <c r="DF25" s="633"/>
      <c r="DG25" s="633"/>
      <c r="DH25" s="633"/>
      <c r="DI25" s="633"/>
      <c r="DJ25" s="633"/>
      <c r="DK25" s="634"/>
      <c r="DL25" s="629">
        <v>2928119</v>
      </c>
      <c r="DM25" s="633"/>
      <c r="DN25" s="633"/>
      <c r="DO25" s="633"/>
      <c r="DP25" s="633"/>
      <c r="DQ25" s="633"/>
      <c r="DR25" s="633"/>
      <c r="DS25" s="633"/>
      <c r="DT25" s="633"/>
      <c r="DU25" s="633"/>
      <c r="DV25" s="634"/>
      <c r="DW25" s="626">
        <v>27.4</v>
      </c>
      <c r="DX25" s="635"/>
      <c r="DY25" s="635"/>
      <c r="DZ25" s="635"/>
      <c r="EA25" s="635"/>
      <c r="EB25" s="635"/>
      <c r="EC25" s="662"/>
    </row>
    <row r="26" spans="2:133" ht="11.25" customHeight="1">
      <c r="B26" s="620" t="s">
        <v>297</v>
      </c>
      <c r="C26" s="621"/>
      <c r="D26" s="621"/>
      <c r="E26" s="621"/>
      <c r="F26" s="621"/>
      <c r="G26" s="621"/>
      <c r="H26" s="621"/>
      <c r="I26" s="621"/>
      <c r="J26" s="621"/>
      <c r="K26" s="621"/>
      <c r="L26" s="621"/>
      <c r="M26" s="621"/>
      <c r="N26" s="621"/>
      <c r="O26" s="621"/>
      <c r="P26" s="621"/>
      <c r="Q26" s="622"/>
      <c r="R26" s="623" t="s">
        <v>128</v>
      </c>
      <c r="S26" s="624"/>
      <c r="T26" s="624"/>
      <c r="U26" s="624"/>
      <c r="V26" s="624"/>
      <c r="W26" s="624"/>
      <c r="X26" s="624"/>
      <c r="Y26" s="625"/>
      <c r="Z26" s="649" t="s">
        <v>128</v>
      </c>
      <c r="AA26" s="649"/>
      <c r="AB26" s="649"/>
      <c r="AC26" s="649"/>
      <c r="AD26" s="650" t="s">
        <v>128</v>
      </c>
      <c r="AE26" s="650"/>
      <c r="AF26" s="650"/>
      <c r="AG26" s="650"/>
      <c r="AH26" s="650"/>
      <c r="AI26" s="650"/>
      <c r="AJ26" s="650"/>
      <c r="AK26" s="650"/>
      <c r="AL26" s="626" t="s">
        <v>128</v>
      </c>
      <c r="AM26" s="627"/>
      <c r="AN26" s="627"/>
      <c r="AO26" s="651"/>
      <c r="AP26" s="620" t="s">
        <v>298</v>
      </c>
      <c r="AQ26" s="696"/>
      <c r="AR26" s="696"/>
      <c r="AS26" s="696"/>
      <c r="AT26" s="696"/>
      <c r="AU26" s="696"/>
      <c r="AV26" s="696"/>
      <c r="AW26" s="696"/>
      <c r="AX26" s="696"/>
      <c r="AY26" s="696"/>
      <c r="AZ26" s="696"/>
      <c r="BA26" s="696"/>
      <c r="BB26" s="696"/>
      <c r="BC26" s="696"/>
      <c r="BD26" s="696"/>
      <c r="BE26" s="696"/>
      <c r="BF26" s="697"/>
      <c r="BG26" s="623" t="s">
        <v>128</v>
      </c>
      <c r="BH26" s="624"/>
      <c r="BI26" s="624"/>
      <c r="BJ26" s="624"/>
      <c r="BK26" s="624"/>
      <c r="BL26" s="624"/>
      <c r="BM26" s="624"/>
      <c r="BN26" s="625"/>
      <c r="BO26" s="649" t="s">
        <v>128</v>
      </c>
      <c r="BP26" s="649"/>
      <c r="BQ26" s="649"/>
      <c r="BR26" s="649"/>
      <c r="BS26" s="650" t="s">
        <v>128</v>
      </c>
      <c r="BT26" s="650"/>
      <c r="BU26" s="650"/>
      <c r="BV26" s="650"/>
      <c r="BW26" s="650"/>
      <c r="BX26" s="650"/>
      <c r="BY26" s="650"/>
      <c r="BZ26" s="650"/>
      <c r="CA26" s="650"/>
      <c r="CB26" s="695"/>
      <c r="CD26" s="620" t="s">
        <v>299</v>
      </c>
      <c r="CE26" s="621"/>
      <c r="CF26" s="621"/>
      <c r="CG26" s="621"/>
      <c r="CH26" s="621"/>
      <c r="CI26" s="621"/>
      <c r="CJ26" s="621"/>
      <c r="CK26" s="621"/>
      <c r="CL26" s="621"/>
      <c r="CM26" s="621"/>
      <c r="CN26" s="621"/>
      <c r="CO26" s="621"/>
      <c r="CP26" s="621"/>
      <c r="CQ26" s="622"/>
      <c r="CR26" s="623">
        <v>1759255</v>
      </c>
      <c r="CS26" s="624"/>
      <c r="CT26" s="624"/>
      <c r="CU26" s="624"/>
      <c r="CV26" s="624"/>
      <c r="CW26" s="624"/>
      <c r="CX26" s="624"/>
      <c r="CY26" s="625"/>
      <c r="CZ26" s="626">
        <v>9.8000000000000007</v>
      </c>
      <c r="DA26" s="635"/>
      <c r="DB26" s="635"/>
      <c r="DC26" s="636"/>
      <c r="DD26" s="629">
        <v>1654369</v>
      </c>
      <c r="DE26" s="624"/>
      <c r="DF26" s="624"/>
      <c r="DG26" s="624"/>
      <c r="DH26" s="624"/>
      <c r="DI26" s="624"/>
      <c r="DJ26" s="624"/>
      <c r="DK26" s="625"/>
      <c r="DL26" s="629" t="s">
        <v>128</v>
      </c>
      <c r="DM26" s="624"/>
      <c r="DN26" s="624"/>
      <c r="DO26" s="624"/>
      <c r="DP26" s="624"/>
      <c r="DQ26" s="624"/>
      <c r="DR26" s="624"/>
      <c r="DS26" s="624"/>
      <c r="DT26" s="624"/>
      <c r="DU26" s="624"/>
      <c r="DV26" s="625"/>
      <c r="DW26" s="626" t="s">
        <v>128</v>
      </c>
      <c r="DX26" s="635"/>
      <c r="DY26" s="635"/>
      <c r="DZ26" s="635"/>
      <c r="EA26" s="635"/>
      <c r="EB26" s="635"/>
      <c r="EC26" s="662"/>
    </row>
    <row r="27" spans="2:133" ht="11.25" customHeight="1">
      <c r="B27" s="620" t="s">
        <v>300</v>
      </c>
      <c r="C27" s="621"/>
      <c r="D27" s="621"/>
      <c r="E27" s="621"/>
      <c r="F27" s="621"/>
      <c r="G27" s="621"/>
      <c r="H27" s="621"/>
      <c r="I27" s="621"/>
      <c r="J27" s="621"/>
      <c r="K27" s="621"/>
      <c r="L27" s="621"/>
      <c r="M27" s="621"/>
      <c r="N27" s="621"/>
      <c r="O27" s="621"/>
      <c r="P27" s="621"/>
      <c r="Q27" s="622"/>
      <c r="R27" s="623">
        <v>10547031</v>
      </c>
      <c r="S27" s="624"/>
      <c r="T27" s="624"/>
      <c r="U27" s="624"/>
      <c r="V27" s="624"/>
      <c r="W27" s="624"/>
      <c r="X27" s="624"/>
      <c r="Y27" s="625"/>
      <c r="Z27" s="649">
        <v>55.2</v>
      </c>
      <c r="AA27" s="649"/>
      <c r="AB27" s="649"/>
      <c r="AC27" s="649"/>
      <c r="AD27" s="650">
        <v>10099008</v>
      </c>
      <c r="AE27" s="650"/>
      <c r="AF27" s="650"/>
      <c r="AG27" s="650"/>
      <c r="AH27" s="650"/>
      <c r="AI27" s="650"/>
      <c r="AJ27" s="650"/>
      <c r="AK27" s="650"/>
      <c r="AL27" s="626">
        <v>99.900001525878906</v>
      </c>
      <c r="AM27" s="627"/>
      <c r="AN27" s="627"/>
      <c r="AO27" s="651"/>
      <c r="AP27" s="620" t="s">
        <v>301</v>
      </c>
      <c r="AQ27" s="621"/>
      <c r="AR27" s="621"/>
      <c r="AS27" s="621"/>
      <c r="AT27" s="621"/>
      <c r="AU27" s="621"/>
      <c r="AV27" s="621"/>
      <c r="AW27" s="621"/>
      <c r="AX27" s="621"/>
      <c r="AY27" s="621"/>
      <c r="AZ27" s="621"/>
      <c r="BA27" s="621"/>
      <c r="BB27" s="621"/>
      <c r="BC27" s="621"/>
      <c r="BD27" s="621"/>
      <c r="BE27" s="621"/>
      <c r="BF27" s="622"/>
      <c r="BG27" s="623">
        <v>4150189</v>
      </c>
      <c r="BH27" s="624"/>
      <c r="BI27" s="624"/>
      <c r="BJ27" s="624"/>
      <c r="BK27" s="624"/>
      <c r="BL27" s="624"/>
      <c r="BM27" s="624"/>
      <c r="BN27" s="625"/>
      <c r="BO27" s="649">
        <v>100</v>
      </c>
      <c r="BP27" s="649"/>
      <c r="BQ27" s="649"/>
      <c r="BR27" s="649"/>
      <c r="BS27" s="650">
        <v>87411</v>
      </c>
      <c r="BT27" s="650"/>
      <c r="BU27" s="650"/>
      <c r="BV27" s="650"/>
      <c r="BW27" s="650"/>
      <c r="BX27" s="650"/>
      <c r="BY27" s="650"/>
      <c r="BZ27" s="650"/>
      <c r="CA27" s="650"/>
      <c r="CB27" s="695"/>
      <c r="CD27" s="620" t="s">
        <v>302</v>
      </c>
      <c r="CE27" s="621"/>
      <c r="CF27" s="621"/>
      <c r="CG27" s="621"/>
      <c r="CH27" s="621"/>
      <c r="CI27" s="621"/>
      <c r="CJ27" s="621"/>
      <c r="CK27" s="621"/>
      <c r="CL27" s="621"/>
      <c r="CM27" s="621"/>
      <c r="CN27" s="621"/>
      <c r="CO27" s="621"/>
      <c r="CP27" s="621"/>
      <c r="CQ27" s="622"/>
      <c r="CR27" s="623">
        <v>3784124</v>
      </c>
      <c r="CS27" s="633"/>
      <c r="CT27" s="633"/>
      <c r="CU27" s="633"/>
      <c r="CV27" s="633"/>
      <c r="CW27" s="633"/>
      <c r="CX27" s="633"/>
      <c r="CY27" s="634"/>
      <c r="CZ27" s="626">
        <v>21.1</v>
      </c>
      <c r="DA27" s="635"/>
      <c r="DB27" s="635"/>
      <c r="DC27" s="636"/>
      <c r="DD27" s="629">
        <v>962888</v>
      </c>
      <c r="DE27" s="633"/>
      <c r="DF27" s="633"/>
      <c r="DG27" s="633"/>
      <c r="DH27" s="633"/>
      <c r="DI27" s="633"/>
      <c r="DJ27" s="633"/>
      <c r="DK27" s="634"/>
      <c r="DL27" s="629">
        <v>915453</v>
      </c>
      <c r="DM27" s="633"/>
      <c r="DN27" s="633"/>
      <c r="DO27" s="633"/>
      <c r="DP27" s="633"/>
      <c r="DQ27" s="633"/>
      <c r="DR27" s="633"/>
      <c r="DS27" s="633"/>
      <c r="DT27" s="633"/>
      <c r="DU27" s="633"/>
      <c r="DV27" s="634"/>
      <c r="DW27" s="626">
        <v>8.6</v>
      </c>
      <c r="DX27" s="635"/>
      <c r="DY27" s="635"/>
      <c r="DZ27" s="635"/>
      <c r="EA27" s="635"/>
      <c r="EB27" s="635"/>
      <c r="EC27" s="662"/>
    </row>
    <row r="28" spans="2:133" ht="11.25" customHeight="1">
      <c r="B28" s="620" t="s">
        <v>303</v>
      </c>
      <c r="C28" s="621"/>
      <c r="D28" s="621"/>
      <c r="E28" s="621"/>
      <c r="F28" s="621"/>
      <c r="G28" s="621"/>
      <c r="H28" s="621"/>
      <c r="I28" s="621"/>
      <c r="J28" s="621"/>
      <c r="K28" s="621"/>
      <c r="L28" s="621"/>
      <c r="M28" s="621"/>
      <c r="N28" s="621"/>
      <c r="O28" s="621"/>
      <c r="P28" s="621"/>
      <c r="Q28" s="622"/>
      <c r="R28" s="623">
        <v>3372</v>
      </c>
      <c r="S28" s="624"/>
      <c r="T28" s="624"/>
      <c r="U28" s="624"/>
      <c r="V28" s="624"/>
      <c r="W28" s="624"/>
      <c r="X28" s="624"/>
      <c r="Y28" s="625"/>
      <c r="Z28" s="649">
        <v>0</v>
      </c>
      <c r="AA28" s="649"/>
      <c r="AB28" s="649"/>
      <c r="AC28" s="649"/>
      <c r="AD28" s="650">
        <v>3372</v>
      </c>
      <c r="AE28" s="650"/>
      <c r="AF28" s="650"/>
      <c r="AG28" s="650"/>
      <c r="AH28" s="650"/>
      <c r="AI28" s="650"/>
      <c r="AJ28" s="650"/>
      <c r="AK28" s="650"/>
      <c r="AL28" s="626">
        <v>0</v>
      </c>
      <c r="AM28" s="627"/>
      <c r="AN28" s="627"/>
      <c r="AO28" s="651"/>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49"/>
      <c r="BP28" s="649"/>
      <c r="BQ28" s="649"/>
      <c r="BR28" s="649"/>
      <c r="BS28" s="629"/>
      <c r="BT28" s="624"/>
      <c r="BU28" s="624"/>
      <c r="BV28" s="624"/>
      <c r="BW28" s="624"/>
      <c r="BX28" s="624"/>
      <c r="BY28" s="624"/>
      <c r="BZ28" s="624"/>
      <c r="CA28" s="624"/>
      <c r="CB28" s="661"/>
      <c r="CD28" s="620" t="s">
        <v>304</v>
      </c>
      <c r="CE28" s="621"/>
      <c r="CF28" s="621"/>
      <c r="CG28" s="621"/>
      <c r="CH28" s="621"/>
      <c r="CI28" s="621"/>
      <c r="CJ28" s="621"/>
      <c r="CK28" s="621"/>
      <c r="CL28" s="621"/>
      <c r="CM28" s="621"/>
      <c r="CN28" s="621"/>
      <c r="CO28" s="621"/>
      <c r="CP28" s="621"/>
      <c r="CQ28" s="622"/>
      <c r="CR28" s="623">
        <v>1734009</v>
      </c>
      <c r="CS28" s="624"/>
      <c r="CT28" s="624"/>
      <c r="CU28" s="624"/>
      <c r="CV28" s="624"/>
      <c r="CW28" s="624"/>
      <c r="CX28" s="624"/>
      <c r="CY28" s="625"/>
      <c r="CZ28" s="626">
        <v>9.6999999999999993</v>
      </c>
      <c r="DA28" s="635"/>
      <c r="DB28" s="635"/>
      <c r="DC28" s="636"/>
      <c r="DD28" s="629">
        <v>1720527</v>
      </c>
      <c r="DE28" s="624"/>
      <c r="DF28" s="624"/>
      <c r="DG28" s="624"/>
      <c r="DH28" s="624"/>
      <c r="DI28" s="624"/>
      <c r="DJ28" s="624"/>
      <c r="DK28" s="625"/>
      <c r="DL28" s="629">
        <v>1720527</v>
      </c>
      <c r="DM28" s="624"/>
      <c r="DN28" s="624"/>
      <c r="DO28" s="624"/>
      <c r="DP28" s="624"/>
      <c r="DQ28" s="624"/>
      <c r="DR28" s="624"/>
      <c r="DS28" s="624"/>
      <c r="DT28" s="624"/>
      <c r="DU28" s="624"/>
      <c r="DV28" s="625"/>
      <c r="DW28" s="626">
        <v>16.100000000000001</v>
      </c>
      <c r="DX28" s="635"/>
      <c r="DY28" s="635"/>
      <c r="DZ28" s="635"/>
      <c r="EA28" s="635"/>
      <c r="EB28" s="635"/>
      <c r="EC28" s="662"/>
    </row>
    <row r="29" spans="2:133" ht="11.25" customHeight="1">
      <c r="B29" s="620" t="s">
        <v>305</v>
      </c>
      <c r="C29" s="621"/>
      <c r="D29" s="621"/>
      <c r="E29" s="621"/>
      <c r="F29" s="621"/>
      <c r="G29" s="621"/>
      <c r="H29" s="621"/>
      <c r="I29" s="621"/>
      <c r="J29" s="621"/>
      <c r="K29" s="621"/>
      <c r="L29" s="621"/>
      <c r="M29" s="621"/>
      <c r="N29" s="621"/>
      <c r="O29" s="621"/>
      <c r="P29" s="621"/>
      <c r="Q29" s="622"/>
      <c r="R29" s="623">
        <v>19071</v>
      </c>
      <c r="S29" s="624"/>
      <c r="T29" s="624"/>
      <c r="U29" s="624"/>
      <c r="V29" s="624"/>
      <c r="W29" s="624"/>
      <c r="X29" s="624"/>
      <c r="Y29" s="625"/>
      <c r="Z29" s="649">
        <v>0.1</v>
      </c>
      <c r="AA29" s="649"/>
      <c r="AB29" s="649"/>
      <c r="AC29" s="649"/>
      <c r="AD29" s="650" t="s">
        <v>128</v>
      </c>
      <c r="AE29" s="650"/>
      <c r="AF29" s="650"/>
      <c r="AG29" s="650"/>
      <c r="AH29" s="650"/>
      <c r="AI29" s="650"/>
      <c r="AJ29" s="650"/>
      <c r="AK29" s="650"/>
      <c r="AL29" s="626" t="s">
        <v>128</v>
      </c>
      <c r="AM29" s="627"/>
      <c r="AN29" s="627"/>
      <c r="AO29" s="651"/>
      <c r="AP29" s="600"/>
      <c r="AQ29" s="601"/>
      <c r="AR29" s="601"/>
      <c r="AS29" s="601"/>
      <c r="AT29" s="601"/>
      <c r="AU29" s="601"/>
      <c r="AV29" s="601"/>
      <c r="AW29" s="601"/>
      <c r="AX29" s="601"/>
      <c r="AY29" s="601"/>
      <c r="AZ29" s="601"/>
      <c r="BA29" s="601"/>
      <c r="BB29" s="601"/>
      <c r="BC29" s="601"/>
      <c r="BD29" s="601"/>
      <c r="BE29" s="601"/>
      <c r="BF29" s="602"/>
      <c r="BG29" s="623"/>
      <c r="BH29" s="624"/>
      <c r="BI29" s="624"/>
      <c r="BJ29" s="624"/>
      <c r="BK29" s="624"/>
      <c r="BL29" s="624"/>
      <c r="BM29" s="624"/>
      <c r="BN29" s="625"/>
      <c r="BO29" s="649"/>
      <c r="BP29" s="649"/>
      <c r="BQ29" s="649"/>
      <c r="BR29" s="649"/>
      <c r="BS29" s="650"/>
      <c r="BT29" s="650"/>
      <c r="BU29" s="650"/>
      <c r="BV29" s="650"/>
      <c r="BW29" s="650"/>
      <c r="BX29" s="650"/>
      <c r="BY29" s="650"/>
      <c r="BZ29" s="650"/>
      <c r="CA29" s="650"/>
      <c r="CB29" s="695"/>
      <c r="CD29" s="643" t="s">
        <v>306</v>
      </c>
      <c r="CE29" s="644"/>
      <c r="CF29" s="620" t="s">
        <v>70</v>
      </c>
      <c r="CG29" s="621"/>
      <c r="CH29" s="621"/>
      <c r="CI29" s="621"/>
      <c r="CJ29" s="621"/>
      <c r="CK29" s="621"/>
      <c r="CL29" s="621"/>
      <c r="CM29" s="621"/>
      <c r="CN29" s="621"/>
      <c r="CO29" s="621"/>
      <c r="CP29" s="621"/>
      <c r="CQ29" s="622"/>
      <c r="CR29" s="623">
        <v>1734009</v>
      </c>
      <c r="CS29" s="633"/>
      <c r="CT29" s="633"/>
      <c r="CU29" s="633"/>
      <c r="CV29" s="633"/>
      <c r="CW29" s="633"/>
      <c r="CX29" s="633"/>
      <c r="CY29" s="634"/>
      <c r="CZ29" s="626">
        <v>9.6999999999999993</v>
      </c>
      <c r="DA29" s="635"/>
      <c r="DB29" s="635"/>
      <c r="DC29" s="636"/>
      <c r="DD29" s="629">
        <v>1720527</v>
      </c>
      <c r="DE29" s="633"/>
      <c r="DF29" s="633"/>
      <c r="DG29" s="633"/>
      <c r="DH29" s="633"/>
      <c r="DI29" s="633"/>
      <c r="DJ29" s="633"/>
      <c r="DK29" s="634"/>
      <c r="DL29" s="629">
        <v>1720527</v>
      </c>
      <c r="DM29" s="633"/>
      <c r="DN29" s="633"/>
      <c r="DO29" s="633"/>
      <c r="DP29" s="633"/>
      <c r="DQ29" s="633"/>
      <c r="DR29" s="633"/>
      <c r="DS29" s="633"/>
      <c r="DT29" s="633"/>
      <c r="DU29" s="633"/>
      <c r="DV29" s="634"/>
      <c r="DW29" s="626">
        <v>16.100000000000001</v>
      </c>
      <c r="DX29" s="635"/>
      <c r="DY29" s="635"/>
      <c r="DZ29" s="635"/>
      <c r="EA29" s="635"/>
      <c r="EB29" s="635"/>
      <c r="EC29" s="662"/>
    </row>
    <row r="30" spans="2:133" ht="11.25" customHeight="1">
      <c r="B30" s="620" t="s">
        <v>307</v>
      </c>
      <c r="C30" s="621"/>
      <c r="D30" s="621"/>
      <c r="E30" s="621"/>
      <c r="F30" s="621"/>
      <c r="G30" s="621"/>
      <c r="H30" s="621"/>
      <c r="I30" s="621"/>
      <c r="J30" s="621"/>
      <c r="K30" s="621"/>
      <c r="L30" s="621"/>
      <c r="M30" s="621"/>
      <c r="N30" s="621"/>
      <c r="O30" s="621"/>
      <c r="P30" s="621"/>
      <c r="Q30" s="622"/>
      <c r="R30" s="623">
        <v>158327</v>
      </c>
      <c r="S30" s="624"/>
      <c r="T30" s="624"/>
      <c r="U30" s="624"/>
      <c r="V30" s="624"/>
      <c r="W30" s="624"/>
      <c r="X30" s="624"/>
      <c r="Y30" s="625"/>
      <c r="Z30" s="649">
        <v>0.8</v>
      </c>
      <c r="AA30" s="649"/>
      <c r="AB30" s="649"/>
      <c r="AC30" s="649"/>
      <c r="AD30" s="650" t="s">
        <v>128</v>
      </c>
      <c r="AE30" s="650"/>
      <c r="AF30" s="650"/>
      <c r="AG30" s="650"/>
      <c r="AH30" s="650"/>
      <c r="AI30" s="650"/>
      <c r="AJ30" s="650"/>
      <c r="AK30" s="650"/>
      <c r="AL30" s="626" t="s">
        <v>128</v>
      </c>
      <c r="AM30" s="627"/>
      <c r="AN30" s="627"/>
      <c r="AO30" s="651"/>
      <c r="AP30" s="676" t="s">
        <v>225</v>
      </c>
      <c r="AQ30" s="677"/>
      <c r="AR30" s="677"/>
      <c r="AS30" s="677"/>
      <c r="AT30" s="677"/>
      <c r="AU30" s="677"/>
      <c r="AV30" s="677"/>
      <c r="AW30" s="677"/>
      <c r="AX30" s="677"/>
      <c r="AY30" s="677"/>
      <c r="AZ30" s="677"/>
      <c r="BA30" s="677"/>
      <c r="BB30" s="677"/>
      <c r="BC30" s="677"/>
      <c r="BD30" s="677"/>
      <c r="BE30" s="677"/>
      <c r="BF30" s="678"/>
      <c r="BG30" s="676" t="s">
        <v>308</v>
      </c>
      <c r="BH30" s="693"/>
      <c r="BI30" s="693"/>
      <c r="BJ30" s="693"/>
      <c r="BK30" s="693"/>
      <c r="BL30" s="693"/>
      <c r="BM30" s="693"/>
      <c r="BN30" s="693"/>
      <c r="BO30" s="693"/>
      <c r="BP30" s="693"/>
      <c r="BQ30" s="694"/>
      <c r="BR30" s="676" t="s">
        <v>309</v>
      </c>
      <c r="BS30" s="693"/>
      <c r="BT30" s="693"/>
      <c r="BU30" s="693"/>
      <c r="BV30" s="693"/>
      <c r="BW30" s="693"/>
      <c r="BX30" s="693"/>
      <c r="BY30" s="693"/>
      <c r="BZ30" s="693"/>
      <c r="CA30" s="693"/>
      <c r="CB30" s="694"/>
      <c r="CD30" s="645"/>
      <c r="CE30" s="646"/>
      <c r="CF30" s="620" t="s">
        <v>310</v>
      </c>
      <c r="CG30" s="621"/>
      <c r="CH30" s="621"/>
      <c r="CI30" s="621"/>
      <c r="CJ30" s="621"/>
      <c r="CK30" s="621"/>
      <c r="CL30" s="621"/>
      <c r="CM30" s="621"/>
      <c r="CN30" s="621"/>
      <c r="CO30" s="621"/>
      <c r="CP30" s="621"/>
      <c r="CQ30" s="622"/>
      <c r="CR30" s="623">
        <v>1686022</v>
      </c>
      <c r="CS30" s="624"/>
      <c r="CT30" s="624"/>
      <c r="CU30" s="624"/>
      <c r="CV30" s="624"/>
      <c r="CW30" s="624"/>
      <c r="CX30" s="624"/>
      <c r="CY30" s="625"/>
      <c r="CZ30" s="626">
        <v>9.4</v>
      </c>
      <c r="DA30" s="635"/>
      <c r="DB30" s="635"/>
      <c r="DC30" s="636"/>
      <c r="DD30" s="629">
        <v>1675345</v>
      </c>
      <c r="DE30" s="624"/>
      <c r="DF30" s="624"/>
      <c r="DG30" s="624"/>
      <c r="DH30" s="624"/>
      <c r="DI30" s="624"/>
      <c r="DJ30" s="624"/>
      <c r="DK30" s="625"/>
      <c r="DL30" s="629">
        <v>1675345</v>
      </c>
      <c r="DM30" s="624"/>
      <c r="DN30" s="624"/>
      <c r="DO30" s="624"/>
      <c r="DP30" s="624"/>
      <c r="DQ30" s="624"/>
      <c r="DR30" s="624"/>
      <c r="DS30" s="624"/>
      <c r="DT30" s="624"/>
      <c r="DU30" s="624"/>
      <c r="DV30" s="625"/>
      <c r="DW30" s="626">
        <v>15.7</v>
      </c>
      <c r="DX30" s="635"/>
      <c r="DY30" s="635"/>
      <c r="DZ30" s="635"/>
      <c r="EA30" s="635"/>
      <c r="EB30" s="635"/>
      <c r="EC30" s="662"/>
    </row>
    <row r="31" spans="2:133" ht="11.25" customHeight="1">
      <c r="B31" s="620" t="s">
        <v>311</v>
      </c>
      <c r="C31" s="621"/>
      <c r="D31" s="621"/>
      <c r="E31" s="621"/>
      <c r="F31" s="621"/>
      <c r="G31" s="621"/>
      <c r="H31" s="621"/>
      <c r="I31" s="621"/>
      <c r="J31" s="621"/>
      <c r="K31" s="621"/>
      <c r="L31" s="621"/>
      <c r="M31" s="621"/>
      <c r="N31" s="621"/>
      <c r="O31" s="621"/>
      <c r="P31" s="621"/>
      <c r="Q31" s="622"/>
      <c r="R31" s="623">
        <v>18695</v>
      </c>
      <c r="S31" s="624"/>
      <c r="T31" s="624"/>
      <c r="U31" s="624"/>
      <c r="V31" s="624"/>
      <c r="W31" s="624"/>
      <c r="X31" s="624"/>
      <c r="Y31" s="625"/>
      <c r="Z31" s="649">
        <v>0.1</v>
      </c>
      <c r="AA31" s="649"/>
      <c r="AB31" s="649"/>
      <c r="AC31" s="649"/>
      <c r="AD31" s="650" t="s">
        <v>128</v>
      </c>
      <c r="AE31" s="650"/>
      <c r="AF31" s="650"/>
      <c r="AG31" s="650"/>
      <c r="AH31" s="650"/>
      <c r="AI31" s="650"/>
      <c r="AJ31" s="650"/>
      <c r="AK31" s="650"/>
      <c r="AL31" s="626" t="s">
        <v>128</v>
      </c>
      <c r="AM31" s="627"/>
      <c r="AN31" s="627"/>
      <c r="AO31" s="651"/>
      <c r="AP31" s="688" t="s">
        <v>312</v>
      </c>
      <c r="AQ31" s="689"/>
      <c r="AR31" s="689"/>
      <c r="AS31" s="689"/>
      <c r="AT31" s="690" t="s">
        <v>313</v>
      </c>
      <c r="AU31" s="355"/>
      <c r="AV31" s="355"/>
      <c r="AW31" s="355"/>
      <c r="AX31" s="673" t="s">
        <v>189</v>
      </c>
      <c r="AY31" s="674"/>
      <c r="AZ31" s="674"/>
      <c r="BA31" s="674"/>
      <c r="BB31" s="674"/>
      <c r="BC31" s="674"/>
      <c r="BD31" s="674"/>
      <c r="BE31" s="674"/>
      <c r="BF31" s="675"/>
      <c r="BG31" s="684">
        <v>99.7</v>
      </c>
      <c r="BH31" s="685"/>
      <c r="BI31" s="685"/>
      <c r="BJ31" s="685"/>
      <c r="BK31" s="685"/>
      <c r="BL31" s="685"/>
      <c r="BM31" s="686">
        <v>99.2</v>
      </c>
      <c r="BN31" s="685"/>
      <c r="BO31" s="685"/>
      <c r="BP31" s="685"/>
      <c r="BQ31" s="687"/>
      <c r="BR31" s="684">
        <v>99.6</v>
      </c>
      <c r="BS31" s="685"/>
      <c r="BT31" s="685"/>
      <c r="BU31" s="685"/>
      <c r="BV31" s="685"/>
      <c r="BW31" s="685"/>
      <c r="BX31" s="686">
        <v>98.9</v>
      </c>
      <c r="BY31" s="685"/>
      <c r="BZ31" s="685"/>
      <c r="CA31" s="685"/>
      <c r="CB31" s="687"/>
      <c r="CD31" s="645"/>
      <c r="CE31" s="646"/>
      <c r="CF31" s="620" t="s">
        <v>314</v>
      </c>
      <c r="CG31" s="621"/>
      <c r="CH31" s="621"/>
      <c r="CI31" s="621"/>
      <c r="CJ31" s="621"/>
      <c r="CK31" s="621"/>
      <c r="CL31" s="621"/>
      <c r="CM31" s="621"/>
      <c r="CN31" s="621"/>
      <c r="CO31" s="621"/>
      <c r="CP31" s="621"/>
      <c r="CQ31" s="622"/>
      <c r="CR31" s="623">
        <v>47987</v>
      </c>
      <c r="CS31" s="633"/>
      <c r="CT31" s="633"/>
      <c r="CU31" s="633"/>
      <c r="CV31" s="633"/>
      <c r="CW31" s="633"/>
      <c r="CX31" s="633"/>
      <c r="CY31" s="634"/>
      <c r="CZ31" s="626">
        <v>0.3</v>
      </c>
      <c r="DA31" s="635"/>
      <c r="DB31" s="635"/>
      <c r="DC31" s="636"/>
      <c r="DD31" s="629">
        <v>45182</v>
      </c>
      <c r="DE31" s="633"/>
      <c r="DF31" s="633"/>
      <c r="DG31" s="633"/>
      <c r="DH31" s="633"/>
      <c r="DI31" s="633"/>
      <c r="DJ31" s="633"/>
      <c r="DK31" s="634"/>
      <c r="DL31" s="629">
        <v>45182</v>
      </c>
      <c r="DM31" s="633"/>
      <c r="DN31" s="633"/>
      <c r="DO31" s="633"/>
      <c r="DP31" s="633"/>
      <c r="DQ31" s="633"/>
      <c r="DR31" s="633"/>
      <c r="DS31" s="633"/>
      <c r="DT31" s="633"/>
      <c r="DU31" s="633"/>
      <c r="DV31" s="634"/>
      <c r="DW31" s="626">
        <v>0.4</v>
      </c>
      <c r="DX31" s="635"/>
      <c r="DY31" s="635"/>
      <c r="DZ31" s="635"/>
      <c r="EA31" s="635"/>
      <c r="EB31" s="635"/>
      <c r="EC31" s="662"/>
    </row>
    <row r="32" spans="2:133" ht="11.25" customHeight="1">
      <c r="B32" s="620" t="s">
        <v>315</v>
      </c>
      <c r="C32" s="621"/>
      <c r="D32" s="621"/>
      <c r="E32" s="621"/>
      <c r="F32" s="621"/>
      <c r="G32" s="621"/>
      <c r="H32" s="621"/>
      <c r="I32" s="621"/>
      <c r="J32" s="621"/>
      <c r="K32" s="621"/>
      <c r="L32" s="621"/>
      <c r="M32" s="621"/>
      <c r="N32" s="621"/>
      <c r="O32" s="621"/>
      <c r="P32" s="621"/>
      <c r="Q32" s="622"/>
      <c r="R32" s="623">
        <v>3665040</v>
      </c>
      <c r="S32" s="624"/>
      <c r="T32" s="624"/>
      <c r="U32" s="624"/>
      <c r="V32" s="624"/>
      <c r="W32" s="624"/>
      <c r="X32" s="624"/>
      <c r="Y32" s="625"/>
      <c r="Z32" s="649">
        <v>19.2</v>
      </c>
      <c r="AA32" s="649"/>
      <c r="AB32" s="649"/>
      <c r="AC32" s="649"/>
      <c r="AD32" s="650" t="s">
        <v>128</v>
      </c>
      <c r="AE32" s="650"/>
      <c r="AF32" s="650"/>
      <c r="AG32" s="650"/>
      <c r="AH32" s="650"/>
      <c r="AI32" s="650"/>
      <c r="AJ32" s="650"/>
      <c r="AK32" s="650"/>
      <c r="AL32" s="626" t="s">
        <v>128</v>
      </c>
      <c r="AM32" s="627"/>
      <c r="AN32" s="627"/>
      <c r="AO32" s="651"/>
      <c r="AP32" s="663"/>
      <c r="AQ32" s="664"/>
      <c r="AR32" s="664"/>
      <c r="AS32" s="664"/>
      <c r="AT32" s="691"/>
      <c r="AU32" s="211" t="s">
        <v>316</v>
      </c>
      <c r="AX32" s="620" t="s">
        <v>317</v>
      </c>
      <c r="AY32" s="621"/>
      <c r="AZ32" s="621"/>
      <c r="BA32" s="621"/>
      <c r="BB32" s="621"/>
      <c r="BC32" s="621"/>
      <c r="BD32" s="621"/>
      <c r="BE32" s="621"/>
      <c r="BF32" s="622"/>
      <c r="BG32" s="683">
        <v>99.7</v>
      </c>
      <c r="BH32" s="633"/>
      <c r="BI32" s="633"/>
      <c r="BJ32" s="633"/>
      <c r="BK32" s="633"/>
      <c r="BL32" s="633"/>
      <c r="BM32" s="627">
        <v>99.3</v>
      </c>
      <c r="BN32" s="633"/>
      <c r="BO32" s="633"/>
      <c r="BP32" s="633"/>
      <c r="BQ32" s="660"/>
      <c r="BR32" s="683">
        <v>99.6</v>
      </c>
      <c r="BS32" s="633"/>
      <c r="BT32" s="633"/>
      <c r="BU32" s="633"/>
      <c r="BV32" s="633"/>
      <c r="BW32" s="633"/>
      <c r="BX32" s="627">
        <v>99.1</v>
      </c>
      <c r="BY32" s="633"/>
      <c r="BZ32" s="633"/>
      <c r="CA32" s="633"/>
      <c r="CB32" s="660"/>
      <c r="CD32" s="647"/>
      <c r="CE32" s="648"/>
      <c r="CF32" s="620" t="s">
        <v>318</v>
      </c>
      <c r="CG32" s="621"/>
      <c r="CH32" s="621"/>
      <c r="CI32" s="621"/>
      <c r="CJ32" s="621"/>
      <c r="CK32" s="621"/>
      <c r="CL32" s="621"/>
      <c r="CM32" s="621"/>
      <c r="CN32" s="621"/>
      <c r="CO32" s="621"/>
      <c r="CP32" s="621"/>
      <c r="CQ32" s="622"/>
      <c r="CR32" s="623" t="s">
        <v>128</v>
      </c>
      <c r="CS32" s="624"/>
      <c r="CT32" s="624"/>
      <c r="CU32" s="624"/>
      <c r="CV32" s="624"/>
      <c r="CW32" s="624"/>
      <c r="CX32" s="624"/>
      <c r="CY32" s="625"/>
      <c r="CZ32" s="626" t="s">
        <v>128</v>
      </c>
      <c r="DA32" s="635"/>
      <c r="DB32" s="635"/>
      <c r="DC32" s="636"/>
      <c r="DD32" s="629" t="s">
        <v>128</v>
      </c>
      <c r="DE32" s="624"/>
      <c r="DF32" s="624"/>
      <c r="DG32" s="624"/>
      <c r="DH32" s="624"/>
      <c r="DI32" s="624"/>
      <c r="DJ32" s="624"/>
      <c r="DK32" s="625"/>
      <c r="DL32" s="629" t="s">
        <v>128</v>
      </c>
      <c r="DM32" s="624"/>
      <c r="DN32" s="624"/>
      <c r="DO32" s="624"/>
      <c r="DP32" s="624"/>
      <c r="DQ32" s="624"/>
      <c r="DR32" s="624"/>
      <c r="DS32" s="624"/>
      <c r="DT32" s="624"/>
      <c r="DU32" s="624"/>
      <c r="DV32" s="625"/>
      <c r="DW32" s="626" t="s">
        <v>128</v>
      </c>
      <c r="DX32" s="635"/>
      <c r="DY32" s="635"/>
      <c r="DZ32" s="635"/>
      <c r="EA32" s="635"/>
      <c r="EB32" s="635"/>
      <c r="EC32" s="662"/>
    </row>
    <row r="33" spans="2:133" ht="11.25" customHeight="1">
      <c r="B33" s="680" t="s">
        <v>319</v>
      </c>
      <c r="C33" s="681"/>
      <c r="D33" s="681"/>
      <c r="E33" s="681"/>
      <c r="F33" s="681"/>
      <c r="G33" s="681"/>
      <c r="H33" s="681"/>
      <c r="I33" s="681"/>
      <c r="J33" s="681"/>
      <c r="K33" s="681"/>
      <c r="L33" s="681"/>
      <c r="M33" s="681"/>
      <c r="N33" s="681"/>
      <c r="O33" s="681"/>
      <c r="P33" s="681"/>
      <c r="Q33" s="682"/>
      <c r="R33" s="623">
        <v>751</v>
      </c>
      <c r="S33" s="624"/>
      <c r="T33" s="624"/>
      <c r="U33" s="624"/>
      <c r="V33" s="624"/>
      <c r="W33" s="624"/>
      <c r="X33" s="624"/>
      <c r="Y33" s="625"/>
      <c r="Z33" s="649">
        <v>0</v>
      </c>
      <c r="AA33" s="649"/>
      <c r="AB33" s="649"/>
      <c r="AC33" s="649"/>
      <c r="AD33" s="650">
        <v>751</v>
      </c>
      <c r="AE33" s="650"/>
      <c r="AF33" s="650"/>
      <c r="AG33" s="650"/>
      <c r="AH33" s="650"/>
      <c r="AI33" s="650"/>
      <c r="AJ33" s="650"/>
      <c r="AK33" s="650"/>
      <c r="AL33" s="626">
        <v>0</v>
      </c>
      <c r="AM33" s="627"/>
      <c r="AN33" s="627"/>
      <c r="AO33" s="651"/>
      <c r="AP33" s="665"/>
      <c r="AQ33" s="666"/>
      <c r="AR33" s="666"/>
      <c r="AS33" s="666"/>
      <c r="AT33" s="692"/>
      <c r="AU33" s="356"/>
      <c r="AV33" s="356"/>
      <c r="AW33" s="356"/>
      <c r="AX33" s="600" t="s">
        <v>320</v>
      </c>
      <c r="AY33" s="601"/>
      <c r="AZ33" s="601"/>
      <c r="BA33" s="601"/>
      <c r="BB33" s="601"/>
      <c r="BC33" s="601"/>
      <c r="BD33" s="601"/>
      <c r="BE33" s="601"/>
      <c r="BF33" s="602"/>
      <c r="BG33" s="679">
        <v>99.7</v>
      </c>
      <c r="BH33" s="604"/>
      <c r="BI33" s="604"/>
      <c r="BJ33" s="604"/>
      <c r="BK33" s="604"/>
      <c r="BL33" s="604"/>
      <c r="BM33" s="641">
        <v>99.1</v>
      </c>
      <c r="BN33" s="604"/>
      <c r="BO33" s="604"/>
      <c r="BP33" s="604"/>
      <c r="BQ33" s="652"/>
      <c r="BR33" s="679">
        <v>99.6</v>
      </c>
      <c r="BS33" s="604"/>
      <c r="BT33" s="604"/>
      <c r="BU33" s="604"/>
      <c r="BV33" s="604"/>
      <c r="BW33" s="604"/>
      <c r="BX33" s="641">
        <v>98.8</v>
      </c>
      <c r="BY33" s="604"/>
      <c r="BZ33" s="604"/>
      <c r="CA33" s="604"/>
      <c r="CB33" s="652"/>
      <c r="CD33" s="620" t="s">
        <v>321</v>
      </c>
      <c r="CE33" s="621"/>
      <c r="CF33" s="621"/>
      <c r="CG33" s="621"/>
      <c r="CH33" s="621"/>
      <c r="CI33" s="621"/>
      <c r="CJ33" s="621"/>
      <c r="CK33" s="621"/>
      <c r="CL33" s="621"/>
      <c r="CM33" s="621"/>
      <c r="CN33" s="621"/>
      <c r="CO33" s="621"/>
      <c r="CP33" s="621"/>
      <c r="CQ33" s="622"/>
      <c r="CR33" s="623">
        <v>7631987</v>
      </c>
      <c r="CS33" s="633"/>
      <c r="CT33" s="633"/>
      <c r="CU33" s="633"/>
      <c r="CV33" s="633"/>
      <c r="CW33" s="633"/>
      <c r="CX33" s="633"/>
      <c r="CY33" s="634"/>
      <c r="CZ33" s="626">
        <v>42.6</v>
      </c>
      <c r="DA33" s="635"/>
      <c r="DB33" s="635"/>
      <c r="DC33" s="636"/>
      <c r="DD33" s="629">
        <v>5436771</v>
      </c>
      <c r="DE33" s="633"/>
      <c r="DF33" s="633"/>
      <c r="DG33" s="633"/>
      <c r="DH33" s="633"/>
      <c r="DI33" s="633"/>
      <c r="DJ33" s="633"/>
      <c r="DK33" s="634"/>
      <c r="DL33" s="629">
        <v>4079983</v>
      </c>
      <c r="DM33" s="633"/>
      <c r="DN33" s="633"/>
      <c r="DO33" s="633"/>
      <c r="DP33" s="633"/>
      <c r="DQ33" s="633"/>
      <c r="DR33" s="633"/>
      <c r="DS33" s="633"/>
      <c r="DT33" s="633"/>
      <c r="DU33" s="633"/>
      <c r="DV33" s="634"/>
      <c r="DW33" s="626">
        <v>38.200000000000003</v>
      </c>
      <c r="DX33" s="635"/>
      <c r="DY33" s="635"/>
      <c r="DZ33" s="635"/>
      <c r="EA33" s="635"/>
      <c r="EB33" s="635"/>
      <c r="EC33" s="662"/>
    </row>
    <row r="34" spans="2:133" ht="11.25" customHeight="1">
      <c r="B34" s="620" t="s">
        <v>322</v>
      </c>
      <c r="C34" s="621"/>
      <c r="D34" s="621"/>
      <c r="E34" s="621"/>
      <c r="F34" s="621"/>
      <c r="G34" s="621"/>
      <c r="H34" s="621"/>
      <c r="I34" s="621"/>
      <c r="J34" s="621"/>
      <c r="K34" s="621"/>
      <c r="L34" s="621"/>
      <c r="M34" s="621"/>
      <c r="N34" s="621"/>
      <c r="O34" s="621"/>
      <c r="P34" s="621"/>
      <c r="Q34" s="622"/>
      <c r="R34" s="623">
        <v>1222370</v>
      </c>
      <c r="S34" s="624"/>
      <c r="T34" s="624"/>
      <c r="U34" s="624"/>
      <c r="V34" s="624"/>
      <c r="W34" s="624"/>
      <c r="X34" s="624"/>
      <c r="Y34" s="625"/>
      <c r="Z34" s="649">
        <v>6.4</v>
      </c>
      <c r="AA34" s="649"/>
      <c r="AB34" s="649"/>
      <c r="AC34" s="649"/>
      <c r="AD34" s="650" t="s">
        <v>128</v>
      </c>
      <c r="AE34" s="650"/>
      <c r="AF34" s="650"/>
      <c r="AG34" s="650"/>
      <c r="AH34" s="650"/>
      <c r="AI34" s="650"/>
      <c r="AJ34" s="650"/>
      <c r="AK34" s="650"/>
      <c r="AL34" s="626" t="s">
        <v>128</v>
      </c>
      <c r="AM34" s="627"/>
      <c r="AN34" s="627"/>
      <c r="AO34" s="651"/>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20" t="s">
        <v>323</v>
      </c>
      <c r="CE34" s="621"/>
      <c r="CF34" s="621"/>
      <c r="CG34" s="621"/>
      <c r="CH34" s="621"/>
      <c r="CI34" s="621"/>
      <c r="CJ34" s="621"/>
      <c r="CK34" s="621"/>
      <c r="CL34" s="621"/>
      <c r="CM34" s="621"/>
      <c r="CN34" s="621"/>
      <c r="CO34" s="621"/>
      <c r="CP34" s="621"/>
      <c r="CQ34" s="622"/>
      <c r="CR34" s="623">
        <v>2245948</v>
      </c>
      <c r="CS34" s="624"/>
      <c r="CT34" s="624"/>
      <c r="CU34" s="624"/>
      <c r="CV34" s="624"/>
      <c r="CW34" s="624"/>
      <c r="CX34" s="624"/>
      <c r="CY34" s="625"/>
      <c r="CZ34" s="626">
        <v>12.5</v>
      </c>
      <c r="DA34" s="635"/>
      <c r="DB34" s="635"/>
      <c r="DC34" s="636"/>
      <c r="DD34" s="629">
        <v>1598323</v>
      </c>
      <c r="DE34" s="624"/>
      <c r="DF34" s="624"/>
      <c r="DG34" s="624"/>
      <c r="DH34" s="624"/>
      <c r="DI34" s="624"/>
      <c r="DJ34" s="624"/>
      <c r="DK34" s="625"/>
      <c r="DL34" s="629">
        <v>1481086</v>
      </c>
      <c r="DM34" s="624"/>
      <c r="DN34" s="624"/>
      <c r="DO34" s="624"/>
      <c r="DP34" s="624"/>
      <c r="DQ34" s="624"/>
      <c r="DR34" s="624"/>
      <c r="DS34" s="624"/>
      <c r="DT34" s="624"/>
      <c r="DU34" s="624"/>
      <c r="DV34" s="625"/>
      <c r="DW34" s="626">
        <v>13.9</v>
      </c>
      <c r="DX34" s="635"/>
      <c r="DY34" s="635"/>
      <c r="DZ34" s="635"/>
      <c r="EA34" s="635"/>
      <c r="EB34" s="635"/>
      <c r="EC34" s="662"/>
    </row>
    <row r="35" spans="2:133" ht="11.25" customHeight="1">
      <c r="B35" s="620" t="s">
        <v>324</v>
      </c>
      <c r="C35" s="621"/>
      <c r="D35" s="621"/>
      <c r="E35" s="621"/>
      <c r="F35" s="621"/>
      <c r="G35" s="621"/>
      <c r="H35" s="621"/>
      <c r="I35" s="621"/>
      <c r="J35" s="621"/>
      <c r="K35" s="621"/>
      <c r="L35" s="621"/>
      <c r="M35" s="621"/>
      <c r="N35" s="621"/>
      <c r="O35" s="621"/>
      <c r="P35" s="621"/>
      <c r="Q35" s="622"/>
      <c r="R35" s="623">
        <v>44799</v>
      </c>
      <c r="S35" s="624"/>
      <c r="T35" s="624"/>
      <c r="U35" s="624"/>
      <c r="V35" s="624"/>
      <c r="W35" s="624"/>
      <c r="X35" s="624"/>
      <c r="Y35" s="625"/>
      <c r="Z35" s="649">
        <v>0.2</v>
      </c>
      <c r="AA35" s="649"/>
      <c r="AB35" s="649"/>
      <c r="AC35" s="649"/>
      <c r="AD35" s="650" t="s">
        <v>128</v>
      </c>
      <c r="AE35" s="650"/>
      <c r="AF35" s="650"/>
      <c r="AG35" s="650"/>
      <c r="AH35" s="650"/>
      <c r="AI35" s="650"/>
      <c r="AJ35" s="650"/>
      <c r="AK35" s="650"/>
      <c r="AL35" s="626" t="s">
        <v>128</v>
      </c>
      <c r="AM35" s="627"/>
      <c r="AN35" s="627"/>
      <c r="AO35" s="651"/>
      <c r="AP35" s="216"/>
      <c r="AQ35" s="676" t="s">
        <v>325</v>
      </c>
      <c r="AR35" s="677"/>
      <c r="AS35" s="677"/>
      <c r="AT35" s="677"/>
      <c r="AU35" s="677"/>
      <c r="AV35" s="677"/>
      <c r="AW35" s="677"/>
      <c r="AX35" s="677"/>
      <c r="AY35" s="677"/>
      <c r="AZ35" s="677"/>
      <c r="BA35" s="677"/>
      <c r="BB35" s="677"/>
      <c r="BC35" s="677"/>
      <c r="BD35" s="677"/>
      <c r="BE35" s="677"/>
      <c r="BF35" s="678"/>
      <c r="BG35" s="676" t="s">
        <v>326</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0" t="s">
        <v>327</v>
      </c>
      <c r="CE35" s="621"/>
      <c r="CF35" s="621"/>
      <c r="CG35" s="621"/>
      <c r="CH35" s="621"/>
      <c r="CI35" s="621"/>
      <c r="CJ35" s="621"/>
      <c r="CK35" s="621"/>
      <c r="CL35" s="621"/>
      <c r="CM35" s="621"/>
      <c r="CN35" s="621"/>
      <c r="CO35" s="621"/>
      <c r="CP35" s="621"/>
      <c r="CQ35" s="622"/>
      <c r="CR35" s="623">
        <v>202260</v>
      </c>
      <c r="CS35" s="633"/>
      <c r="CT35" s="633"/>
      <c r="CU35" s="633"/>
      <c r="CV35" s="633"/>
      <c r="CW35" s="633"/>
      <c r="CX35" s="633"/>
      <c r="CY35" s="634"/>
      <c r="CZ35" s="626">
        <v>1.1000000000000001</v>
      </c>
      <c r="DA35" s="635"/>
      <c r="DB35" s="635"/>
      <c r="DC35" s="636"/>
      <c r="DD35" s="629">
        <v>175278</v>
      </c>
      <c r="DE35" s="633"/>
      <c r="DF35" s="633"/>
      <c r="DG35" s="633"/>
      <c r="DH35" s="633"/>
      <c r="DI35" s="633"/>
      <c r="DJ35" s="633"/>
      <c r="DK35" s="634"/>
      <c r="DL35" s="629">
        <v>175278</v>
      </c>
      <c r="DM35" s="633"/>
      <c r="DN35" s="633"/>
      <c r="DO35" s="633"/>
      <c r="DP35" s="633"/>
      <c r="DQ35" s="633"/>
      <c r="DR35" s="633"/>
      <c r="DS35" s="633"/>
      <c r="DT35" s="633"/>
      <c r="DU35" s="633"/>
      <c r="DV35" s="634"/>
      <c r="DW35" s="626">
        <v>1.6</v>
      </c>
      <c r="DX35" s="635"/>
      <c r="DY35" s="635"/>
      <c r="DZ35" s="635"/>
      <c r="EA35" s="635"/>
      <c r="EB35" s="635"/>
      <c r="EC35" s="662"/>
    </row>
    <row r="36" spans="2:133" ht="11.25" customHeight="1">
      <c r="B36" s="620" t="s">
        <v>328</v>
      </c>
      <c r="C36" s="621"/>
      <c r="D36" s="621"/>
      <c r="E36" s="621"/>
      <c r="F36" s="621"/>
      <c r="G36" s="621"/>
      <c r="H36" s="621"/>
      <c r="I36" s="621"/>
      <c r="J36" s="621"/>
      <c r="K36" s="621"/>
      <c r="L36" s="621"/>
      <c r="M36" s="621"/>
      <c r="N36" s="621"/>
      <c r="O36" s="621"/>
      <c r="P36" s="621"/>
      <c r="Q36" s="622"/>
      <c r="R36" s="623">
        <v>19118</v>
      </c>
      <c r="S36" s="624"/>
      <c r="T36" s="624"/>
      <c r="U36" s="624"/>
      <c r="V36" s="624"/>
      <c r="W36" s="624"/>
      <c r="X36" s="624"/>
      <c r="Y36" s="625"/>
      <c r="Z36" s="649">
        <v>0.1</v>
      </c>
      <c r="AA36" s="649"/>
      <c r="AB36" s="649"/>
      <c r="AC36" s="649"/>
      <c r="AD36" s="650" t="s">
        <v>128</v>
      </c>
      <c r="AE36" s="650"/>
      <c r="AF36" s="650"/>
      <c r="AG36" s="650"/>
      <c r="AH36" s="650"/>
      <c r="AI36" s="650"/>
      <c r="AJ36" s="650"/>
      <c r="AK36" s="650"/>
      <c r="AL36" s="626" t="s">
        <v>128</v>
      </c>
      <c r="AM36" s="627"/>
      <c r="AN36" s="627"/>
      <c r="AO36" s="651"/>
      <c r="AP36" s="216"/>
      <c r="AQ36" s="667" t="s">
        <v>329</v>
      </c>
      <c r="AR36" s="668"/>
      <c r="AS36" s="668"/>
      <c r="AT36" s="668"/>
      <c r="AU36" s="668"/>
      <c r="AV36" s="668"/>
      <c r="AW36" s="668"/>
      <c r="AX36" s="668"/>
      <c r="AY36" s="669"/>
      <c r="AZ36" s="670">
        <v>2409206</v>
      </c>
      <c r="BA36" s="671"/>
      <c r="BB36" s="671"/>
      <c r="BC36" s="671"/>
      <c r="BD36" s="671"/>
      <c r="BE36" s="671"/>
      <c r="BF36" s="672"/>
      <c r="BG36" s="673" t="s">
        <v>330</v>
      </c>
      <c r="BH36" s="674"/>
      <c r="BI36" s="674"/>
      <c r="BJ36" s="674"/>
      <c r="BK36" s="674"/>
      <c r="BL36" s="674"/>
      <c r="BM36" s="674"/>
      <c r="BN36" s="674"/>
      <c r="BO36" s="674"/>
      <c r="BP36" s="674"/>
      <c r="BQ36" s="674"/>
      <c r="BR36" s="674"/>
      <c r="BS36" s="674"/>
      <c r="BT36" s="674"/>
      <c r="BU36" s="675"/>
      <c r="BV36" s="670">
        <v>500841</v>
      </c>
      <c r="BW36" s="671"/>
      <c r="BX36" s="671"/>
      <c r="BY36" s="671"/>
      <c r="BZ36" s="671"/>
      <c r="CA36" s="671"/>
      <c r="CB36" s="672"/>
      <c r="CD36" s="620" t="s">
        <v>331</v>
      </c>
      <c r="CE36" s="621"/>
      <c r="CF36" s="621"/>
      <c r="CG36" s="621"/>
      <c r="CH36" s="621"/>
      <c r="CI36" s="621"/>
      <c r="CJ36" s="621"/>
      <c r="CK36" s="621"/>
      <c r="CL36" s="621"/>
      <c r="CM36" s="621"/>
      <c r="CN36" s="621"/>
      <c r="CO36" s="621"/>
      <c r="CP36" s="621"/>
      <c r="CQ36" s="622"/>
      <c r="CR36" s="623">
        <v>1980702</v>
      </c>
      <c r="CS36" s="624"/>
      <c r="CT36" s="624"/>
      <c r="CU36" s="624"/>
      <c r="CV36" s="624"/>
      <c r="CW36" s="624"/>
      <c r="CX36" s="624"/>
      <c r="CY36" s="625"/>
      <c r="CZ36" s="626">
        <v>11.1</v>
      </c>
      <c r="DA36" s="635"/>
      <c r="DB36" s="635"/>
      <c r="DC36" s="636"/>
      <c r="DD36" s="629">
        <v>1385926</v>
      </c>
      <c r="DE36" s="624"/>
      <c r="DF36" s="624"/>
      <c r="DG36" s="624"/>
      <c r="DH36" s="624"/>
      <c r="DI36" s="624"/>
      <c r="DJ36" s="624"/>
      <c r="DK36" s="625"/>
      <c r="DL36" s="629">
        <v>972762</v>
      </c>
      <c r="DM36" s="624"/>
      <c r="DN36" s="624"/>
      <c r="DO36" s="624"/>
      <c r="DP36" s="624"/>
      <c r="DQ36" s="624"/>
      <c r="DR36" s="624"/>
      <c r="DS36" s="624"/>
      <c r="DT36" s="624"/>
      <c r="DU36" s="624"/>
      <c r="DV36" s="625"/>
      <c r="DW36" s="626">
        <v>9.1</v>
      </c>
      <c r="DX36" s="635"/>
      <c r="DY36" s="635"/>
      <c r="DZ36" s="635"/>
      <c r="EA36" s="635"/>
      <c r="EB36" s="635"/>
      <c r="EC36" s="662"/>
    </row>
    <row r="37" spans="2:133" ht="11.25" customHeight="1">
      <c r="B37" s="620" t="s">
        <v>332</v>
      </c>
      <c r="C37" s="621"/>
      <c r="D37" s="621"/>
      <c r="E37" s="621"/>
      <c r="F37" s="621"/>
      <c r="G37" s="621"/>
      <c r="H37" s="621"/>
      <c r="I37" s="621"/>
      <c r="J37" s="621"/>
      <c r="K37" s="621"/>
      <c r="L37" s="621"/>
      <c r="M37" s="621"/>
      <c r="N37" s="621"/>
      <c r="O37" s="621"/>
      <c r="P37" s="621"/>
      <c r="Q37" s="622"/>
      <c r="R37" s="623">
        <v>968926</v>
      </c>
      <c r="S37" s="624"/>
      <c r="T37" s="624"/>
      <c r="U37" s="624"/>
      <c r="V37" s="624"/>
      <c r="W37" s="624"/>
      <c r="X37" s="624"/>
      <c r="Y37" s="625"/>
      <c r="Z37" s="649">
        <v>5.0999999999999996</v>
      </c>
      <c r="AA37" s="649"/>
      <c r="AB37" s="649"/>
      <c r="AC37" s="649"/>
      <c r="AD37" s="650" t="s">
        <v>128</v>
      </c>
      <c r="AE37" s="650"/>
      <c r="AF37" s="650"/>
      <c r="AG37" s="650"/>
      <c r="AH37" s="650"/>
      <c r="AI37" s="650"/>
      <c r="AJ37" s="650"/>
      <c r="AK37" s="650"/>
      <c r="AL37" s="626" t="s">
        <v>128</v>
      </c>
      <c r="AM37" s="627"/>
      <c r="AN37" s="627"/>
      <c r="AO37" s="651"/>
      <c r="AQ37" s="657" t="s">
        <v>333</v>
      </c>
      <c r="AR37" s="658"/>
      <c r="AS37" s="658"/>
      <c r="AT37" s="658"/>
      <c r="AU37" s="658"/>
      <c r="AV37" s="658"/>
      <c r="AW37" s="658"/>
      <c r="AX37" s="658"/>
      <c r="AY37" s="659"/>
      <c r="AZ37" s="623">
        <v>535700</v>
      </c>
      <c r="BA37" s="624"/>
      <c r="BB37" s="624"/>
      <c r="BC37" s="624"/>
      <c r="BD37" s="633"/>
      <c r="BE37" s="633"/>
      <c r="BF37" s="660"/>
      <c r="BG37" s="620" t="s">
        <v>334</v>
      </c>
      <c r="BH37" s="621"/>
      <c r="BI37" s="621"/>
      <c r="BJ37" s="621"/>
      <c r="BK37" s="621"/>
      <c r="BL37" s="621"/>
      <c r="BM37" s="621"/>
      <c r="BN37" s="621"/>
      <c r="BO37" s="621"/>
      <c r="BP37" s="621"/>
      <c r="BQ37" s="621"/>
      <c r="BR37" s="621"/>
      <c r="BS37" s="621"/>
      <c r="BT37" s="621"/>
      <c r="BU37" s="622"/>
      <c r="BV37" s="623">
        <v>454104</v>
      </c>
      <c r="BW37" s="624"/>
      <c r="BX37" s="624"/>
      <c r="BY37" s="624"/>
      <c r="BZ37" s="624"/>
      <c r="CA37" s="624"/>
      <c r="CB37" s="661"/>
      <c r="CD37" s="620" t="s">
        <v>335</v>
      </c>
      <c r="CE37" s="621"/>
      <c r="CF37" s="621"/>
      <c r="CG37" s="621"/>
      <c r="CH37" s="621"/>
      <c r="CI37" s="621"/>
      <c r="CJ37" s="621"/>
      <c r="CK37" s="621"/>
      <c r="CL37" s="621"/>
      <c r="CM37" s="621"/>
      <c r="CN37" s="621"/>
      <c r="CO37" s="621"/>
      <c r="CP37" s="621"/>
      <c r="CQ37" s="622"/>
      <c r="CR37" s="623">
        <v>107230</v>
      </c>
      <c r="CS37" s="633"/>
      <c r="CT37" s="633"/>
      <c r="CU37" s="633"/>
      <c r="CV37" s="633"/>
      <c r="CW37" s="633"/>
      <c r="CX37" s="633"/>
      <c r="CY37" s="634"/>
      <c r="CZ37" s="626">
        <v>0.6</v>
      </c>
      <c r="DA37" s="635"/>
      <c r="DB37" s="635"/>
      <c r="DC37" s="636"/>
      <c r="DD37" s="629">
        <v>99853</v>
      </c>
      <c r="DE37" s="633"/>
      <c r="DF37" s="633"/>
      <c r="DG37" s="633"/>
      <c r="DH37" s="633"/>
      <c r="DI37" s="633"/>
      <c r="DJ37" s="633"/>
      <c r="DK37" s="634"/>
      <c r="DL37" s="629">
        <v>99853</v>
      </c>
      <c r="DM37" s="633"/>
      <c r="DN37" s="633"/>
      <c r="DO37" s="633"/>
      <c r="DP37" s="633"/>
      <c r="DQ37" s="633"/>
      <c r="DR37" s="633"/>
      <c r="DS37" s="633"/>
      <c r="DT37" s="633"/>
      <c r="DU37" s="633"/>
      <c r="DV37" s="634"/>
      <c r="DW37" s="626">
        <v>0.9</v>
      </c>
      <c r="DX37" s="635"/>
      <c r="DY37" s="635"/>
      <c r="DZ37" s="635"/>
      <c r="EA37" s="635"/>
      <c r="EB37" s="635"/>
      <c r="EC37" s="662"/>
    </row>
    <row r="38" spans="2:133" ht="11.25" customHeight="1">
      <c r="B38" s="620" t="s">
        <v>336</v>
      </c>
      <c r="C38" s="621"/>
      <c r="D38" s="621"/>
      <c r="E38" s="621"/>
      <c r="F38" s="621"/>
      <c r="G38" s="621"/>
      <c r="H38" s="621"/>
      <c r="I38" s="621"/>
      <c r="J38" s="621"/>
      <c r="K38" s="621"/>
      <c r="L38" s="621"/>
      <c r="M38" s="621"/>
      <c r="N38" s="621"/>
      <c r="O38" s="621"/>
      <c r="P38" s="621"/>
      <c r="Q38" s="622"/>
      <c r="R38" s="623">
        <v>965408</v>
      </c>
      <c r="S38" s="624"/>
      <c r="T38" s="624"/>
      <c r="U38" s="624"/>
      <c r="V38" s="624"/>
      <c r="W38" s="624"/>
      <c r="X38" s="624"/>
      <c r="Y38" s="625"/>
      <c r="Z38" s="649">
        <v>5.0999999999999996</v>
      </c>
      <c r="AA38" s="649"/>
      <c r="AB38" s="649"/>
      <c r="AC38" s="649"/>
      <c r="AD38" s="650" t="s">
        <v>128</v>
      </c>
      <c r="AE38" s="650"/>
      <c r="AF38" s="650"/>
      <c r="AG38" s="650"/>
      <c r="AH38" s="650"/>
      <c r="AI38" s="650"/>
      <c r="AJ38" s="650"/>
      <c r="AK38" s="650"/>
      <c r="AL38" s="626" t="s">
        <v>128</v>
      </c>
      <c r="AM38" s="627"/>
      <c r="AN38" s="627"/>
      <c r="AO38" s="651"/>
      <c r="AQ38" s="657" t="s">
        <v>337</v>
      </c>
      <c r="AR38" s="658"/>
      <c r="AS38" s="658"/>
      <c r="AT38" s="658"/>
      <c r="AU38" s="658"/>
      <c r="AV38" s="658"/>
      <c r="AW38" s="658"/>
      <c r="AX38" s="658"/>
      <c r="AY38" s="659"/>
      <c r="AZ38" s="623">
        <v>361580</v>
      </c>
      <c r="BA38" s="624"/>
      <c r="BB38" s="624"/>
      <c r="BC38" s="624"/>
      <c r="BD38" s="633"/>
      <c r="BE38" s="633"/>
      <c r="BF38" s="660"/>
      <c r="BG38" s="620" t="s">
        <v>338</v>
      </c>
      <c r="BH38" s="621"/>
      <c r="BI38" s="621"/>
      <c r="BJ38" s="621"/>
      <c r="BK38" s="621"/>
      <c r="BL38" s="621"/>
      <c r="BM38" s="621"/>
      <c r="BN38" s="621"/>
      <c r="BO38" s="621"/>
      <c r="BP38" s="621"/>
      <c r="BQ38" s="621"/>
      <c r="BR38" s="621"/>
      <c r="BS38" s="621"/>
      <c r="BT38" s="621"/>
      <c r="BU38" s="622"/>
      <c r="BV38" s="623">
        <v>4377</v>
      </c>
      <c r="BW38" s="624"/>
      <c r="BX38" s="624"/>
      <c r="BY38" s="624"/>
      <c r="BZ38" s="624"/>
      <c r="CA38" s="624"/>
      <c r="CB38" s="661"/>
      <c r="CD38" s="620" t="s">
        <v>339</v>
      </c>
      <c r="CE38" s="621"/>
      <c r="CF38" s="621"/>
      <c r="CG38" s="621"/>
      <c r="CH38" s="621"/>
      <c r="CI38" s="621"/>
      <c r="CJ38" s="621"/>
      <c r="CK38" s="621"/>
      <c r="CL38" s="621"/>
      <c r="CM38" s="621"/>
      <c r="CN38" s="621"/>
      <c r="CO38" s="621"/>
      <c r="CP38" s="621"/>
      <c r="CQ38" s="622"/>
      <c r="CR38" s="623">
        <v>1511926</v>
      </c>
      <c r="CS38" s="624"/>
      <c r="CT38" s="624"/>
      <c r="CU38" s="624"/>
      <c r="CV38" s="624"/>
      <c r="CW38" s="624"/>
      <c r="CX38" s="624"/>
      <c r="CY38" s="625"/>
      <c r="CZ38" s="626">
        <v>8.4</v>
      </c>
      <c r="DA38" s="635"/>
      <c r="DB38" s="635"/>
      <c r="DC38" s="636"/>
      <c r="DD38" s="629">
        <v>1233954</v>
      </c>
      <c r="DE38" s="624"/>
      <c r="DF38" s="624"/>
      <c r="DG38" s="624"/>
      <c r="DH38" s="624"/>
      <c r="DI38" s="624"/>
      <c r="DJ38" s="624"/>
      <c r="DK38" s="625"/>
      <c r="DL38" s="629">
        <v>1182659</v>
      </c>
      <c r="DM38" s="624"/>
      <c r="DN38" s="624"/>
      <c r="DO38" s="624"/>
      <c r="DP38" s="624"/>
      <c r="DQ38" s="624"/>
      <c r="DR38" s="624"/>
      <c r="DS38" s="624"/>
      <c r="DT38" s="624"/>
      <c r="DU38" s="624"/>
      <c r="DV38" s="625"/>
      <c r="DW38" s="626">
        <v>11.1</v>
      </c>
      <c r="DX38" s="635"/>
      <c r="DY38" s="635"/>
      <c r="DZ38" s="635"/>
      <c r="EA38" s="635"/>
      <c r="EB38" s="635"/>
      <c r="EC38" s="662"/>
    </row>
    <row r="39" spans="2:133" ht="11.25" customHeight="1">
      <c r="B39" s="620" t="s">
        <v>340</v>
      </c>
      <c r="C39" s="621"/>
      <c r="D39" s="621"/>
      <c r="E39" s="621"/>
      <c r="F39" s="621"/>
      <c r="G39" s="621"/>
      <c r="H39" s="621"/>
      <c r="I39" s="621"/>
      <c r="J39" s="621"/>
      <c r="K39" s="621"/>
      <c r="L39" s="621"/>
      <c r="M39" s="621"/>
      <c r="N39" s="621"/>
      <c r="O39" s="621"/>
      <c r="P39" s="621"/>
      <c r="Q39" s="622"/>
      <c r="R39" s="623">
        <v>290213</v>
      </c>
      <c r="S39" s="624"/>
      <c r="T39" s="624"/>
      <c r="U39" s="624"/>
      <c r="V39" s="624"/>
      <c r="W39" s="624"/>
      <c r="X39" s="624"/>
      <c r="Y39" s="625"/>
      <c r="Z39" s="649">
        <v>1.5</v>
      </c>
      <c r="AA39" s="649"/>
      <c r="AB39" s="649"/>
      <c r="AC39" s="649"/>
      <c r="AD39" s="650">
        <v>8990</v>
      </c>
      <c r="AE39" s="650"/>
      <c r="AF39" s="650"/>
      <c r="AG39" s="650"/>
      <c r="AH39" s="650"/>
      <c r="AI39" s="650"/>
      <c r="AJ39" s="650"/>
      <c r="AK39" s="650"/>
      <c r="AL39" s="626">
        <v>0.1</v>
      </c>
      <c r="AM39" s="627"/>
      <c r="AN39" s="627"/>
      <c r="AO39" s="651"/>
      <c r="AQ39" s="657" t="s">
        <v>341</v>
      </c>
      <c r="AR39" s="658"/>
      <c r="AS39" s="658"/>
      <c r="AT39" s="658"/>
      <c r="AU39" s="658"/>
      <c r="AV39" s="658"/>
      <c r="AW39" s="658"/>
      <c r="AX39" s="658"/>
      <c r="AY39" s="659"/>
      <c r="AZ39" s="623">
        <v>78</v>
      </c>
      <c r="BA39" s="624"/>
      <c r="BB39" s="624"/>
      <c r="BC39" s="624"/>
      <c r="BD39" s="633"/>
      <c r="BE39" s="633"/>
      <c r="BF39" s="660"/>
      <c r="BG39" s="620" t="s">
        <v>342</v>
      </c>
      <c r="BH39" s="621"/>
      <c r="BI39" s="621"/>
      <c r="BJ39" s="621"/>
      <c r="BK39" s="621"/>
      <c r="BL39" s="621"/>
      <c r="BM39" s="621"/>
      <c r="BN39" s="621"/>
      <c r="BO39" s="621"/>
      <c r="BP39" s="621"/>
      <c r="BQ39" s="621"/>
      <c r="BR39" s="621"/>
      <c r="BS39" s="621"/>
      <c r="BT39" s="621"/>
      <c r="BU39" s="622"/>
      <c r="BV39" s="623">
        <v>6609</v>
      </c>
      <c r="BW39" s="624"/>
      <c r="BX39" s="624"/>
      <c r="BY39" s="624"/>
      <c r="BZ39" s="624"/>
      <c r="CA39" s="624"/>
      <c r="CB39" s="661"/>
      <c r="CD39" s="620" t="s">
        <v>343</v>
      </c>
      <c r="CE39" s="621"/>
      <c r="CF39" s="621"/>
      <c r="CG39" s="621"/>
      <c r="CH39" s="621"/>
      <c r="CI39" s="621"/>
      <c r="CJ39" s="621"/>
      <c r="CK39" s="621"/>
      <c r="CL39" s="621"/>
      <c r="CM39" s="621"/>
      <c r="CN39" s="621"/>
      <c r="CO39" s="621"/>
      <c r="CP39" s="621"/>
      <c r="CQ39" s="622"/>
      <c r="CR39" s="623">
        <v>1362266</v>
      </c>
      <c r="CS39" s="633"/>
      <c r="CT39" s="633"/>
      <c r="CU39" s="633"/>
      <c r="CV39" s="633"/>
      <c r="CW39" s="633"/>
      <c r="CX39" s="633"/>
      <c r="CY39" s="634"/>
      <c r="CZ39" s="626">
        <v>7.6</v>
      </c>
      <c r="DA39" s="635"/>
      <c r="DB39" s="635"/>
      <c r="DC39" s="636"/>
      <c r="DD39" s="629">
        <v>774505</v>
      </c>
      <c r="DE39" s="633"/>
      <c r="DF39" s="633"/>
      <c r="DG39" s="633"/>
      <c r="DH39" s="633"/>
      <c r="DI39" s="633"/>
      <c r="DJ39" s="633"/>
      <c r="DK39" s="634"/>
      <c r="DL39" s="629" t="s">
        <v>128</v>
      </c>
      <c r="DM39" s="633"/>
      <c r="DN39" s="633"/>
      <c r="DO39" s="633"/>
      <c r="DP39" s="633"/>
      <c r="DQ39" s="633"/>
      <c r="DR39" s="633"/>
      <c r="DS39" s="633"/>
      <c r="DT39" s="633"/>
      <c r="DU39" s="633"/>
      <c r="DV39" s="634"/>
      <c r="DW39" s="626" t="s">
        <v>128</v>
      </c>
      <c r="DX39" s="635"/>
      <c r="DY39" s="635"/>
      <c r="DZ39" s="635"/>
      <c r="EA39" s="635"/>
      <c r="EB39" s="635"/>
      <c r="EC39" s="662"/>
    </row>
    <row r="40" spans="2:133" ht="11.25" customHeight="1">
      <c r="B40" s="620" t="s">
        <v>344</v>
      </c>
      <c r="C40" s="621"/>
      <c r="D40" s="621"/>
      <c r="E40" s="621"/>
      <c r="F40" s="621"/>
      <c r="G40" s="621"/>
      <c r="H40" s="621"/>
      <c r="I40" s="621"/>
      <c r="J40" s="621"/>
      <c r="K40" s="621"/>
      <c r="L40" s="621"/>
      <c r="M40" s="621"/>
      <c r="N40" s="621"/>
      <c r="O40" s="621"/>
      <c r="P40" s="621"/>
      <c r="Q40" s="622"/>
      <c r="R40" s="623">
        <v>1175200</v>
      </c>
      <c r="S40" s="624"/>
      <c r="T40" s="624"/>
      <c r="U40" s="624"/>
      <c r="V40" s="624"/>
      <c r="W40" s="624"/>
      <c r="X40" s="624"/>
      <c r="Y40" s="625"/>
      <c r="Z40" s="649">
        <v>6.2</v>
      </c>
      <c r="AA40" s="649"/>
      <c r="AB40" s="649"/>
      <c r="AC40" s="649"/>
      <c r="AD40" s="650" t="s">
        <v>128</v>
      </c>
      <c r="AE40" s="650"/>
      <c r="AF40" s="650"/>
      <c r="AG40" s="650"/>
      <c r="AH40" s="650"/>
      <c r="AI40" s="650"/>
      <c r="AJ40" s="650"/>
      <c r="AK40" s="650"/>
      <c r="AL40" s="626" t="s">
        <v>128</v>
      </c>
      <c r="AM40" s="627"/>
      <c r="AN40" s="627"/>
      <c r="AO40" s="651"/>
      <c r="AQ40" s="657" t="s">
        <v>345</v>
      </c>
      <c r="AR40" s="658"/>
      <c r="AS40" s="658"/>
      <c r="AT40" s="658"/>
      <c r="AU40" s="658"/>
      <c r="AV40" s="658"/>
      <c r="AW40" s="658"/>
      <c r="AX40" s="658"/>
      <c r="AY40" s="659"/>
      <c r="AZ40" s="623" t="s">
        <v>128</v>
      </c>
      <c r="BA40" s="624"/>
      <c r="BB40" s="624"/>
      <c r="BC40" s="624"/>
      <c r="BD40" s="633"/>
      <c r="BE40" s="633"/>
      <c r="BF40" s="660"/>
      <c r="BG40" s="663" t="s">
        <v>346</v>
      </c>
      <c r="BH40" s="664"/>
      <c r="BI40" s="664"/>
      <c r="BJ40" s="664"/>
      <c r="BK40" s="664"/>
      <c r="BL40" s="359"/>
      <c r="BM40" s="621" t="s">
        <v>347</v>
      </c>
      <c r="BN40" s="621"/>
      <c r="BO40" s="621"/>
      <c r="BP40" s="621"/>
      <c r="BQ40" s="621"/>
      <c r="BR40" s="621"/>
      <c r="BS40" s="621"/>
      <c r="BT40" s="621"/>
      <c r="BU40" s="622"/>
      <c r="BV40" s="623">
        <v>85</v>
      </c>
      <c r="BW40" s="624"/>
      <c r="BX40" s="624"/>
      <c r="BY40" s="624"/>
      <c r="BZ40" s="624"/>
      <c r="CA40" s="624"/>
      <c r="CB40" s="661"/>
      <c r="CD40" s="620" t="s">
        <v>348</v>
      </c>
      <c r="CE40" s="621"/>
      <c r="CF40" s="621"/>
      <c r="CG40" s="621"/>
      <c r="CH40" s="621"/>
      <c r="CI40" s="621"/>
      <c r="CJ40" s="621"/>
      <c r="CK40" s="621"/>
      <c r="CL40" s="621"/>
      <c r="CM40" s="621"/>
      <c r="CN40" s="621"/>
      <c r="CO40" s="621"/>
      <c r="CP40" s="621"/>
      <c r="CQ40" s="622"/>
      <c r="CR40" s="623">
        <v>328885</v>
      </c>
      <c r="CS40" s="624"/>
      <c r="CT40" s="624"/>
      <c r="CU40" s="624"/>
      <c r="CV40" s="624"/>
      <c r="CW40" s="624"/>
      <c r="CX40" s="624"/>
      <c r="CY40" s="625"/>
      <c r="CZ40" s="626">
        <v>1.8</v>
      </c>
      <c r="DA40" s="635"/>
      <c r="DB40" s="635"/>
      <c r="DC40" s="636"/>
      <c r="DD40" s="629">
        <v>268785</v>
      </c>
      <c r="DE40" s="624"/>
      <c r="DF40" s="624"/>
      <c r="DG40" s="624"/>
      <c r="DH40" s="624"/>
      <c r="DI40" s="624"/>
      <c r="DJ40" s="624"/>
      <c r="DK40" s="625"/>
      <c r="DL40" s="629">
        <v>268198</v>
      </c>
      <c r="DM40" s="624"/>
      <c r="DN40" s="624"/>
      <c r="DO40" s="624"/>
      <c r="DP40" s="624"/>
      <c r="DQ40" s="624"/>
      <c r="DR40" s="624"/>
      <c r="DS40" s="624"/>
      <c r="DT40" s="624"/>
      <c r="DU40" s="624"/>
      <c r="DV40" s="625"/>
      <c r="DW40" s="626">
        <v>2.5</v>
      </c>
      <c r="DX40" s="635"/>
      <c r="DY40" s="635"/>
      <c r="DZ40" s="635"/>
      <c r="EA40" s="635"/>
      <c r="EB40" s="635"/>
      <c r="EC40" s="662"/>
    </row>
    <row r="41" spans="2:133" ht="11.25" customHeight="1">
      <c r="B41" s="620" t="s">
        <v>349</v>
      </c>
      <c r="C41" s="621"/>
      <c r="D41" s="621"/>
      <c r="E41" s="621"/>
      <c r="F41" s="621"/>
      <c r="G41" s="621"/>
      <c r="H41" s="621"/>
      <c r="I41" s="621"/>
      <c r="J41" s="621"/>
      <c r="K41" s="621"/>
      <c r="L41" s="621"/>
      <c r="M41" s="621"/>
      <c r="N41" s="621"/>
      <c r="O41" s="621"/>
      <c r="P41" s="621"/>
      <c r="Q41" s="622"/>
      <c r="R41" s="623" t="s">
        <v>128</v>
      </c>
      <c r="S41" s="624"/>
      <c r="T41" s="624"/>
      <c r="U41" s="624"/>
      <c r="V41" s="624"/>
      <c r="W41" s="624"/>
      <c r="X41" s="624"/>
      <c r="Y41" s="625"/>
      <c r="Z41" s="649" t="s">
        <v>128</v>
      </c>
      <c r="AA41" s="649"/>
      <c r="AB41" s="649"/>
      <c r="AC41" s="649"/>
      <c r="AD41" s="650" t="s">
        <v>128</v>
      </c>
      <c r="AE41" s="650"/>
      <c r="AF41" s="650"/>
      <c r="AG41" s="650"/>
      <c r="AH41" s="650"/>
      <c r="AI41" s="650"/>
      <c r="AJ41" s="650"/>
      <c r="AK41" s="650"/>
      <c r="AL41" s="626" t="s">
        <v>128</v>
      </c>
      <c r="AM41" s="627"/>
      <c r="AN41" s="627"/>
      <c r="AO41" s="651"/>
      <c r="AQ41" s="657" t="s">
        <v>350</v>
      </c>
      <c r="AR41" s="658"/>
      <c r="AS41" s="658"/>
      <c r="AT41" s="658"/>
      <c r="AU41" s="658"/>
      <c r="AV41" s="658"/>
      <c r="AW41" s="658"/>
      <c r="AX41" s="658"/>
      <c r="AY41" s="659"/>
      <c r="AZ41" s="623">
        <v>313738</v>
      </c>
      <c r="BA41" s="624"/>
      <c r="BB41" s="624"/>
      <c r="BC41" s="624"/>
      <c r="BD41" s="633"/>
      <c r="BE41" s="633"/>
      <c r="BF41" s="660"/>
      <c r="BG41" s="663"/>
      <c r="BH41" s="664"/>
      <c r="BI41" s="664"/>
      <c r="BJ41" s="664"/>
      <c r="BK41" s="664"/>
      <c r="BL41" s="359"/>
      <c r="BM41" s="621" t="s">
        <v>351</v>
      </c>
      <c r="BN41" s="621"/>
      <c r="BO41" s="621"/>
      <c r="BP41" s="621"/>
      <c r="BQ41" s="621"/>
      <c r="BR41" s="621"/>
      <c r="BS41" s="621"/>
      <c r="BT41" s="621"/>
      <c r="BU41" s="622"/>
      <c r="BV41" s="623" t="s">
        <v>128</v>
      </c>
      <c r="BW41" s="624"/>
      <c r="BX41" s="624"/>
      <c r="BY41" s="624"/>
      <c r="BZ41" s="624"/>
      <c r="CA41" s="624"/>
      <c r="CB41" s="661"/>
      <c r="CD41" s="620" t="s">
        <v>352</v>
      </c>
      <c r="CE41" s="621"/>
      <c r="CF41" s="621"/>
      <c r="CG41" s="621"/>
      <c r="CH41" s="621"/>
      <c r="CI41" s="621"/>
      <c r="CJ41" s="621"/>
      <c r="CK41" s="621"/>
      <c r="CL41" s="621"/>
      <c r="CM41" s="621"/>
      <c r="CN41" s="621"/>
      <c r="CO41" s="621"/>
      <c r="CP41" s="621"/>
      <c r="CQ41" s="622"/>
      <c r="CR41" s="623" t="s">
        <v>128</v>
      </c>
      <c r="CS41" s="633"/>
      <c r="CT41" s="633"/>
      <c r="CU41" s="633"/>
      <c r="CV41" s="633"/>
      <c r="CW41" s="633"/>
      <c r="CX41" s="633"/>
      <c r="CY41" s="634"/>
      <c r="CZ41" s="626" t="s">
        <v>128</v>
      </c>
      <c r="DA41" s="635"/>
      <c r="DB41" s="635"/>
      <c r="DC41" s="636"/>
      <c r="DD41" s="629" t="s">
        <v>128</v>
      </c>
      <c r="DE41" s="633"/>
      <c r="DF41" s="633"/>
      <c r="DG41" s="633"/>
      <c r="DH41" s="633"/>
      <c r="DI41" s="633"/>
      <c r="DJ41" s="633"/>
      <c r="DK41" s="634"/>
      <c r="DL41" s="630"/>
      <c r="DM41" s="631"/>
      <c r="DN41" s="631"/>
      <c r="DO41" s="631"/>
      <c r="DP41" s="631"/>
      <c r="DQ41" s="631"/>
      <c r="DR41" s="631"/>
      <c r="DS41" s="631"/>
      <c r="DT41" s="631"/>
      <c r="DU41" s="631"/>
      <c r="DV41" s="632"/>
      <c r="DW41" s="616"/>
      <c r="DX41" s="617"/>
      <c r="DY41" s="617"/>
      <c r="DZ41" s="617"/>
      <c r="EA41" s="617"/>
      <c r="EB41" s="617"/>
      <c r="EC41" s="618"/>
    </row>
    <row r="42" spans="2:133" ht="11.25" customHeight="1">
      <c r="B42" s="620" t="s">
        <v>353</v>
      </c>
      <c r="C42" s="621"/>
      <c r="D42" s="621"/>
      <c r="E42" s="621"/>
      <c r="F42" s="621"/>
      <c r="G42" s="621"/>
      <c r="H42" s="621"/>
      <c r="I42" s="621"/>
      <c r="J42" s="621"/>
      <c r="K42" s="621"/>
      <c r="L42" s="621"/>
      <c r="M42" s="621"/>
      <c r="N42" s="621"/>
      <c r="O42" s="621"/>
      <c r="P42" s="621"/>
      <c r="Q42" s="622"/>
      <c r="R42" s="623" t="s">
        <v>128</v>
      </c>
      <c r="S42" s="624"/>
      <c r="T42" s="624"/>
      <c r="U42" s="624"/>
      <c r="V42" s="624"/>
      <c r="W42" s="624"/>
      <c r="X42" s="624"/>
      <c r="Y42" s="625"/>
      <c r="Z42" s="649" t="s">
        <v>128</v>
      </c>
      <c r="AA42" s="649"/>
      <c r="AB42" s="649"/>
      <c r="AC42" s="649"/>
      <c r="AD42" s="650" t="s">
        <v>128</v>
      </c>
      <c r="AE42" s="650"/>
      <c r="AF42" s="650"/>
      <c r="AG42" s="650"/>
      <c r="AH42" s="650"/>
      <c r="AI42" s="650"/>
      <c r="AJ42" s="650"/>
      <c r="AK42" s="650"/>
      <c r="AL42" s="626" t="s">
        <v>128</v>
      </c>
      <c r="AM42" s="627"/>
      <c r="AN42" s="627"/>
      <c r="AO42" s="651"/>
      <c r="AQ42" s="654" t="s">
        <v>354</v>
      </c>
      <c r="AR42" s="655"/>
      <c r="AS42" s="655"/>
      <c r="AT42" s="655"/>
      <c r="AU42" s="655"/>
      <c r="AV42" s="655"/>
      <c r="AW42" s="655"/>
      <c r="AX42" s="655"/>
      <c r="AY42" s="656"/>
      <c r="AZ42" s="603">
        <v>1198110</v>
      </c>
      <c r="BA42" s="637"/>
      <c r="BB42" s="637"/>
      <c r="BC42" s="637"/>
      <c r="BD42" s="604"/>
      <c r="BE42" s="604"/>
      <c r="BF42" s="652"/>
      <c r="BG42" s="665"/>
      <c r="BH42" s="666"/>
      <c r="BI42" s="666"/>
      <c r="BJ42" s="666"/>
      <c r="BK42" s="666"/>
      <c r="BL42" s="357"/>
      <c r="BM42" s="601" t="s">
        <v>355</v>
      </c>
      <c r="BN42" s="601"/>
      <c r="BO42" s="601"/>
      <c r="BP42" s="601"/>
      <c r="BQ42" s="601"/>
      <c r="BR42" s="601"/>
      <c r="BS42" s="601"/>
      <c r="BT42" s="601"/>
      <c r="BU42" s="602"/>
      <c r="BV42" s="603">
        <v>389</v>
      </c>
      <c r="BW42" s="637"/>
      <c r="BX42" s="637"/>
      <c r="BY42" s="637"/>
      <c r="BZ42" s="637"/>
      <c r="CA42" s="637"/>
      <c r="CB42" s="653"/>
      <c r="CD42" s="620" t="s">
        <v>356</v>
      </c>
      <c r="CE42" s="621"/>
      <c r="CF42" s="621"/>
      <c r="CG42" s="621"/>
      <c r="CH42" s="621"/>
      <c r="CI42" s="621"/>
      <c r="CJ42" s="621"/>
      <c r="CK42" s="621"/>
      <c r="CL42" s="621"/>
      <c r="CM42" s="621"/>
      <c r="CN42" s="621"/>
      <c r="CO42" s="621"/>
      <c r="CP42" s="621"/>
      <c r="CQ42" s="622"/>
      <c r="CR42" s="623">
        <v>1607717</v>
      </c>
      <c r="CS42" s="633"/>
      <c r="CT42" s="633"/>
      <c r="CU42" s="633"/>
      <c r="CV42" s="633"/>
      <c r="CW42" s="633"/>
      <c r="CX42" s="633"/>
      <c r="CY42" s="634"/>
      <c r="CZ42" s="626">
        <v>9</v>
      </c>
      <c r="DA42" s="635"/>
      <c r="DB42" s="635"/>
      <c r="DC42" s="636"/>
      <c r="DD42" s="629">
        <v>507278</v>
      </c>
      <c r="DE42" s="633"/>
      <c r="DF42" s="633"/>
      <c r="DG42" s="633"/>
      <c r="DH42" s="633"/>
      <c r="DI42" s="633"/>
      <c r="DJ42" s="633"/>
      <c r="DK42" s="634"/>
      <c r="DL42" s="630"/>
      <c r="DM42" s="631"/>
      <c r="DN42" s="631"/>
      <c r="DO42" s="631"/>
      <c r="DP42" s="631"/>
      <c r="DQ42" s="631"/>
      <c r="DR42" s="631"/>
      <c r="DS42" s="631"/>
      <c r="DT42" s="631"/>
      <c r="DU42" s="631"/>
      <c r="DV42" s="632"/>
      <c r="DW42" s="616"/>
      <c r="DX42" s="617"/>
      <c r="DY42" s="617"/>
      <c r="DZ42" s="617"/>
      <c r="EA42" s="617"/>
      <c r="EB42" s="617"/>
      <c r="EC42" s="618"/>
    </row>
    <row r="43" spans="2:133" ht="11.25" customHeight="1">
      <c r="B43" s="620" t="s">
        <v>357</v>
      </c>
      <c r="C43" s="621"/>
      <c r="D43" s="621"/>
      <c r="E43" s="621"/>
      <c r="F43" s="621"/>
      <c r="G43" s="621"/>
      <c r="H43" s="621"/>
      <c r="I43" s="621"/>
      <c r="J43" s="621"/>
      <c r="K43" s="621"/>
      <c r="L43" s="621"/>
      <c r="M43" s="621"/>
      <c r="N43" s="621"/>
      <c r="O43" s="621"/>
      <c r="P43" s="621"/>
      <c r="Q43" s="622"/>
      <c r="R43" s="623">
        <v>572900</v>
      </c>
      <c r="S43" s="624"/>
      <c r="T43" s="624"/>
      <c r="U43" s="624"/>
      <c r="V43" s="624"/>
      <c r="W43" s="624"/>
      <c r="X43" s="624"/>
      <c r="Y43" s="625"/>
      <c r="Z43" s="649">
        <v>3</v>
      </c>
      <c r="AA43" s="649"/>
      <c r="AB43" s="649"/>
      <c r="AC43" s="649"/>
      <c r="AD43" s="650" t="s">
        <v>128</v>
      </c>
      <c r="AE43" s="650"/>
      <c r="AF43" s="650"/>
      <c r="AG43" s="650"/>
      <c r="AH43" s="650"/>
      <c r="AI43" s="650"/>
      <c r="AJ43" s="650"/>
      <c r="AK43" s="650"/>
      <c r="AL43" s="626" t="s">
        <v>128</v>
      </c>
      <c r="AM43" s="627"/>
      <c r="AN43" s="627"/>
      <c r="AO43" s="651"/>
      <c r="CD43" s="620" t="s">
        <v>358</v>
      </c>
      <c r="CE43" s="621"/>
      <c r="CF43" s="621"/>
      <c r="CG43" s="621"/>
      <c r="CH43" s="621"/>
      <c r="CI43" s="621"/>
      <c r="CJ43" s="621"/>
      <c r="CK43" s="621"/>
      <c r="CL43" s="621"/>
      <c r="CM43" s="621"/>
      <c r="CN43" s="621"/>
      <c r="CO43" s="621"/>
      <c r="CP43" s="621"/>
      <c r="CQ43" s="622"/>
      <c r="CR43" s="623">
        <v>102270</v>
      </c>
      <c r="CS43" s="633"/>
      <c r="CT43" s="633"/>
      <c r="CU43" s="633"/>
      <c r="CV43" s="633"/>
      <c r="CW43" s="633"/>
      <c r="CX43" s="633"/>
      <c r="CY43" s="634"/>
      <c r="CZ43" s="626">
        <v>0.6</v>
      </c>
      <c r="DA43" s="635"/>
      <c r="DB43" s="635"/>
      <c r="DC43" s="636"/>
      <c r="DD43" s="629">
        <v>102060</v>
      </c>
      <c r="DE43" s="633"/>
      <c r="DF43" s="633"/>
      <c r="DG43" s="633"/>
      <c r="DH43" s="633"/>
      <c r="DI43" s="633"/>
      <c r="DJ43" s="633"/>
      <c r="DK43" s="634"/>
      <c r="DL43" s="630"/>
      <c r="DM43" s="631"/>
      <c r="DN43" s="631"/>
      <c r="DO43" s="631"/>
      <c r="DP43" s="631"/>
      <c r="DQ43" s="631"/>
      <c r="DR43" s="631"/>
      <c r="DS43" s="631"/>
      <c r="DT43" s="631"/>
      <c r="DU43" s="631"/>
      <c r="DV43" s="632"/>
      <c r="DW43" s="616"/>
      <c r="DX43" s="617"/>
      <c r="DY43" s="617"/>
      <c r="DZ43" s="617"/>
      <c r="EA43" s="617"/>
      <c r="EB43" s="617"/>
      <c r="EC43" s="618"/>
    </row>
    <row r="44" spans="2:133" ht="11.25" customHeight="1">
      <c r="B44" s="600" t="s">
        <v>359</v>
      </c>
      <c r="C44" s="601"/>
      <c r="D44" s="601"/>
      <c r="E44" s="601"/>
      <c r="F44" s="601"/>
      <c r="G44" s="601"/>
      <c r="H44" s="601"/>
      <c r="I44" s="601"/>
      <c r="J44" s="601"/>
      <c r="K44" s="601"/>
      <c r="L44" s="601"/>
      <c r="M44" s="601"/>
      <c r="N44" s="601"/>
      <c r="O44" s="601"/>
      <c r="P44" s="601"/>
      <c r="Q44" s="602"/>
      <c r="R44" s="603">
        <v>19098321</v>
      </c>
      <c r="S44" s="637"/>
      <c r="T44" s="637"/>
      <c r="U44" s="637"/>
      <c r="V44" s="637"/>
      <c r="W44" s="637"/>
      <c r="X44" s="637"/>
      <c r="Y44" s="638"/>
      <c r="Z44" s="639">
        <v>100</v>
      </c>
      <c r="AA44" s="639"/>
      <c r="AB44" s="639"/>
      <c r="AC44" s="639"/>
      <c r="AD44" s="640">
        <v>10112121</v>
      </c>
      <c r="AE44" s="640"/>
      <c r="AF44" s="640"/>
      <c r="AG44" s="640"/>
      <c r="AH44" s="640"/>
      <c r="AI44" s="640"/>
      <c r="AJ44" s="640"/>
      <c r="AK44" s="640"/>
      <c r="AL44" s="606">
        <v>100</v>
      </c>
      <c r="AM44" s="641"/>
      <c r="AN44" s="641"/>
      <c r="AO44" s="642"/>
      <c r="CD44" s="643" t="s">
        <v>306</v>
      </c>
      <c r="CE44" s="644"/>
      <c r="CF44" s="620" t="s">
        <v>360</v>
      </c>
      <c r="CG44" s="621"/>
      <c r="CH44" s="621"/>
      <c r="CI44" s="621"/>
      <c r="CJ44" s="621"/>
      <c r="CK44" s="621"/>
      <c r="CL44" s="621"/>
      <c r="CM44" s="621"/>
      <c r="CN44" s="621"/>
      <c r="CO44" s="621"/>
      <c r="CP44" s="621"/>
      <c r="CQ44" s="622"/>
      <c r="CR44" s="623">
        <v>1523269</v>
      </c>
      <c r="CS44" s="624"/>
      <c r="CT44" s="624"/>
      <c r="CU44" s="624"/>
      <c r="CV44" s="624"/>
      <c r="CW44" s="624"/>
      <c r="CX44" s="624"/>
      <c r="CY44" s="625"/>
      <c r="CZ44" s="626">
        <v>8.5</v>
      </c>
      <c r="DA44" s="627"/>
      <c r="DB44" s="627"/>
      <c r="DC44" s="628"/>
      <c r="DD44" s="629">
        <v>489104</v>
      </c>
      <c r="DE44" s="624"/>
      <c r="DF44" s="624"/>
      <c r="DG44" s="624"/>
      <c r="DH44" s="624"/>
      <c r="DI44" s="624"/>
      <c r="DJ44" s="624"/>
      <c r="DK44" s="625"/>
      <c r="DL44" s="630"/>
      <c r="DM44" s="631"/>
      <c r="DN44" s="631"/>
      <c r="DO44" s="631"/>
      <c r="DP44" s="631"/>
      <c r="DQ44" s="631"/>
      <c r="DR44" s="631"/>
      <c r="DS44" s="631"/>
      <c r="DT44" s="631"/>
      <c r="DU44" s="631"/>
      <c r="DV44" s="632"/>
      <c r="DW44" s="616"/>
      <c r="DX44" s="617"/>
      <c r="DY44" s="617"/>
      <c r="DZ44" s="617"/>
      <c r="EA44" s="617"/>
      <c r="EB44" s="617"/>
      <c r="EC44" s="618"/>
    </row>
    <row r="45" spans="2:133" ht="11.25" customHeight="1">
      <c r="CD45" s="645"/>
      <c r="CE45" s="646"/>
      <c r="CF45" s="620" t="s">
        <v>361</v>
      </c>
      <c r="CG45" s="621"/>
      <c r="CH45" s="621"/>
      <c r="CI45" s="621"/>
      <c r="CJ45" s="621"/>
      <c r="CK45" s="621"/>
      <c r="CL45" s="621"/>
      <c r="CM45" s="621"/>
      <c r="CN45" s="621"/>
      <c r="CO45" s="621"/>
      <c r="CP45" s="621"/>
      <c r="CQ45" s="622"/>
      <c r="CR45" s="623">
        <v>554255</v>
      </c>
      <c r="CS45" s="633"/>
      <c r="CT45" s="633"/>
      <c r="CU45" s="633"/>
      <c r="CV45" s="633"/>
      <c r="CW45" s="633"/>
      <c r="CX45" s="633"/>
      <c r="CY45" s="634"/>
      <c r="CZ45" s="626">
        <v>3.1</v>
      </c>
      <c r="DA45" s="635"/>
      <c r="DB45" s="635"/>
      <c r="DC45" s="636"/>
      <c r="DD45" s="629">
        <v>17214</v>
      </c>
      <c r="DE45" s="633"/>
      <c r="DF45" s="633"/>
      <c r="DG45" s="633"/>
      <c r="DH45" s="633"/>
      <c r="DI45" s="633"/>
      <c r="DJ45" s="633"/>
      <c r="DK45" s="634"/>
      <c r="DL45" s="630"/>
      <c r="DM45" s="631"/>
      <c r="DN45" s="631"/>
      <c r="DO45" s="631"/>
      <c r="DP45" s="631"/>
      <c r="DQ45" s="631"/>
      <c r="DR45" s="631"/>
      <c r="DS45" s="631"/>
      <c r="DT45" s="631"/>
      <c r="DU45" s="631"/>
      <c r="DV45" s="632"/>
      <c r="DW45" s="616"/>
      <c r="DX45" s="617"/>
      <c r="DY45" s="617"/>
      <c r="DZ45" s="617"/>
      <c r="EA45" s="617"/>
      <c r="EB45" s="617"/>
      <c r="EC45" s="618"/>
    </row>
    <row r="46" spans="2:133" ht="11.25" customHeight="1">
      <c r="B46" s="211" t="s">
        <v>362</v>
      </c>
      <c r="CD46" s="645"/>
      <c r="CE46" s="646"/>
      <c r="CF46" s="620" t="s">
        <v>363</v>
      </c>
      <c r="CG46" s="621"/>
      <c r="CH46" s="621"/>
      <c r="CI46" s="621"/>
      <c r="CJ46" s="621"/>
      <c r="CK46" s="621"/>
      <c r="CL46" s="621"/>
      <c r="CM46" s="621"/>
      <c r="CN46" s="621"/>
      <c r="CO46" s="621"/>
      <c r="CP46" s="621"/>
      <c r="CQ46" s="622"/>
      <c r="CR46" s="623">
        <v>915400</v>
      </c>
      <c r="CS46" s="624"/>
      <c r="CT46" s="624"/>
      <c r="CU46" s="624"/>
      <c r="CV46" s="624"/>
      <c r="CW46" s="624"/>
      <c r="CX46" s="624"/>
      <c r="CY46" s="625"/>
      <c r="CZ46" s="626">
        <v>5.0999999999999996</v>
      </c>
      <c r="DA46" s="627"/>
      <c r="DB46" s="627"/>
      <c r="DC46" s="628"/>
      <c r="DD46" s="629">
        <v>433903</v>
      </c>
      <c r="DE46" s="624"/>
      <c r="DF46" s="624"/>
      <c r="DG46" s="624"/>
      <c r="DH46" s="624"/>
      <c r="DI46" s="624"/>
      <c r="DJ46" s="624"/>
      <c r="DK46" s="625"/>
      <c r="DL46" s="630"/>
      <c r="DM46" s="631"/>
      <c r="DN46" s="631"/>
      <c r="DO46" s="631"/>
      <c r="DP46" s="631"/>
      <c r="DQ46" s="631"/>
      <c r="DR46" s="631"/>
      <c r="DS46" s="631"/>
      <c r="DT46" s="631"/>
      <c r="DU46" s="631"/>
      <c r="DV46" s="632"/>
      <c r="DW46" s="616"/>
      <c r="DX46" s="617"/>
      <c r="DY46" s="617"/>
      <c r="DZ46" s="617"/>
      <c r="EA46" s="617"/>
      <c r="EB46" s="617"/>
      <c r="EC46" s="618"/>
    </row>
    <row r="47" spans="2:133" ht="11.25" customHeight="1">
      <c r="B47" s="619" t="s">
        <v>364</v>
      </c>
      <c r="C47" s="619"/>
      <c r="D47" s="619"/>
      <c r="E47" s="619"/>
      <c r="F47" s="619"/>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19"/>
      <c r="AY47" s="619"/>
      <c r="AZ47" s="619"/>
      <c r="BA47" s="619"/>
      <c r="BB47" s="619"/>
      <c r="BC47" s="619"/>
      <c r="BD47" s="619"/>
      <c r="BE47" s="619"/>
      <c r="BF47" s="619"/>
      <c r="BG47" s="619"/>
      <c r="BH47" s="619"/>
      <c r="BI47" s="619"/>
      <c r="BJ47" s="619"/>
      <c r="BK47" s="619"/>
      <c r="BL47" s="619"/>
      <c r="BM47" s="619"/>
      <c r="BN47" s="619"/>
      <c r="BO47" s="619"/>
      <c r="BP47" s="619"/>
      <c r="BQ47" s="619"/>
      <c r="BR47" s="619"/>
      <c r="BS47" s="619"/>
      <c r="BT47" s="619"/>
      <c r="BU47" s="619"/>
      <c r="BV47" s="619"/>
      <c r="BW47" s="619"/>
      <c r="BX47" s="619"/>
      <c r="BY47" s="619"/>
      <c r="BZ47" s="619"/>
      <c r="CA47" s="619"/>
      <c r="CB47" s="619"/>
      <c r="CD47" s="645"/>
      <c r="CE47" s="646"/>
      <c r="CF47" s="620" t="s">
        <v>365</v>
      </c>
      <c r="CG47" s="621"/>
      <c r="CH47" s="621"/>
      <c r="CI47" s="621"/>
      <c r="CJ47" s="621"/>
      <c r="CK47" s="621"/>
      <c r="CL47" s="621"/>
      <c r="CM47" s="621"/>
      <c r="CN47" s="621"/>
      <c r="CO47" s="621"/>
      <c r="CP47" s="621"/>
      <c r="CQ47" s="622"/>
      <c r="CR47" s="623">
        <v>84448</v>
      </c>
      <c r="CS47" s="633"/>
      <c r="CT47" s="633"/>
      <c r="CU47" s="633"/>
      <c r="CV47" s="633"/>
      <c r="CW47" s="633"/>
      <c r="CX47" s="633"/>
      <c r="CY47" s="634"/>
      <c r="CZ47" s="626">
        <v>0.5</v>
      </c>
      <c r="DA47" s="635"/>
      <c r="DB47" s="635"/>
      <c r="DC47" s="636"/>
      <c r="DD47" s="629">
        <v>18174</v>
      </c>
      <c r="DE47" s="633"/>
      <c r="DF47" s="633"/>
      <c r="DG47" s="633"/>
      <c r="DH47" s="633"/>
      <c r="DI47" s="633"/>
      <c r="DJ47" s="633"/>
      <c r="DK47" s="634"/>
      <c r="DL47" s="630"/>
      <c r="DM47" s="631"/>
      <c r="DN47" s="631"/>
      <c r="DO47" s="631"/>
      <c r="DP47" s="631"/>
      <c r="DQ47" s="631"/>
      <c r="DR47" s="631"/>
      <c r="DS47" s="631"/>
      <c r="DT47" s="631"/>
      <c r="DU47" s="631"/>
      <c r="DV47" s="632"/>
      <c r="DW47" s="616"/>
      <c r="DX47" s="617"/>
      <c r="DY47" s="617"/>
      <c r="DZ47" s="617"/>
      <c r="EA47" s="617"/>
      <c r="EB47" s="617"/>
      <c r="EC47" s="618"/>
    </row>
    <row r="48" spans="2:133">
      <c r="B48" s="619" t="s">
        <v>366</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47"/>
      <c r="CE48" s="648"/>
      <c r="CF48" s="620" t="s">
        <v>367</v>
      </c>
      <c r="CG48" s="621"/>
      <c r="CH48" s="621"/>
      <c r="CI48" s="621"/>
      <c r="CJ48" s="621"/>
      <c r="CK48" s="621"/>
      <c r="CL48" s="621"/>
      <c r="CM48" s="621"/>
      <c r="CN48" s="621"/>
      <c r="CO48" s="621"/>
      <c r="CP48" s="621"/>
      <c r="CQ48" s="622"/>
      <c r="CR48" s="623" t="s">
        <v>128</v>
      </c>
      <c r="CS48" s="624"/>
      <c r="CT48" s="624"/>
      <c r="CU48" s="624"/>
      <c r="CV48" s="624"/>
      <c r="CW48" s="624"/>
      <c r="CX48" s="624"/>
      <c r="CY48" s="625"/>
      <c r="CZ48" s="626" t="s">
        <v>128</v>
      </c>
      <c r="DA48" s="627"/>
      <c r="DB48" s="627"/>
      <c r="DC48" s="628"/>
      <c r="DD48" s="629" t="s">
        <v>128</v>
      </c>
      <c r="DE48" s="624"/>
      <c r="DF48" s="624"/>
      <c r="DG48" s="624"/>
      <c r="DH48" s="624"/>
      <c r="DI48" s="624"/>
      <c r="DJ48" s="624"/>
      <c r="DK48" s="625"/>
      <c r="DL48" s="630"/>
      <c r="DM48" s="631"/>
      <c r="DN48" s="631"/>
      <c r="DO48" s="631"/>
      <c r="DP48" s="631"/>
      <c r="DQ48" s="631"/>
      <c r="DR48" s="631"/>
      <c r="DS48" s="631"/>
      <c r="DT48" s="631"/>
      <c r="DU48" s="631"/>
      <c r="DV48" s="632"/>
      <c r="DW48" s="616"/>
      <c r="DX48" s="617"/>
      <c r="DY48" s="617"/>
      <c r="DZ48" s="617"/>
      <c r="EA48" s="617"/>
      <c r="EB48" s="617"/>
      <c r="EC48" s="618"/>
    </row>
    <row r="49" spans="2:133" ht="11.25" customHeight="1">
      <c r="B49" s="360"/>
      <c r="CD49" s="600" t="s">
        <v>368</v>
      </c>
      <c r="CE49" s="601"/>
      <c r="CF49" s="601"/>
      <c r="CG49" s="601"/>
      <c r="CH49" s="601"/>
      <c r="CI49" s="601"/>
      <c r="CJ49" s="601"/>
      <c r="CK49" s="601"/>
      <c r="CL49" s="601"/>
      <c r="CM49" s="601"/>
      <c r="CN49" s="601"/>
      <c r="CO49" s="601"/>
      <c r="CP49" s="601"/>
      <c r="CQ49" s="602"/>
      <c r="CR49" s="603">
        <v>17910584</v>
      </c>
      <c r="CS49" s="604"/>
      <c r="CT49" s="604"/>
      <c r="CU49" s="604"/>
      <c r="CV49" s="604"/>
      <c r="CW49" s="604"/>
      <c r="CX49" s="604"/>
      <c r="CY49" s="605"/>
      <c r="CZ49" s="606">
        <v>100</v>
      </c>
      <c r="DA49" s="607"/>
      <c r="DB49" s="607"/>
      <c r="DC49" s="608"/>
      <c r="DD49" s="609">
        <v>11563912</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row r="50" spans="2:133" hidden="1">
      <c r="B50" s="360"/>
    </row>
  </sheetData>
  <sheetProtection algorithmName="SHA-512" hashValue="lfAIUCBWVL+IFNHGYjC4YCSeU/8gsCI6uZFBmTWYuYg5ir4YPFemGjoCkGhHEmOYgLTapc7TW+03DxjX0OqrFQ==" saltValue="T3p2+ZOz1BanVCb6FnMCG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718" t="s">
        <v>369</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9" t="s">
        <v>370</v>
      </c>
      <c r="DK2" s="720"/>
      <c r="DL2" s="720"/>
      <c r="DM2" s="720"/>
      <c r="DN2" s="720"/>
      <c r="DO2" s="721"/>
      <c r="DP2" s="219"/>
      <c r="DQ2" s="719" t="s">
        <v>371</v>
      </c>
      <c r="DR2" s="720"/>
      <c r="DS2" s="720"/>
      <c r="DT2" s="720"/>
      <c r="DU2" s="720"/>
      <c r="DV2" s="720"/>
      <c r="DW2" s="720"/>
      <c r="DX2" s="720"/>
      <c r="DY2" s="720"/>
      <c r="DZ2" s="721"/>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722" t="s">
        <v>372</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3"/>
      <c r="BA4" s="223"/>
      <c r="BB4" s="223"/>
      <c r="BC4" s="223"/>
      <c r="BD4" s="223"/>
      <c r="BE4" s="224"/>
      <c r="BF4" s="224"/>
      <c r="BG4" s="224"/>
      <c r="BH4" s="224"/>
      <c r="BI4" s="224"/>
      <c r="BJ4" s="224"/>
      <c r="BK4" s="224"/>
      <c r="BL4" s="224"/>
      <c r="BM4" s="224"/>
      <c r="BN4" s="224"/>
      <c r="BO4" s="224"/>
      <c r="BP4" s="224"/>
      <c r="BQ4" s="723" t="s">
        <v>373</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25"/>
    </row>
    <row r="5" spans="1:131" s="226" customFormat="1" ht="26.25" customHeight="1">
      <c r="A5" s="724" t="s">
        <v>374</v>
      </c>
      <c r="B5" s="725"/>
      <c r="C5" s="725"/>
      <c r="D5" s="725"/>
      <c r="E5" s="725"/>
      <c r="F5" s="725"/>
      <c r="G5" s="725"/>
      <c r="H5" s="725"/>
      <c r="I5" s="725"/>
      <c r="J5" s="725"/>
      <c r="K5" s="725"/>
      <c r="L5" s="725"/>
      <c r="M5" s="725"/>
      <c r="N5" s="725"/>
      <c r="O5" s="725"/>
      <c r="P5" s="726"/>
      <c r="Q5" s="730" t="s">
        <v>375</v>
      </c>
      <c r="R5" s="731"/>
      <c r="S5" s="731"/>
      <c r="T5" s="731"/>
      <c r="U5" s="732"/>
      <c r="V5" s="730" t="s">
        <v>376</v>
      </c>
      <c r="W5" s="731"/>
      <c r="X5" s="731"/>
      <c r="Y5" s="731"/>
      <c r="Z5" s="732"/>
      <c r="AA5" s="730" t="s">
        <v>377</v>
      </c>
      <c r="AB5" s="731"/>
      <c r="AC5" s="731"/>
      <c r="AD5" s="731"/>
      <c r="AE5" s="731"/>
      <c r="AF5" s="736" t="s">
        <v>378</v>
      </c>
      <c r="AG5" s="731"/>
      <c r="AH5" s="731"/>
      <c r="AI5" s="731"/>
      <c r="AJ5" s="737"/>
      <c r="AK5" s="731" t="s">
        <v>379</v>
      </c>
      <c r="AL5" s="731"/>
      <c r="AM5" s="731"/>
      <c r="AN5" s="731"/>
      <c r="AO5" s="732"/>
      <c r="AP5" s="730" t="s">
        <v>380</v>
      </c>
      <c r="AQ5" s="731"/>
      <c r="AR5" s="731"/>
      <c r="AS5" s="731"/>
      <c r="AT5" s="732"/>
      <c r="AU5" s="730" t="s">
        <v>381</v>
      </c>
      <c r="AV5" s="731"/>
      <c r="AW5" s="731"/>
      <c r="AX5" s="731"/>
      <c r="AY5" s="737"/>
      <c r="AZ5" s="223"/>
      <c r="BA5" s="223"/>
      <c r="BB5" s="223"/>
      <c r="BC5" s="223"/>
      <c r="BD5" s="223"/>
      <c r="BE5" s="224"/>
      <c r="BF5" s="224"/>
      <c r="BG5" s="224"/>
      <c r="BH5" s="224"/>
      <c r="BI5" s="224"/>
      <c r="BJ5" s="224"/>
      <c r="BK5" s="224"/>
      <c r="BL5" s="224"/>
      <c r="BM5" s="224"/>
      <c r="BN5" s="224"/>
      <c r="BO5" s="224"/>
      <c r="BP5" s="224"/>
      <c r="BQ5" s="724" t="s">
        <v>382</v>
      </c>
      <c r="BR5" s="725"/>
      <c r="BS5" s="725"/>
      <c r="BT5" s="725"/>
      <c r="BU5" s="725"/>
      <c r="BV5" s="725"/>
      <c r="BW5" s="725"/>
      <c r="BX5" s="725"/>
      <c r="BY5" s="725"/>
      <c r="BZ5" s="725"/>
      <c r="CA5" s="725"/>
      <c r="CB5" s="725"/>
      <c r="CC5" s="725"/>
      <c r="CD5" s="725"/>
      <c r="CE5" s="725"/>
      <c r="CF5" s="725"/>
      <c r="CG5" s="726"/>
      <c r="CH5" s="730" t="s">
        <v>383</v>
      </c>
      <c r="CI5" s="731"/>
      <c r="CJ5" s="731"/>
      <c r="CK5" s="731"/>
      <c r="CL5" s="732"/>
      <c r="CM5" s="730" t="s">
        <v>384</v>
      </c>
      <c r="CN5" s="731"/>
      <c r="CO5" s="731"/>
      <c r="CP5" s="731"/>
      <c r="CQ5" s="732"/>
      <c r="CR5" s="730" t="s">
        <v>385</v>
      </c>
      <c r="CS5" s="731"/>
      <c r="CT5" s="731"/>
      <c r="CU5" s="731"/>
      <c r="CV5" s="732"/>
      <c r="CW5" s="730" t="s">
        <v>386</v>
      </c>
      <c r="CX5" s="731"/>
      <c r="CY5" s="731"/>
      <c r="CZ5" s="731"/>
      <c r="DA5" s="732"/>
      <c r="DB5" s="730" t="s">
        <v>387</v>
      </c>
      <c r="DC5" s="731"/>
      <c r="DD5" s="731"/>
      <c r="DE5" s="731"/>
      <c r="DF5" s="732"/>
      <c r="DG5" s="760" t="s">
        <v>388</v>
      </c>
      <c r="DH5" s="761"/>
      <c r="DI5" s="761"/>
      <c r="DJ5" s="761"/>
      <c r="DK5" s="762"/>
      <c r="DL5" s="760" t="s">
        <v>389</v>
      </c>
      <c r="DM5" s="761"/>
      <c r="DN5" s="761"/>
      <c r="DO5" s="761"/>
      <c r="DP5" s="762"/>
      <c r="DQ5" s="730" t="s">
        <v>390</v>
      </c>
      <c r="DR5" s="731"/>
      <c r="DS5" s="731"/>
      <c r="DT5" s="731"/>
      <c r="DU5" s="732"/>
      <c r="DV5" s="730" t="s">
        <v>381</v>
      </c>
      <c r="DW5" s="731"/>
      <c r="DX5" s="731"/>
      <c r="DY5" s="731"/>
      <c r="DZ5" s="737"/>
      <c r="EA5" s="225"/>
    </row>
    <row r="6" spans="1:131" s="226" customFormat="1" ht="26.25" customHeight="1" thickBot="1">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3"/>
      <c r="BA6" s="223"/>
      <c r="BB6" s="223"/>
      <c r="BC6" s="223"/>
      <c r="BD6" s="223"/>
      <c r="BE6" s="224"/>
      <c r="BF6" s="224"/>
      <c r="BG6" s="224"/>
      <c r="BH6" s="224"/>
      <c r="BI6" s="224"/>
      <c r="BJ6" s="224"/>
      <c r="BK6" s="224"/>
      <c r="BL6" s="224"/>
      <c r="BM6" s="224"/>
      <c r="BN6" s="224"/>
      <c r="BO6" s="224"/>
      <c r="BP6" s="224"/>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25"/>
    </row>
    <row r="7" spans="1:131" s="226" customFormat="1" ht="26.25" customHeight="1" thickTop="1">
      <c r="A7" s="227">
        <v>1</v>
      </c>
      <c r="B7" s="746" t="s">
        <v>391</v>
      </c>
      <c r="C7" s="747"/>
      <c r="D7" s="747"/>
      <c r="E7" s="747"/>
      <c r="F7" s="747"/>
      <c r="G7" s="747"/>
      <c r="H7" s="747"/>
      <c r="I7" s="747"/>
      <c r="J7" s="747"/>
      <c r="K7" s="747"/>
      <c r="L7" s="747"/>
      <c r="M7" s="747"/>
      <c r="N7" s="747"/>
      <c r="O7" s="747"/>
      <c r="P7" s="748"/>
      <c r="Q7" s="749">
        <v>19098</v>
      </c>
      <c r="R7" s="750"/>
      <c r="S7" s="750"/>
      <c r="T7" s="750"/>
      <c r="U7" s="750"/>
      <c r="V7" s="750">
        <v>17911</v>
      </c>
      <c r="W7" s="750"/>
      <c r="X7" s="750"/>
      <c r="Y7" s="750"/>
      <c r="Z7" s="750"/>
      <c r="AA7" s="750">
        <v>1188</v>
      </c>
      <c r="AB7" s="750"/>
      <c r="AC7" s="750"/>
      <c r="AD7" s="750"/>
      <c r="AE7" s="751"/>
      <c r="AF7" s="752">
        <v>1149</v>
      </c>
      <c r="AG7" s="753"/>
      <c r="AH7" s="753"/>
      <c r="AI7" s="753"/>
      <c r="AJ7" s="754"/>
      <c r="AK7" s="755">
        <v>948</v>
      </c>
      <c r="AL7" s="756"/>
      <c r="AM7" s="756"/>
      <c r="AN7" s="756"/>
      <c r="AO7" s="756"/>
      <c r="AP7" s="756">
        <v>13212</v>
      </c>
      <c r="AQ7" s="756"/>
      <c r="AR7" s="756"/>
      <c r="AS7" s="756"/>
      <c r="AT7" s="756"/>
      <c r="AU7" s="757"/>
      <c r="AV7" s="757"/>
      <c r="AW7" s="757"/>
      <c r="AX7" s="757"/>
      <c r="AY7" s="758"/>
      <c r="AZ7" s="223"/>
      <c r="BA7" s="223"/>
      <c r="BB7" s="223"/>
      <c r="BC7" s="223"/>
      <c r="BD7" s="223"/>
      <c r="BE7" s="224"/>
      <c r="BF7" s="224"/>
      <c r="BG7" s="224"/>
      <c r="BH7" s="224"/>
      <c r="BI7" s="224"/>
      <c r="BJ7" s="224"/>
      <c r="BK7" s="224"/>
      <c r="BL7" s="224"/>
      <c r="BM7" s="224"/>
      <c r="BN7" s="224"/>
      <c r="BO7" s="224"/>
      <c r="BP7" s="224"/>
      <c r="BQ7" s="227">
        <v>1</v>
      </c>
      <c r="BR7" s="228"/>
      <c r="BS7" s="743" t="s">
        <v>604</v>
      </c>
      <c r="BT7" s="744"/>
      <c r="BU7" s="744"/>
      <c r="BV7" s="744"/>
      <c r="BW7" s="744"/>
      <c r="BX7" s="744"/>
      <c r="BY7" s="744"/>
      <c r="BZ7" s="744"/>
      <c r="CA7" s="744"/>
      <c r="CB7" s="744"/>
      <c r="CC7" s="744"/>
      <c r="CD7" s="744"/>
      <c r="CE7" s="744"/>
      <c r="CF7" s="744"/>
      <c r="CG7" s="759"/>
      <c r="CH7" s="740">
        <v>779</v>
      </c>
      <c r="CI7" s="741"/>
      <c r="CJ7" s="741"/>
      <c r="CK7" s="741"/>
      <c r="CL7" s="742"/>
      <c r="CM7" s="740">
        <v>1085</v>
      </c>
      <c r="CN7" s="741"/>
      <c r="CO7" s="741"/>
      <c r="CP7" s="741"/>
      <c r="CQ7" s="742"/>
      <c r="CR7" s="740">
        <v>10</v>
      </c>
      <c r="CS7" s="741"/>
      <c r="CT7" s="741"/>
      <c r="CU7" s="741"/>
      <c r="CV7" s="742"/>
      <c r="CW7" s="740" t="s">
        <v>591</v>
      </c>
      <c r="CX7" s="741"/>
      <c r="CY7" s="741"/>
      <c r="CZ7" s="741"/>
      <c r="DA7" s="742"/>
      <c r="DB7" s="740" t="s">
        <v>591</v>
      </c>
      <c r="DC7" s="741"/>
      <c r="DD7" s="741"/>
      <c r="DE7" s="741"/>
      <c r="DF7" s="742"/>
      <c r="DG7" s="740" t="s">
        <v>591</v>
      </c>
      <c r="DH7" s="741"/>
      <c r="DI7" s="741"/>
      <c r="DJ7" s="741"/>
      <c r="DK7" s="742"/>
      <c r="DL7" s="740" t="s">
        <v>591</v>
      </c>
      <c r="DM7" s="741"/>
      <c r="DN7" s="741"/>
      <c r="DO7" s="741"/>
      <c r="DP7" s="742"/>
      <c r="DQ7" s="740" t="s">
        <v>591</v>
      </c>
      <c r="DR7" s="741"/>
      <c r="DS7" s="741"/>
      <c r="DT7" s="741"/>
      <c r="DU7" s="742"/>
      <c r="DV7" s="743"/>
      <c r="DW7" s="744"/>
      <c r="DX7" s="744"/>
      <c r="DY7" s="744"/>
      <c r="DZ7" s="745"/>
      <c r="EA7" s="225"/>
    </row>
    <row r="8" spans="1:131" s="226" customFormat="1" ht="26.25" customHeight="1">
      <c r="A8" s="229">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66"/>
      <c r="AL8" s="767"/>
      <c r="AM8" s="767"/>
      <c r="AN8" s="767"/>
      <c r="AO8" s="767"/>
      <c r="AP8" s="767"/>
      <c r="AQ8" s="767"/>
      <c r="AR8" s="767"/>
      <c r="AS8" s="767"/>
      <c r="AT8" s="767"/>
      <c r="AU8" s="768"/>
      <c r="AV8" s="768"/>
      <c r="AW8" s="768"/>
      <c r="AX8" s="768"/>
      <c r="AY8" s="769"/>
      <c r="AZ8" s="223"/>
      <c r="BA8" s="223"/>
      <c r="BB8" s="223"/>
      <c r="BC8" s="223"/>
      <c r="BD8" s="223"/>
      <c r="BE8" s="224"/>
      <c r="BF8" s="224"/>
      <c r="BG8" s="224"/>
      <c r="BH8" s="224"/>
      <c r="BI8" s="224"/>
      <c r="BJ8" s="224"/>
      <c r="BK8" s="224"/>
      <c r="BL8" s="224"/>
      <c r="BM8" s="224"/>
      <c r="BN8" s="224"/>
      <c r="BO8" s="224"/>
      <c r="BP8" s="224"/>
      <c r="BQ8" s="229">
        <v>2</v>
      </c>
      <c r="BR8" s="230"/>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25"/>
    </row>
    <row r="9" spans="1:131" s="226" customFormat="1" ht="26.25" customHeight="1">
      <c r="A9" s="229">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3"/>
      <c r="BA9" s="223"/>
      <c r="BB9" s="223"/>
      <c r="BC9" s="223"/>
      <c r="BD9" s="223"/>
      <c r="BE9" s="224"/>
      <c r="BF9" s="224"/>
      <c r="BG9" s="224"/>
      <c r="BH9" s="224"/>
      <c r="BI9" s="224"/>
      <c r="BJ9" s="224"/>
      <c r="BK9" s="224"/>
      <c r="BL9" s="224"/>
      <c r="BM9" s="224"/>
      <c r="BN9" s="224"/>
      <c r="BO9" s="224"/>
      <c r="BP9" s="224"/>
      <c r="BQ9" s="229">
        <v>3</v>
      </c>
      <c r="BR9" s="230"/>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25"/>
    </row>
    <row r="10" spans="1:131" s="226" customFormat="1" ht="26.25" customHeight="1">
      <c r="A10" s="229">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3"/>
      <c r="BA10" s="223"/>
      <c r="BB10" s="223"/>
      <c r="BC10" s="223"/>
      <c r="BD10" s="223"/>
      <c r="BE10" s="224"/>
      <c r="BF10" s="224"/>
      <c r="BG10" s="224"/>
      <c r="BH10" s="224"/>
      <c r="BI10" s="224"/>
      <c r="BJ10" s="224"/>
      <c r="BK10" s="224"/>
      <c r="BL10" s="224"/>
      <c r="BM10" s="224"/>
      <c r="BN10" s="224"/>
      <c r="BO10" s="224"/>
      <c r="BP10" s="224"/>
      <c r="BQ10" s="229">
        <v>4</v>
      </c>
      <c r="BR10" s="230"/>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25"/>
    </row>
    <row r="11" spans="1:131" s="226" customFormat="1" ht="26.25" customHeight="1">
      <c r="A11" s="229">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3"/>
      <c r="BA11" s="223"/>
      <c r="BB11" s="223"/>
      <c r="BC11" s="223"/>
      <c r="BD11" s="223"/>
      <c r="BE11" s="224"/>
      <c r="BF11" s="224"/>
      <c r="BG11" s="224"/>
      <c r="BH11" s="224"/>
      <c r="BI11" s="224"/>
      <c r="BJ11" s="224"/>
      <c r="BK11" s="224"/>
      <c r="BL11" s="224"/>
      <c r="BM11" s="224"/>
      <c r="BN11" s="224"/>
      <c r="BO11" s="224"/>
      <c r="BP11" s="224"/>
      <c r="BQ11" s="229">
        <v>5</v>
      </c>
      <c r="BR11" s="230"/>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25"/>
    </row>
    <row r="12" spans="1:131" s="226" customFormat="1" ht="26.25" customHeight="1">
      <c r="A12" s="229">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3"/>
      <c r="BA12" s="223"/>
      <c r="BB12" s="223"/>
      <c r="BC12" s="223"/>
      <c r="BD12" s="223"/>
      <c r="BE12" s="224"/>
      <c r="BF12" s="224"/>
      <c r="BG12" s="224"/>
      <c r="BH12" s="224"/>
      <c r="BI12" s="224"/>
      <c r="BJ12" s="224"/>
      <c r="BK12" s="224"/>
      <c r="BL12" s="224"/>
      <c r="BM12" s="224"/>
      <c r="BN12" s="224"/>
      <c r="BO12" s="224"/>
      <c r="BP12" s="224"/>
      <c r="BQ12" s="229">
        <v>6</v>
      </c>
      <c r="BR12" s="230"/>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25"/>
    </row>
    <row r="13" spans="1:131" s="226" customFormat="1" ht="26.25" customHeight="1">
      <c r="A13" s="229">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3"/>
      <c r="BA13" s="223"/>
      <c r="BB13" s="223"/>
      <c r="BC13" s="223"/>
      <c r="BD13" s="223"/>
      <c r="BE13" s="224"/>
      <c r="BF13" s="224"/>
      <c r="BG13" s="224"/>
      <c r="BH13" s="224"/>
      <c r="BI13" s="224"/>
      <c r="BJ13" s="224"/>
      <c r="BK13" s="224"/>
      <c r="BL13" s="224"/>
      <c r="BM13" s="224"/>
      <c r="BN13" s="224"/>
      <c r="BO13" s="224"/>
      <c r="BP13" s="224"/>
      <c r="BQ13" s="229">
        <v>7</v>
      </c>
      <c r="BR13" s="230"/>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25"/>
    </row>
    <row r="14" spans="1:131" s="226" customFormat="1" ht="26.25" customHeight="1">
      <c r="A14" s="229">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3"/>
      <c r="BA14" s="223"/>
      <c r="BB14" s="223"/>
      <c r="BC14" s="223"/>
      <c r="BD14" s="223"/>
      <c r="BE14" s="224"/>
      <c r="BF14" s="224"/>
      <c r="BG14" s="224"/>
      <c r="BH14" s="224"/>
      <c r="BI14" s="224"/>
      <c r="BJ14" s="224"/>
      <c r="BK14" s="224"/>
      <c r="BL14" s="224"/>
      <c r="BM14" s="224"/>
      <c r="BN14" s="224"/>
      <c r="BO14" s="224"/>
      <c r="BP14" s="224"/>
      <c r="BQ14" s="229">
        <v>8</v>
      </c>
      <c r="BR14" s="230"/>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25"/>
    </row>
    <row r="15" spans="1:131" s="226" customFormat="1" ht="26.25" customHeight="1">
      <c r="A15" s="229">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3"/>
      <c r="BA15" s="223"/>
      <c r="BB15" s="223"/>
      <c r="BC15" s="223"/>
      <c r="BD15" s="223"/>
      <c r="BE15" s="224"/>
      <c r="BF15" s="224"/>
      <c r="BG15" s="224"/>
      <c r="BH15" s="224"/>
      <c r="BI15" s="224"/>
      <c r="BJ15" s="224"/>
      <c r="BK15" s="224"/>
      <c r="BL15" s="224"/>
      <c r="BM15" s="224"/>
      <c r="BN15" s="224"/>
      <c r="BO15" s="224"/>
      <c r="BP15" s="224"/>
      <c r="BQ15" s="229">
        <v>9</v>
      </c>
      <c r="BR15" s="230"/>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25"/>
    </row>
    <row r="16" spans="1:131" s="226" customFormat="1" ht="26.25" customHeight="1">
      <c r="A16" s="229">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3"/>
      <c r="BA16" s="223"/>
      <c r="BB16" s="223"/>
      <c r="BC16" s="223"/>
      <c r="BD16" s="223"/>
      <c r="BE16" s="224"/>
      <c r="BF16" s="224"/>
      <c r="BG16" s="224"/>
      <c r="BH16" s="224"/>
      <c r="BI16" s="224"/>
      <c r="BJ16" s="224"/>
      <c r="BK16" s="224"/>
      <c r="BL16" s="224"/>
      <c r="BM16" s="224"/>
      <c r="BN16" s="224"/>
      <c r="BO16" s="224"/>
      <c r="BP16" s="224"/>
      <c r="BQ16" s="229">
        <v>10</v>
      </c>
      <c r="BR16" s="230"/>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25"/>
    </row>
    <row r="17" spans="1:131" s="226" customFormat="1" ht="26.25" customHeight="1">
      <c r="A17" s="229">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3"/>
      <c r="BA17" s="223"/>
      <c r="BB17" s="223"/>
      <c r="BC17" s="223"/>
      <c r="BD17" s="223"/>
      <c r="BE17" s="224"/>
      <c r="BF17" s="224"/>
      <c r="BG17" s="224"/>
      <c r="BH17" s="224"/>
      <c r="BI17" s="224"/>
      <c r="BJ17" s="224"/>
      <c r="BK17" s="224"/>
      <c r="BL17" s="224"/>
      <c r="BM17" s="224"/>
      <c r="BN17" s="224"/>
      <c r="BO17" s="224"/>
      <c r="BP17" s="224"/>
      <c r="BQ17" s="229">
        <v>11</v>
      </c>
      <c r="BR17" s="230"/>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25"/>
    </row>
    <row r="18" spans="1:131" s="226" customFormat="1" ht="26.25" customHeight="1">
      <c r="A18" s="229">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3"/>
      <c r="BA18" s="223"/>
      <c r="BB18" s="223"/>
      <c r="BC18" s="223"/>
      <c r="BD18" s="223"/>
      <c r="BE18" s="224"/>
      <c r="BF18" s="224"/>
      <c r="BG18" s="224"/>
      <c r="BH18" s="224"/>
      <c r="BI18" s="224"/>
      <c r="BJ18" s="224"/>
      <c r="BK18" s="224"/>
      <c r="BL18" s="224"/>
      <c r="BM18" s="224"/>
      <c r="BN18" s="224"/>
      <c r="BO18" s="224"/>
      <c r="BP18" s="224"/>
      <c r="BQ18" s="229">
        <v>12</v>
      </c>
      <c r="BR18" s="230"/>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25"/>
    </row>
    <row r="19" spans="1:131" s="226" customFormat="1" ht="26.25" customHeight="1">
      <c r="A19" s="229">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3"/>
      <c r="BA19" s="223"/>
      <c r="BB19" s="223"/>
      <c r="BC19" s="223"/>
      <c r="BD19" s="223"/>
      <c r="BE19" s="224"/>
      <c r="BF19" s="224"/>
      <c r="BG19" s="224"/>
      <c r="BH19" s="224"/>
      <c r="BI19" s="224"/>
      <c r="BJ19" s="224"/>
      <c r="BK19" s="224"/>
      <c r="BL19" s="224"/>
      <c r="BM19" s="224"/>
      <c r="BN19" s="224"/>
      <c r="BO19" s="224"/>
      <c r="BP19" s="224"/>
      <c r="BQ19" s="229">
        <v>13</v>
      </c>
      <c r="BR19" s="230"/>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25"/>
    </row>
    <row r="20" spans="1:131" s="226" customFormat="1" ht="26.25" customHeight="1">
      <c r="A20" s="229">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3"/>
      <c r="BA20" s="223"/>
      <c r="BB20" s="223"/>
      <c r="BC20" s="223"/>
      <c r="BD20" s="223"/>
      <c r="BE20" s="224"/>
      <c r="BF20" s="224"/>
      <c r="BG20" s="224"/>
      <c r="BH20" s="224"/>
      <c r="BI20" s="224"/>
      <c r="BJ20" s="224"/>
      <c r="BK20" s="224"/>
      <c r="BL20" s="224"/>
      <c r="BM20" s="224"/>
      <c r="BN20" s="224"/>
      <c r="BO20" s="224"/>
      <c r="BP20" s="224"/>
      <c r="BQ20" s="229">
        <v>14</v>
      </c>
      <c r="BR20" s="230"/>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25"/>
    </row>
    <row r="21" spans="1:131" s="226" customFormat="1" ht="26.25" customHeight="1" thickBot="1">
      <c r="A21" s="229">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3"/>
      <c r="BA21" s="223"/>
      <c r="BB21" s="223"/>
      <c r="BC21" s="223"/>
      <c r="BD21" s="223"/>
      <c r="BE21" s="224"/>
      <c r="BF21" s="224"/>
      <c r="BG21" s="224"/>
      <c r="BH21" s="224"/>
      <c r="BI21" s="224"/>
      <c r="BJ21" s="224"/>
      <c r="BK21" s="224"/>
      <c r="BL21" s="224"/>
      <c r="BM21" s="224"/>
      <c r="BN21" s="224"/>
      <c r="BO21" s="224"/>
      <c r="BP21" s="224"/>
      <c r="BQ21" s="229">
        <v>15</v>
      </c>
      <c r="BR21" s="230"/>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25"/>
    </row>
    <row r="22" spans="1:131" s="226" customFormat="1" ht="26.25" customHeight="1">
      <c r="A22" s="229">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392</v>
      </c>
      <c r="BA22" s="803"/>
      <c r="BB22" s="803"/>
      <c r="BC22" s="803"/>
      <c r="BD22" s="804"/>
      <c r="BE22" s="224"/>
      <c r="BF22" s="224"/>
      <c r="BG22" s="224"/>
      <c r="BH22" s="224"/>
      <c r="BI22" s="224"/>
      <c r="BJ22" s="224"/>
      <c r="BK22" s="224"/>
      <c r="BL22" s="224"/>
      <c r="BM22" s="224"/>
      <c r="BN22" s="224"/>
      <c r="BO22" s="224"/>
      <c r="BP22" s="224"/>
      <c r="BQ22" s="229">
        <v>16</v>
      </c>
      <c r="BR22" s="230"/>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25"/>
    </row>
    <row r="23" spans="1:131" s="226" customFormat="1" ht="26.25" customHeight="1" thickBot="1">
      <c r="A23" s="231" t="s">
        <v>393</v>
      </c>
      <c r="B23" s="786" t="s">
        <v>394</v>
      </c>
      <c r="C23" s="787"/>
      <c r="D23" s="787"/>
      <c r="E23" s="787"/>
      <c r="F23" s="787"/>
      <c r="G23" s="787"/>
      <c r="H23" s="787"/>
      <c r="I23" s="787"/>
      <c r="J23" s="787"/>
      <c r="K23" s="787"/>
      <c r="L23" s="787"/>
      <c r="M23" s="787"/>
      <c r="N23" s="787"/>
      <c r="O23" s="787"/>
      <c r="P23" s="788"/>
      <c r="Q23" s="789">
        <v>19098</v>
      </c>
      <c r="R23" s="790"/>
      <c r="S23" s="790"/>
      <c r="T23" s="790"/>
      <c r="U23" s="790"/>
      <c r="V23" s="790">
        <v>17911</v>
      </c>
      <c r="W23" s="790"/>
      <c r="X23" s="790"/>
      <c r="Y23" s="790"/>
      <c r="Z23" s="790"/>
      <c r="AA23" s="790">
        <v>1188</v>
      </c>
      <c r="AB23" s="790"/>
      <c r="AC23" s="790"/>
      <c r="AD23" s="790"/>
      <c r="AE23" s="791"/>
      <c r="AF23" s="792">
        <v>1149</v>
      </c>
      <c r="AG23" s="790"/>
      <c r="AH23" s="790"/>
      <c r="AI23" s="790"/>
      <c r="AJ23" s="793"/>
      <c r="AK23" s="794"/>
      <c r="AL23" s="795"/>
      <c r="AM23" s="795"/>
      <c r="AN23" s="795"/>
      <c r="AO23" s="795"/>
      <c r="AP23" s="790">
        <v>13212</v>
      </c>
      <c r="AQ23" s="790"/>
      <c r="AR23" s="790"/>
      <c r="AS23" s="790"/>
      <c r="AT23" s="790"/>
      <c r="AU23" s="806"/>
      <c r="AV23" s="806"/>
      <c r="AW23" s="806"/>
      <c r="AX23" s="806"/>
      <c r="AY23" s="807"/>
      <c r="AZ23" s="808" t="s">
        <v>138</v>
      </c>
      <c r="BA23" s="809"/>
      <c r="BB23" s="809"/>
      <c r="BC23" s="809"/>
      <c r="BD23" s="810"/>
      <c r="BE23" s="224"/>
      <c r="BF23" s="224"/>
      <c r="BG23" s="224"/>
      <c r="BH23" s="224"/>
      <c r="BI23" s="224"/>
      <c r="BJ23" s="224"/>
      <c r="BK23" s="224"/>
      <c r="BL23" s="224"/>
      <c r="BM23" s="224"/>
      <c r="BN23" s="224"/>
      <c r="BO23" s="224"/>
      <c r="BP23" s="224"/>
      <c r="BQ23" s="229">
        <v>17</v>
      </c>
      <c r="BR23" s="230"/>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25"/>
    </row>
    <row r="24" spans="1:131" s="226" customFormat="1" ht="26.25" customHeight="1">
      <c r="A24" s="805" t="s">
        <v>395</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3"/>
      <c r="BA24" s="223"/>
      <c r="BB24" s="223"/>
      <c r="BC24" s="223"/>
      <c r="BD24" s="223"/>
      <c r="BE24" s="224"/>
      <c r="BF24" s="224"/>
      <c r="BG24" s="224"/>
      <c r="BH24" s="224"/>
      <c r="BI24" s="224"/>
      <c r="BJ24" s="224"/>
      <c r="BK24" s="224"/>
      <c r="BL24" s="224"/>
      <c r="BM24" s="224"/>
      <c r="BN24" s="224"/>
      <c r="BO24" s="224"/>
      <c r="BP24" s="224"/>
      <c r="BQ24" s="229">
        <v>18</v>
      </c>
      <c r="BR24" s="230"/>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25"/>
    </row>
    <row r="25" spans="1:131" ht="26.25" customHeight="1" thickBot="1">
      <c r="A25" s="722" t="s">
        <v>396</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3"/>
      <c r="BK25" s="223"/>
      <c r="BL25" s="223"/>
      <c r="BM25" s="223"/>
      <c r="BN25" s="223"/>
      <c r="BO25" s="232"/>
      <c r="BP25" s="232"/>
      <c r="BQ25" s="229">
        <v>19</v>
      </c>
      <c r="BR25" s="230"/>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1"/>
    </row>
    <row r="26" spans="1:131" ht="26.25" customHeight="1">
      <c r="A26" s="724" t="s">
        <v>374</v>
      </c>
      <c r="B26" s="725"/>
      <c r="C26" s="725"/>
      <c r="D26" s="725"/>
      <c r="E26" s="725"/>
      <c r="F26" s="725"/>
      <c r="G26" s="725"/>
      <c r="H26" s="725"/>
      <c r="I26" s="725"/>
      <c r="J26" s="725"/>
      <c r="K26" s="725"/>
      <c r="L26" s="725"/>
      <c r="M26" s="725"/>
      <c r="N26" s="725"/>
      <c r="O26" s="725"/>
      <c r="P26" s="726"/>
      <c r="Q26" s="730" t="s">
        <v>397</v>
      </c>
      <c r="R26" s="731"/>
      <c r="S26" s="731"/>
      <c r="T26" s="731"/>
      <c r="U26" s="732"/>
      <c r="V26" s="730" t="s">
        <v>398</v>
      </c>
      <c r="W26" s="731"/>
      <c r="X26" s="731"/>
      <c r="Y26" s="731"/>
      <c r="Z26" s="732"/>
      <c r="AA26" s="730" t="s">
        <v>399</v>
      </c>
      <c r="AB26" s="731"/>
      <c r="AC26" s="731"/>
      <c r="AD26" s="731"/>
      <c r="AE26" s="731"/>
      <c r="AF26" s="811" t="s">
        <v>400</v>
      </c>
      <c r="AG26" s="812"/>
      <c r="AH26" s="812"/>
      <c r="AI26" s="812"/>
      <c r="AJ26" s="813"/>
      <c r="AK26" s="731" t="s">
        <v>401</v>
      </c>
      <c r="AL26" s="731"/>
      <c r="AM26" s="731"/>
      <c r="AN26" s="731"/>
      <c r="AO26" s="732"/>
      <c r="AP26" s="730" t="s">
        <v>402</v>
      </c>
      <c r="AQ26" s="731"/>
      <c r="AR26" s="731"/>
      <c r="AS26" s="731"/>
      <c r="AT26" s="732"/>
      <c r="AU26" s="730" t="s">
        <v>403</v>
      </c>
      <c r="AV26" s="731"/>
      <c r="AW26" s="731"/>
      <c r="AX26" s="731"/>
      <c r="AY26" s="732"/>
      <c r="AZ26" s="730" t="s">
        <v>404</v>
      </c>
      <c r="BA26" s="731"/>
      <c r="BB26" s="731"/>
      <c r="BC26" s="731"/>
      <c r="BD26" s="732"/>
      <c r="BE26" s="730" t="s">
        <v>381</v>
      </c>
      <c r="BF26" s="731"/>
      <c r="BG26" s="731"/>
      <c r="BH26" s="731"/>
      <c r="BI26" s="737"/>
      <c r="BJ26" s="223"/>
      <c r="BK26" s="223"/>
      <c r="BL26" s="223"/>
      <c r="BM26" s="223"/>
      <c r="BN26" s="223"/>
      <c r="BO26" s="232"/>
      <c r="BP26" s="232"/>
      <c r="BQ26" s="229">
        <v>20</v>
      </c>
      <c r="BR26" s="230"/>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1"/>
    </row>
    <row r="27" spans="1:131" ht="26.25" customHeight="1" thickBot="1">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3"/>
      <c r="BK27" s="223"/>
      <c r="BL27" s="223"/>
      <c r="BM27" s="223"/>
      <c r="BN27" s="223"/>
      <c r="BO27" s="232"/>
      <c r="BP27" s="232"/>
      <c r="BQ27" s="229">
        <v>21</v>
      </c>
      <c r="BR27" s="230"/>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1"/>
    </row>
    <row r="28" spans="1:131" ht="26.25" customHeight="1" thickTop="1">
      <c r="A28" s="233">
        <v>1</v>
      </c>
      <c r="B28" s="746" t="s">
        <v>405</v>
      </c>
      <c r="C28" s="747"/>
      <c r="D28" s="747"/>
      <c r="E28" s="747"/>
      <c r="F28" s="747"/>
      <c r="G28" s="747"/>
      <c r="H28" s="747"/>
      <c r="I28" s="747"/>
      <c r="J28" s="747"/>
      <c r="K28" s="747"/>
      <c r="L28" s="747"/>
      <c r="M28" s="747"/>
      <c r="N28" s="747"/>
      <c r="O28" s="747"/>
      <c r="P28" s="748"/>
      <c r="Q28" s="819">
        <v>4099</v>
      </c>
      <c r="R28" s="820"/>
      <c r="S28" s="820"/>
      <c r="T28" s="820"/>
      <c r="U28" s="820"/>
      <c r="V28" s="820">
        <v>3598</v>
      </c>
      <c r="W28" s="820"/>
      <c r="X28" s="820"/>
      <c r="Y28" s="820"/>
      <c r="Z28" s="820"/>
      <c r="AA28" s="820">
        <v>501</v>
      </c>
      <c r="AB28" s="820"/>
      <c r="AC28" s="820"/>
      <c r="AD28" s="820"/>
      <c r="AE28" s="821"/>
      <c r="AF28" s="822">
        <v>501</v>
      </c>
      <c r="AG28" s="820"/>
      <c r="AH28" s="820"/>
      <c r="AI28" s="820"/>
      <c r="AJ28" s="823"/>
      <c r="AK28" s="824">
        <v>314</v>
      </c>
      <c r="AL28" s="825"/>
      <c r="AM28" s="825"/>
      <c r="AN28" s="825"/>
      <c r="AO28" s="825"/>
      <c r="AP28" s="825" t="s">
        <v>591</v>
      </c>
      <c r="AQ28" s="825"/>
      <c r="AR28" s="825"/>
      <c r="AS28" s="825"/>
      <c r="AT28" s="825"/>
      <c r="AU28" s="825" t="s">
        <v>591</v>
      </c>
      <c r="AV28" s="825"/>
      <c r="AW28" s="825"/>
      <c r="AX28" s="825"/>
      <c r="AY28" s="825"/>
      <c r="AZ28" s="826" t="s">
        <v>591</v>
      </c>
      <c r="BA28" s="826"/>
      <c r="BB28" s="826"/>
      <c r="BC28" s="826"/>
      <c r="BD28" s="826"/>
      <c r="BE28" s="817"/>
      <c r="BF28" s="817"/>
      <c r="BG28" s="817"/>
      <c r="BH28" s="817"/>
      <c r="BI28" s="818"/>
      <c r="BJ28" s="223"/>
      <c r="BK28" s="223"/>
      <c r="BL28" s="223"/>
      <c r="BM28" s="223"/>
      <c r="BN28" s="223"/>
      <c r="BO28" s="232"/>
      <c r="BP28" s="232"/>
      <c r="BQ28" s="229">
        <v>22</v>
      </c>
      <c r="BR28" s="230"/>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1"/>
    </row>
    <row r="29" spans="1:131" ht="26.25" customHeight="1">
      <c r="A29" s="233">
        <v>2</v>
      </c>
      <c r="B29" s="777" t="s">
        <v>406</v>
      </c>
      <c r="C29" s="778"/>
      <c r="D29" s="778"/>
      <c r="E29" s="778"/>
      <c r="F29" s="778"/>
      <c r="G29" s="778"/>
      <c r="H29" s="778"/>
      <c r="I29" s="778"/>
      <c r="J29" s="778"/>
      <c r="K29" s="778"/>
      <c r="L29" s="778"/>
      <c r="M29" s="778"/>
      <c r="N29" s="778"/>
      <c r="O29" s="778"/>
      <c r="P29" s="779"/>
      <c r="Q29" s="780">
        <v>4293</v>
      </c>
      <c r="R29" s="781"/>
      <c r="S29" s="781"/>
      <c r="T29" s="781"/>
      <c r="U29" s="781"/>
      <c r="V29" s="781">
        <v>3932</v>
      </c>
      <c r="W29" s="781"/>
      <c r="X29" s="781"/>
      <c r="Y29" s="781"/>
      <c r="Z29" s="781"/>
      <c r="AA29" s="781">
        <v>361</v>
      </c>
      <c r="AB29" s="781"/>
      <c r="AC29" s="781"/>
      <c r="AD29" s="781"/>
      <c r="AE29" s="782"/>
      <c r="AF29" s="783">
        <v>361</v>
      </c>
      <c r="AG29" s="784"/>
      <c r="AH29" s="784"/>
      <c r="AI29" s="784"/>
      <c r="AJ29" s="785"/>
      <c r="AK29" s="831">
        <v>641</v>
      </c>
      <c r="AL29" s="827"/>
      <c r="AM29" s="827"/>
      <c r="AN29" s="827"/>
      <c r="AO29" s="827"/>
      <c r="AP29" s="827" t="s">
        <v>591</v>
      </c>
      <c r="AQ29" s="827"/>
      <c r="AR29" s="827"/>
      <c r="AS29" s="827"/>
      <c r="AT29" s="827"/>
      <c r="AU29" s="827" t="s">
        <v>591</v>
      </c>
      <c r="AV29" s="827"/>
      <c r="AW29" s="827"/>
      <c r="AX29" s="827"/>
      <c r="AY29" s="827"/>
      <c r="AZ29" s="828" t="s">
        <v>591</v>
      </c>
      <c r="BA29" s="828"/>
      <c r="BB29" s="828"/>
      <c r="BC29" s="828"/>
      <c r="BD29" s="828"/>
      <c r="BE29" s="829"/>
      <c r="BF29" s="829"/>
      <c r="BG29" s="829"/>
      <c r="BH29" s="829"/>
      <c r="BI29" s="830"/>
      <c r="BJ29" s="223"/>
      <c r="BK29" s="223"/>
      <c r="BL29" s="223"/>
      <c r="BM29" s="223"/>
      <c r="BN29" s="223"/>
      <c r="BO29" s="232"/>
      <c r="BP29" s="232"/>
      <c r="BQ29" s="229">
        <v>23</v>
      </c>
      <c r="BR29" s="230"/>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1"/>
    </row>
    <row r="30" spans="1:131" ht="26.25" customHeight="1">
      <c r="A30" s="233">
        <v>3</v>
      </c>
      <c r="B30" s="777" t="s">
        <v>407</v>
      </c>
      <c r="C30" s="778"/>
      <c r="D30" s="778"/>
      <c r="E30" s="778"/>
      <c r="F30" s="778"/>
      <c r="G30" s="778"/>
      <c r="H30" s="778"/>
      <c r="I30" s="778"/>
      <c r="J30" s="778"/>
      <c r="K30" s="778"/>
      <c r="L30" s="778"/>
      <c r="M30" s="778"/>
      <c r="N30" s="778"/>
      <c r="O30" s="778"/>
      <c r="P30" s="779"/>
      <c r="Q30" s="780">
        <v>484</v>
      </c>
      <c r="R30" s="781"/>
      <c r="S30" s="781"/>
      <c r="T30" s="781"/>
      <c r="U30" s="781"/>
      <c r="V30" s="781">
        <v>457</v>
      </c>
      <c r="W30" s="781"/>
      <c r="X30" s="781"/>
      <c r="Y30" s="781"/>
      <c r="Z30" s="781"/>
      <c r="AA30" s="781">
        <v>27</v>
      </c>
      <c r="AB30" s="781"/>
      <c r="AC30" s="781"/>
      <c r="AD30" s="781"/>
      <c r="AE30" s="782"/>
      <c r="AF30" s="783">
        <v>27</v>
      </c>
      <c r="AG30" s="784"/>
      <c r="AH30" s="784"/>
      <c r="AI30" s="784"/>
      <c r="AJ30" s="785"/>
      <c r="AK30" s="831">
        <v>557</v>
      </c>
      <c r="AL30" s="827"/>
      <c r="AM30" s="827"/>
      <c r="AN30" s="827"/>
      <c r="AO30" s="827"/>
      <c r="AP30" s="827" t="s">
        <v>591</v>
      </c>
      <c r="AQ30" s="827"/>
      <c r="AR30" s="827"/>
      <c r="AS30" s="827"/>
      <c r="AT30" s="827"/>
      <c r="AU30" s="827" t="s">
        <v>591</v>
      </c>
      <c r="AV30" s="827"/>
      <c r="AW30" s="827"/>
      <c r="AX30" s="827"/>
      <c r="AY30" s="827"/>
      <c r="AZ30" s="828" t="s">
        <v>591</v>
      </c>
      <c r="BA30" s="828"/>
      <c r="BB30" s="828"/>
      <c r="BC30" s="828"/>
      <c r="BD30" s="828"/>
      <c r="BE30" s="829"/>
      <c r="BF30" s="829"/>
      <c r="BG30" s="829"/>
      <c r="BH30" s="829"/>
      <c r="BI30" s="830"/>
      <c r="BJ30" s="223"/>
      <c r="BK30" s="223"/>
      <c r="BL30" s="223"/>
      <c r="BM30" s="223"/>
      <c r="BN30" s="223"/>
      <c r="BO30" s="232"/>
      <c r="BP30" s="232"/>
      <c r="BQ30" s="229">
        <v>24</v>
      </c>
      <c r="BR30" s="230"/>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1"/>
    </row>
    <row r="31" spans="1:131" ht="26.25" customHeight="1">
      <c r="A31" s="233">
        <v>4</v>
      </c>
      <c r="B31" s="777" t="s">
        <v>408</v>
      </c>
      <c r="C31" s="778"/>
      <c r="D31" s="778"/>
      <c r="E31" s="778"/>
      <c r="F31" s="778"/>
      <c r="G31" s="778"/>
      <c r="H31" s="778"/>
      <c r="I31" s="778"/>
      <c r="J31" s="778"/>
      <c r="K31" s="778"/>
      <c r="L31" s="778"/>
      <c r="M31" s="778"/>
      <c r="N31" s="778"/>
      <c r="O31" s="778"/>
      <c r="P31" s="779"/>
      <c r="Q31" s="780">
        <v>780</v>
      </c>
      <c r="R31" s="781"/>
      <c r="S31" s="781"/>
      <c r="T31" s="781"/>
      <c r="U31" s="781"/>
      <c r="V31" s="781">
        <v>897</v>
      </c>
      <c r="W31" s="781"/>
      <c r="X31" s="781"/>
      <c r="Y31" s="781"/>
      <c r="Z31" s="781"/>
      <c r="AA31" s="781">
        <v>-117</v>
      </c>
      <c r="AB31" s="781"/>
      <c r="AC31" s="781"/>
      <c r="AD31" s="781"/>
      <c r="AE31" s="782"/>
      <c r="AF31" s="783">
        <v>2151</v>
      </c>
      <c r="AG31" s="784"/>
      <c r="AH31" s="784"/>
      <c r="AI31" s="784"/>
      <c r="AJ31" s="785"/>
      <c r="AK31" s="831">
        <v>362</v>
      </c>
      <c r="AL31" s="827"/>
      <c r="AM31" s="827"/>
      <c r="AN31" s="827"/>
      <c r="AO31" s="827"/>
      <c r="AP31" s="827">
        <v>8275</v>
      </c>
      <c r="AQ31" s="827"/>
      <c r="AR31" s="827"/>
      <c r="AS31" s="827"/>
      <c r="AT31" s="827"/>
      <c r="AU31" s="827">
        <v>4518</v>
      </c>
      <c r="AV31" s="827"/>
      <c r="AW31" s="827"/>
      <c r="AX31" s="827"/>
      <c r="AY31" s="827"/>
      <c r="AZ31" s="828" t="s">
        <v>591</v>
      </c>
      <c r="BA31" s="828"/>
      <c r="BB31" s="828"/>
      <c r="BC31" s="828"/>
      <c r="BD31" s="828"/>
      <c r="BE31" s="829" t="s">
        <v>409</v>
      </c>
      <c r="BF31" s="829"/>
      <c r="BG31" s="829"/>
      <c r="BH31" s="829"/>
      <c r="BI31" s="830"/>
      <c r="BJ31" s="223"/>
      <c r="BK31" s="223"/>
      <c r="BL31" s="223"/>
      <c r="BM31" s="223"/>
      <c r="BN31" s="223"/>
      <c r="BO31" s="232"/>
      <c r="BP31" s="232"/>
      <c r="BQ31" s="229">
        <v>25</v>
      </c>
      <c r="BR31" s="230"/>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1"/>
    </row>
    <row r="32" spans="1:131" ht="26.25" customHeight="1">
      <c r="A32" s="233">
        <v>5</v>
      </c>
      <c r="B32" s="777" t="s">
        <v>410</v>
      </c>
      <c r="C32" s="778"/>
      <c r="D32" s="778"/>
      <c r="E32" s="778"/>
      <c r="F32" s="778"/>
      <c r="G32" s="778"/>
      <c r="H32" s="778"/>
      <c r="I32" s="778"/>
      <c r="J32" s="778"/>
      <c r="K32" s="778"/>
      <c r="L32" s="778"/>
      <c r="M32" s="778"/>
      <c r="N32" s="778"/>
      <c r="O32" s="778"/>
      <c r="P32" s="779"/>
      <c r="Q32" s="780">
        <v>1179</v>
      </c>
      <c r="R32" s="781"/>
      <c r="S32" s="781"/>
      <c r="T32" s="781"/>
      <c r="U32" s="781"/>
      <c r="V32" s="781">
        <v>982</v>
      </c>
      <c r="W32" s="781"/>
      <c r="X32" s="781"/>
      <c r="Y32" s="781"/>
      <c r="Z32" s="781"/>
      <c r="AA32" s="781">
        <v>196</v>
      </c>
      <c r="AB32" s="781"/>
      <c r="AC32" s="781"/>
      <c r="AD32" s="781"/>
      <c r="AE32" s="782"/>
      <c r="AF32" s="783">
        <v>92</v>
      </c>
      <c r="AG32" s="784"/>
      <c r="AH32" s="784"/>
      <c r="AI32" s="784"/>
      <c r="AJ32" s="785"/>
      <c r="AK32" s="831">
        <v>536</v>
      </c>
      <c r="AL32" s="827"/>
      <c r="AM32" s="827"/>
      <c r="AN32" s="827"/>
      <c r="AO32" s="827"/>
      <c r="AP32" s="827">
        <v>7069</v>
      </c>
      <c r="AQ32" s="827"/>
      <c r="AR32" s="827"/>
      <c r="AS32" s="827"/>
      <c r="AT32" s="827"/>
      <c r="AU32" s="827">
        <v>5083</v>
      </c>
      <c r="AV32" s="827"/>
      <c r="AW32" s="827"/>
      <c r="AX32" s="827"/>
      <c r="AY32" s="827"/>
      <c r="AZ32" s="828" t="s">
        <v>591</v>
      </c>
      <c r="BA32" s="828"/>
      <c r="BB32" s="828"/>
      <c r="BC32" s="828"/>
      <c r="BD32" s="828"/>
      <c r="BE32" s="829" t="s">
        <v>411</v>
      </c>
      <c r="BF32" s="829"/>
      <c r="BG32" s="829"/>
      <c r="BH32" s="829"/>
      <c r="BI32" s="830"/>
      <c r="BJ32" s="223"/>
      <c r="BK32" s="223"/>
      <c r="BL32" s="223"/>
      <c r="BM32" s="223"/>
      <c r="BN32" s="223"/>
      <c r="BO32" s="232"/>
      <c r="BP32" s="232"/>
      <c r="BQ32" s="229">
        <v>26</v>
      </c>
      <c r="BR32" s="230"/>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1"/>
    </row>
    <row r="33" spans="1:131" ht="26.25" customHeight="1">
      <c r="A33" s="233">
        <v>6</v>
      </c>
      <c r="B33" s="777" t="s">
        <v>412</v>
      </c>
      <c r="C33" s="778"/>
      <c r="D33" s="778"/>
      <c r="E33" s="778"/>
      <c r="F33" s="778"/>
      <c r="G33" s="778"/>
      <c r="H33" s="778"/>
      <c r="I33" s="778"/>
      <c r="J33" s="778"/>
      <c r="K33" s="778"/>
      <c r="L33" s="778"/>
      <c r="M33" s="778"/>
      <c r="N33" s="778"/>
      <c r="O33" s="778"/>
      <c r="P33" s="779"/>
      <c r="Q33" s="780">
        <v>70</v>
      </c>
      <c r="R33" s="781"/>
      <c r="S33" s="781"/>
      <c r="T33" s="781"/>
      <c r="U33" s="781"/>
      <c r="V33" s="781">
        <v>70</v>
      </c>
      <c r="W33" s="781"/>
      <c r="X33" s="781"/>
      <c r="Y33" s="781"/>
      <c r="Z33" s="781"/>
      <c r="AA33" s="781" t="s">
        <v>591</v>
      </c>
      <c r="AB33" s="781"/>
      <c r="AC33" s="781"/>
      <c r="AD33" s="781"/>
      <c r="AE33" s="782"/>
      <c r="AF33" s="783" t="s">
        <v>413</v>
      </c>
      <c r="AG33" s="784"/>
      <c r="AH33" s="784"/>
      <c r="AI33" s="784"/>
      <c r="AJ33" s="785"/>
      <c r="AK33" s="831">
        <v>0</v>
      </c>
      <c r="AL33" s="827"/>
      <c r="AM33" s="827"/>
      <c r="AN33" s="827"/>
      <c r="AO33" s="827"/>
      <c r="AP33" s="827">
        <v>70</v>
      </c>
      <c r="AQ33" s="827"/>
      <c r="AR33" s="827"/>
      <c r="AS33" s="827"/>
      <c r="AT33" s="827"/>
      <c r="AU33" s="827" t="s">
        <v>591</v>
      </c>
      <c r="AV33" s="827"/>
      <c r="AW33" s="827"/>
      <c r="AX33" s="827"/>
      <c r="AY33" s="827"/>
      <c r="AZ33" s="828" t="s">
        <v>591</v>
      </c>
      <c r="BA33" s="828"/>
      <c r="BB33" s="828"/>
      <c r="BC33" s="828"/>
      <c r="BD33" s="828"/>
      <c r="BE33" s="829" t="s">
        <v>414</v>
      </c>
      <c r="BF33" s="829"/>
      <c r="BG33" s="829"/>
      <c r="BH33" s="829"/>
      <c r="BI33" s="830"/>
      <c r="BJ33" s="223"/>
      <c r="BK33" s="223"/>
      <c r="BL33" s="223"/>
      <c r="BM33" s="223"/>
      <c r="BN33" s="223"/>
      <c r="BO33" s="232"/>
      <c r="BP33" s="232"/>
      <c r="BQ33" s="229">
        <v>27</v>
      </c>
      <c r="BR33" s="230"/>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1"/>
    </row>
    <row r="34" spans="1:131" ht="26.25" customHeight="1">
      <c r="A34" s="233">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3"/>
      <c r="BK34" s="223"/>
      <c r="BL34" s="223"/>
      <c r="BM34" s="223"/>
      <c r="BN34" s="223"/>
      <c r="BO34" s="232"/>
      <c r="BP34" s="232"/>
      <c r="BQ34" s="229">
        <v>28</v>
      </c>
      <c r="BR34" s="230"/>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1"/>
    </row>
    <row r="35" spans="1:131" ht="26.25" customHeight="1">
      <c r="A35" s="233">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3"/>
      <c r="BK35" s="223"/>
      <c r="BL35" s="223"/>
      <c r="BM35" s="223"/>
      <c r="BN35" s="223"/>
      <c r="BO35" s="232"/>
      <c r="BP35" s="232"/>
      <c r="BQ35" s="229">
        <v>29</v>
      </c>
      <c r="BR35" s="230"/>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1"/>
    </row>
    <row r="36" spans="1:131" ht="26.25" customHeight="1">
      <c r="A36" s="233">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3"/>
      <c r="BK36" s="223"/>
      <c r="BL36" s="223"/>
      <c r="BM36" s="223"/>
      <c r="BN36" s="223"/>
      <c r="BO36" s="232"/>
      <c r="BP36" s="232"/>
      <c r="BQ36" s="229">
        <v>30</v>
      </c>
      <c r="BR36" s="230"/>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1"/>
    </row>
    <row r="37" spans="1:131" ht="26.25" customHeight="1">
      <c r="A37" s="233">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3"/>
      <c r="BK37" s="223"/>
      <c r="BL37" s="223"/>
      <c r="BM37" s="223"/>
      <c r="BN37" s="223"/>
      <c r="BO37" s="232"/>
      <c r="BP37" s="232"/>
      <c r="BQ37" s="229">
        <v>31</v>
      </c>
      <c r="BR37" s="230"/>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1"/>
    </row>
    <row r="38" spans="1:131" ht="26.25" customHeight="1">
      <c r="A38" s="233">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3"/>
      <c r="BK38" s="223"/>
      <c r="BL38" s="223"/>
      <c r="BM38" s="223"/>
      <c r="BN38" s="223"/>
      <c r="BO38" s="232"/>
      <c r="BP38" s="232"/>
      <c r="BQ38" s="229">
        <v>32</v>
      </c>
      <c r="BR38" s="230"/>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1"/>
    </row>
    <row r="39" spans="1:131" ht="26.25" customHeight="1">
      <c r="A39" s="233">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3"/>
      <c r="BK39" s="223"/>
      <c r="BL39" s="223"/>
      <c r="BM39" s="223"/>
      <c r="BN39" s="223"/>
      <c r="BO39" s="232"/>
      <c r="BP39" s="232"/>
      <c r="BQ39" s="229">
        <v>33</v>
      </c>
      <c r="BR39" s="230"/>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1"/>
    </row>
    <row r="40" spans="1:131" ht="26.25" customHeight="1">
      <c r="A40" s="229">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3"/>
      <c r="BK40" s="223"/>
      <c r="BL40" s="223"/>
      <c r="BM40" s="223"/>
      <c r="BN40" s="223"/>
      <c r="BO40" s="232"/>
      <c r="BP40" s="232"/>
      <c r="BQ40" s="229">
        <v>34</v>
      </c>
      <c r="BR40" s="230"/>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1"/>
    </row>
    <row r="41" spans="1:131" ht="26.25" customHeight="1">
      <c r="A41" s="229">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3"/>
      <c r="BK41" s="223"/>
      <c r="BL41" s="223"/>
      <c r="BM41" s="223"/>
      <c r="BN41" s="223"/>
      <c r="BO41" s="232"/>
      <c r="BP41" s="232"/>
      <c r="BQ41" s="229">
        <v>35</v>
      </c>
      <c r="BR41" s="230"/>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1"/>
    </row>
    <row r="42" spans="1:131" ht="26.25" customHeight="1">
      <c r="A42" s="229">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3"/>
      <c r="BK42" s="223"/>
      <c r="BL42" s="223"/>
      <c r="BM42" s="223"/>
      <c r="BN42" s="223"/>
      <c r="BO42" s="232"/>
      <c r="BP42" s="232"/>
      <c r="BQ42" s="229">
        <v>36</v>
      </c>
      <c r="BR42" s="230"/>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1"/>
    </row>
    <row r="43" spans="1:131" ht="26.25" customHeight="1">
      <c r="A43" s="229">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3"/>
      <c r="BK43" s="223"/>
      <c r="BL43" s="223"/>
      <c r="BM43" s="223"/>
      <c r="BN43" s="223"/>
      <c r="BO43" s="232"/>
      <c r="BP43" s="232"/>
      <c r="BQ43" s="229">
        <v>37</v>
      </c>
      <c r="BR43" s="230"/>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1"/>
    </row>
    <row r="44" spans="1:131" ht="26.25" customHeight="1">
      <c r="A44" s="229">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3"/>
      <c r="BK44" s="223"/>
      <c r="BL44" s="223"/>
      <c r="BM44" s="223"/>
      <c r="BN44" s="223"/>
      <c r="BO44" s="232"/>
      <c r="BP44" s="232"/>
      <c r="BQ44" s="229">
        <v>38</v>
      </c>
      <c r="BR44" s="230"/>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1"/>
    </row>
    <row r="45" spans="1:131" ht="26.25" customHeight="1">
      <c r="A45" s="229">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3"/>
      <c r="BK45" s="223"/>
      <c r="BL45" s="223"/>
      <c r="BM45" s="223"/>
      <c r="BN45" s="223"/>
      <c r="BO45" s="232"/>
      <c r="BP45" s="232"/>
      <c r="BQ45" s="229">
        <v>39</v>
      </c>
      <c r="BR45" s="230"/>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1"/>
    </row>
    <row r="46" spans="1:131" ht="26.25" customHeight="1">
      <c r="A46" s="229">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3"/>
      <c r="BK46" s="223"/>
      <c r="BL46" s="223"/>
      <c r="BM46" s="223"/>
      <c r="BN46" s="223"/>
      <c r="BO46" s="232"/>
      <c r="BP46" s="232"/>
      <c r="BQ46" s="229">
        <v>40</v>
      </c>
      <c r="BR46" s="230"/>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1"/>
    </row>
    <row r="47" spans="1:131" ht="26.25" customHeight="1">
      <c r="A47" s="229">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3"/>
      <c r="BK47" s="223"/>
      <c r="BL47" s="223"/>
      <c r="BM47" s="223"/>
      <c r="BN47" s="223"/>
      <c r="BO47" s="232"/>
      <c r="BP47" s="232"/>
      <c r="BQ47" s="229">
        <v>41</v>
      </c>
      <c r="BR47" s="230"/>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1"/>
    </row>
    <row r="48" spans="1:131" ht="26.25" customHeight="1">
      <c r="A48" s="229">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3"/>
      <c r="BK48" s="223"/>
      <c r="BL48" s="223"/>
      <c r="BM48" s="223"/>
      <c r="BN48" s="223"/>
      <c r="BO48" s="232"/>
      <c r="BP48" s="232"/>
      <c r="BQ48" s="229">
        <v>42</v>
      </c>
      <c r="BR48" s="230"/>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1"/>
    </row>
    <row r="49" spans="1:131" ht="26.25" customHeight="1">
      <c r="A49" s="229">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3"/>
      <c r="BK49" s="223"/>
      <c r="BL49" s="223"/>
      <c r="BM49" s="223"/>
      <c r="BN49" s="223"/>
      <c r="BO49" s="232"/>
      <c r="BP49" s="232"/>
      <c r="BQ49" s="229">
        <v>43</v>
      </c>
      <c r="BR49" s="230"/>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1"/>
    </row>
    <row r="50" spans="1:131" ht="26.25" customHeight="1">
      <c r="A50" s="229">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3"/>
      <c r="BK50" s="223"/>
      <c r="BL50" s="223"/>
      <c r="BM50" s="223"/>
      <c r="BN50" s="223"/>
      <c r="BO50" s="232"/>
      <c r="BP50" s="232"/>
      <c r="BQ50" s="229">
        <v>44</v>
      </c>
      <c r="BR50" s="230"/>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1"/>
    </row>
    <row r="51" spans="1:131" ht="26.25" customHeight="1">
      <c r="A51" s="229">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3"/>
      <c r="BK51" s="223"/>
      <c r="BL51" s="223"/>
      <c r="BM51" s="223"/>
      <c r="BN51" s="223"/>
      <c r="BO51" s="232"/>
      <c r="BP51" s="232"/>
      <c r="BQ51" s="229">
        <v>45</v>
      </c>
      <c r="BR51" s="230"/>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1"/>
    </row>
    <row r="52" spans="1:131" ht="26.25" customHeight="1">
      <c r="A52" s="229">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3"/>
      <c r="BK52" s="223"/>
      <c r="BL52" s="223"/>
      <c r="BM52" s="223"/>
      <c r="BN52" s="223"/>
      <c r="BO52" s="232"/>
      <c r="BP52" s="232"/>
      <c r="BQ52" s="229">
        <v>46</v>
      </c>
      <c r="BR52" s="230"/>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1"/>
    </row>
    <row r="53" spans="1:131" ht="26.25" customHeight="1">
      <c r="A53" s="229">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3"/>
      <c r="BK53" s="223"/>
      <c r="BL53" s="223"/>
      <c r="BM53" s="223"/>
      <c r="BN53" s="223"/>
      <c r="BO53" s="232"/>
      <c r="BP53" s="232"/>
      <c r="BQ53" s="229">
        <v>47</v>
      </c>
      <c r="BR53" s="230"/>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1"/>
    </row>
    <row r="54" spans="1:131" ht="26.25" customHeight="1">
      <c r="A54" s="229">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3"/>
      <c r="BK54" s="223"/>
      <c r="BL54" s="223"/>
      <c r="BM54" s="223"/>
      <c r="BN54" s="223"/>
      <c r="BO54" s="232"/>
      <c r="BP54" s="232"/>
      <c r="BQ54" s="229">
        <v>48</v>
      </c>
      <c r="BR54" s="230"/>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1"/>
    </row>
    <row r="55" spans="1:131" ht="26.25" customHeight="1">
      <c r="A55" s="229">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3"/>
      <c r="BK55" s="223"/>
      <c r="BL55" s="223"/>
      <c r="BM55" s="223"/>
      <c r="BN55" s="223"/>
      <c r="BO55" s="232"/>
      <c r="BP55" s="232"/>
      <c r="BQ55" s="229">
        <v>49</v>
      </c>
      <c r="BR55" s="230"/>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1"/>
    </row>
    <row r="56" spans="1:131" ht="26.25" customHeight="1">
      <c r="A56" s="229">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3"/>
      <c r="BK56" s="223"/>
      <c r="BL56" s="223"/>
      <c r="BM56" s="223"/>
      <c r="BN56" s="223"/>
      <c r="BO56" s="232"/>
      <c r="BP56" s="232"/>
      <c r="BQ56" s="229">
        <v>50</v>
      </c>
      <c r="BR56" s="230"/>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1"/>
    </row>
    <row r="57" spans="1:131" ht="26.25" customHeight="1">
      <c r="A57" s="229">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3"/>
      <c r="BK57" s="223"/>
      <c r="BL57" s="223"/>
      <c r="BM57" s="223"/>
      <c r="BN57" s="223"/>
      <c r="BO57" s="232"/>
      <c r="BP57" s="232"/>
      <c r="BQ57" s="229">
        <v>51</v>
      </c>
      <c r="BR57" s="230"/>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1"/>
    </row>
    <row r="58" spans="1:131" ht="26.25" customHeight="1">
      <c r="A58" s="229">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3"/>
      <c r="BK58" s="223"/>
      <c r="BL58" s="223"/>
      <c r="BM58" s="223"/>
      <c r="BN58" s="223"/>
      <c r="BO58" s="232"/>
      <c r="BP58" s="232"/>
      <c r="BQ58" s="229">
        <v>52</v>
      </c>
      <c r="BR58" s="230"/>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1"/>
    </row>
    <row r="59" spans="1:131" ht="26.25" customHeight="1">
      <c r="A59" s="229">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3"/>
      <c r="BK59" s="223"/>
      <c r="BL59" s="223"/>
      <c r="BM59" s="223"/>
      <c r="BN59" s="223"/>
      <c r="BO59" s="232"/>
      <c r="BP59" s="232"/>
      <c r="BQ59" s="229">
        <v>53</v>
      </c>
      <c r="BR59" s="230"/>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1"/>
    </row>
    <row r="60" spans="1:131" ht="26.25" customHeight="1">
      <c r="A60" s="229">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3"/>
      <c r="BK60" s="223"/>
      <c r="BL60" s="223"/>
      <c r="BM60" s="223"/>
      <c r="BN60" s="223"/>
      <c r="BO60" s="232"/>
      <c r="BP60" s="232"/>
      <c r="BQ60" s="229">
        <v>54</v>
      </c>
      <c r="BR60" s="230"/>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1"/>
    </row>
    <row r="61" spans="1:131" ht="26.25" customHeight="1" thickBot="1">
      <c r="A61" s="229">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3"/>
      <c r="BK61" s="223"/>
      <c r="BL61" s="223"/>
      <c r="BM61" s="223"/>
      <c r="BN61" s="223"/>
      <c r="BO61" s="232"/>
      <c r="BP61" s="232"/>
      <c r="BQ61" s="229">
        <v>55</v>
      </c>
      <c r="BR61" s="230"/>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1"/>
    </row>
    <row r="62" spans="1:131" ht="26.25" customHeight="1">
      <c r="A62" s="229">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415</v>
      </c>
      <c r="BK62" s="803"/>
      <c r="BL62" s="803"/>
      <c r="BM62" s="803"/>
      <c r="BN62" s="804"/>
      <c r="BO62" s="232"/>
      <c r="BP62" s="232"/>
      <c r="BQ62" s="229">
        <v>56</v>
      </c>
      <c r="BR62" s="230"/>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1"/>
    </row>
    <row r="63" spans="1:131" ht="26.25" customHeight="1" thickBot="1">
      <c r="A63" s="231" t="s">
        <v>393</v>
      </c>
      <c r="B63" s="786" t="s">
        <v>416</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3133</v>
      </c>
      <c r="AG63" s="841"/>
      <c r="AH63" s="841"/>
      <c r="AI63" s="841"/>
      <c r="AJ63" s="842"/>
      <c r="AK63" s="843"/>
      <c r="AL63" s="838"/>
      <c r="AM63" s="838"/>
      <c r="AN63" s="838"/>
      <c r="AO63" s="838"/>
      <c r="AP63" s="841">
        <v>15414</v>
      </c>
      <c r="AQ63" s="841"/>
      <c r="AR63" s="841"/>
      <c r="AS63" s="841"/>
      <c r="AT63" s="841"/>
      <c r="AU63" s="841">
        <v>9601</v>
      </c>
      <c r="AV63" s="841"/>
      <c r="AW63" s="841"/>
      <c r="AX63" s="841"/>
      <c r="AY63" s="841"/>
      <c r="AZ63" s="845"/>
      <c r="BA63" s="845"/>
      <c r="BB63" s="845"/>
      <c r="BC63" s="845"/>
      <c r="BD63" s="845"/>
      <c r="BE63" s="846"/>
      <c r="BF63" s="846"/>
      <c r="BG63" s="846"/>
      <c r="BH63" s="846"/>
      <c r="BI63" s="847"/>
      <c r="BJ63" s="848" t="s">
        <v>417</v>
      </c>
      <c r="BK63" s="849"/>
      <c r="BL63" s="849"/>
      <c r="BM63" s="849"/>
      <c r="BN63" s="850"/>
      <c r="BO63" s="232"/>
      <c r="BP63" s="232"/>
      <c r="BQ63" s="229">
        <v>57</v>
      </c>
      <c r="BR63" s="230"/>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1"/>
    </row>
    <row r="65" spans="1:131" ht="26.25" customHeight="1" thickBot="1">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1"/>
    </row>
    <row r="66" spans="1:131" ht="26.25" customHeight="1">
      <c r="A66" s="724" t="s">
        <v>419</v>
      </c>
      <c r="B66" s="725"/>
      <c r="C66" s="725"/>
      <c r="D66" s="725"/>
      <c r="E66" s="725"/>
      <c r="F66" s="725"/>
      <c r="G66" s="725"/>
      <c r="H66" s="725"/>
      <c r="I66" s="725"/>
      <c r="J66" s="725"/>
      <c r="K66" s="725"/>
      <c r="L66" s="725"/>
      <c r="M66" s="725"/>
      <c r="N66" s="725"/>
      <c r="O66" s="725"/>
      <c r="P66" s="726"/>
      <c r="Q66" s="730" t="s">
        <v>397</v>
      </c>
      <c r="R66" s="731"/>
      <c r="S66" s="731"/>
      <c r="T66" s="731"/>
      <c r="U66" s="732"/>
      <c r="V66" s="730" t="s">
        <v>420</v>
      </c>
      <c r="W66" s="731"/>
      <c r="X66" s="731"/>
      <c r="Y66" s="731"/>
      <c r="Z66" s="732"/>
      <c r="AA66" s="730" t="s">
        <v>421</v>
      </c>
      <c r="AB66" s="731"/>
      <c r="AC66" s="731"/>
      <c r="AD66" s="731"/>
      <c r="AE66" s="732"/>
      <c r="AF66" s="851" t="s">
        <v>422</v>
      </c>
      <c r="AG66" s="812"/>
      <c r="AH66" s="812"/>
      <c r="AI66" s="812"/>
      <c r="AJ66" s="852"/>
      <c r="AK66" s="730" t="s">
        <v>423</v>
      </c>
      <c r="AL66" s="725"/>
      <c r="AM66" s="725"/>
      <c r="AN66" s="725"/>
      <c r="AO66" s="726"/>
      <c r="AP66" s="730" t="s">
        <v>424</v>
      </c>
      <c r="AQ66" s="731"/>
      <c r="AR66" s="731"/>
      <c r="AS66" s="731"/>
      <c r="AT66" s="732"/>
      <c r="AU66" s="730" t="s">
        <v>425</v>
      </c>
      <c r="AV66" s="731"/>
      <c r="AW66" s="731"/>
      <c r="AX66" s="731"/>
      <c r="AY66" s="732"/>
      <c r="AZ66" s="730" t="s">
        <v>381</v>
      </c>
      <c r="BA66" s="731"/>
      <c r="BB66" s="731"/>
      <c r="BC66" s="731"/>
      <c r="BD66" s="737"/>
      <c r="BE66" s="232"/>
      <c r="BF66" s="232"/>
      <c r="BG66" s="232"/>
      <c r="BH66" s="232"/>
      <c r="BI66" s="232"/>
      <c r="BJ66" s="232"/>
      <c r="BK66" s="232"/>
      <c r="BL66" s="232"/>
      <c r="BM66" s="232"/>
      <c r="BN66" s="232"/>
      <c r="BO66" s="232"/>
      <c r="BP66" s="232"/>
      <c r="BQ66" s="229">
        <v>60</v>
      </c>
      <c r="BR66" s="234"/>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1"/>
    </row>
    <row r="67" spans="1:131" ht="26.25" customHeight="1" thickBot="1">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2"/>
      <c r="BF67" s="232"/>
      <c r="BG67" s="232"/>
      <c r="BH67" s="232"/>
      <c r="BI67" s="232"/>
      <c r="BJ67" s="232"/>
      <c r="BK67" s="232"/>
      <c r="BL67" s="232"/>
      <c r="BM67" s="232"/>
      <c r="BN67" s="232"/>
      <c r="BO67" s="232"/>
      <c r="BP67" s="232"/>
      <c r="BQ67" s="229">
        <v>61</v>
      </c>
      <c r="BR67" s="234"/>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1"/>
    </row>
    <row r="68" spans="1:131" ht="26.25" customHeight="1" thickTop="1">
      <c r="A68" s="227">
        <v>1</v>
      </c>
      <c r="B68" s="866" t="s">
        <v>592</v>
      </c>
      <c r="C68" s="867"/>
      <c r="D68" s="867"/>
      <c r="E68" s="867"/>
      <c r="F68" s="867"/>
      <c r="G68" s="867"/>
      <c r="H68" s="867"/>
      <c r="I68" s="867"/>
      <c r="J68" s="867"/>
      <c r="K68" s="867"/>
      <c r="L68" s="867"/>
      <c r="M68" s="867"/>
      <c r="N68" s="867"/>
      <c r="O68" s="867"/>
      <c r="P68" s="868"/>
      <c r="Q68" s="869">
        <v>465</v>
      </c>
      <c r="R68" s="863"/>
      <c r="S68" s="863"/>
      <c r="T68" s="863"/>
      <c r="U68" s="863"/>
      <c r="V68" s="863">
        <v>412</v>
      </c>
      <c r="W68" s="863"/>
      <c r="X68" s="863"/>
      <c r="Y68" s="863"/>
      <c r="Z68" s="863"/>
      <c r="AA68" s="863">
        <v>53</v>
      </c>
      <c r="AB68" s="863"/>
      <c r="AC68" s="863"/>
      <c r="AD68" s="863"/>
      <c r="AE68" s="863"/>
      <c r="AF68" s="863">
        <v>53</v>
      </c>
      <c r="AG68" s="863"/>
      <c r="AH68" s="863"/>
      <c r="AI68" s="863"/>
      <c r="AJ68" s="863"/>
      <c r="AK68" s="863" t="s">
        <v>591</v>
      </c>
      <c r="AL68" s="863"/>
      <c r="AM68" s="863"/>
      <c r="AN68" s="863"/>
      <c r="AO68" s="863"/>
      <c r="AP68" s="863" t="s">
        <v>591</v>
      </c>
      <c r="AQ68" s="863"/>
      <c r="AR68" s="863"/>
      <c r="AS68" s="863"/>
      <c r="AT68" s="863"/>
      <c r="AU68" s="863" t="s">
        <v>591</v>
      </c>
      <c r="AV68" s="863"/>
      <c r="AW68" s="863"/>
      <c r="AX68" s="863"/>
      <c r="AY68" s="863"/>
      <c r="AZ68" s="864"/>
      <c r="BA68" s="864"/>
      <c r="BB68" s="864"/>
      <c r="BC68" s="864"/>
      <c r="BD68" s="865"/>
      <c r="BE68" s="232"/>
      <c r="BF68" s="232"/>
      <c r="BG68" s="232"/>
      <c r="BH68" s="232"/>
      <c r="BI68" s="232"/>
      <c r="BJ68" s="232"/>
      <c r="BK68" s="232"/>
      <c r="BL68" s="232"/>
      <c r="BM68" s="232"/>
      <c r="BN68" s="232"/>
      <c r="BO68" s="232"/>
      <c r="BP68" s="232"/>
      <c r="BQ68" s="229">
        <v>62</v>
      </c>
      <c r="BR68" s="234"/>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1"/>
    </row>
    <row r="69" spans="1:131" ht="26.25" customHeight="1">
      <c r="A69" s="229">
        <v>2</v>
      </c>
      <c r="B69" s="870" t="s">
        <v>593</v>
      </c>
      <c r="C69" s="871"/>
      <c r="D69" s="871"/>
      <c r="E69" s="871"/>
      <c r="F69" s="871"/>
      <c r="G69" s="871"/>
      <c r="H69" s="871"/>
      <c r="I69" s="871"/>
      <c r="J69" s="871"/>
      <c r="K69" s="871"/>
      <c r="L69" s="871"/>
      <c r="M69" s="871"/>
      <c r="N69" s="871"/>
      <c r="O69" s="871"/>
      <c r="P69" s="872"/>
      <c r="Q69" s="873">
        <v>38</v>
      </c>
      <c r="R69" s="827"/>
      <c r="S69" s="827"/>
      <c r="T69" s="827"/>
      <c r="U69" s="827"/>
      <c r="V69" s="827">
        <v>21</v>
      </c>
      <c r="W69" s="827"/>
      <c r="X69" s="827"/>
      <c r="Y69" s="827"/>
      <c r="Z69" s="827"/>
      <c r="AA69" s="827">
        <v>16</v>
      </c>
      <c r="AB69" s="827"/>
      <c r="AC69" s="827"/>
      <c r="AD69" s="827"/>
      <c r="AE69" s="827"/>
      <c r="AF69" s="827">
        <v>16</v>
      </c>
      <c r="AG69" s="827"/>
      <c r="AH69" s="827"/>
      <c r="AI69" s="827"/>
      <c r="AJ69" s="827"/>
      <c r="AK69" s="827" t="s">
        <v>591</v>
      </c>
      <c r="AL69" s="827"/>
      <c r="AM69" s="827"/>
      <c r="AN69" s="827"/>
      <c r="AO69" s="827"/>
      <c r="AP69" s="827" t="s">
        <v>591</v>
      </c>
      <c r="AQ69" s="827"/>
      <c r="AR69" s="827"/>
      <c r="AS69" s="827"/>
      <c r="AT69" s="827"/>
      <c r="AU69" s="827" t="s">
        <v>591</v>
      </c>
      <c r="AV69" s="827"/>
      <c r="AW69" s="827"/>
      <c r="AX69" s="827"/>
      <c r="AY69" s="827"/>
      <c r="AZ69" s="829"/>
      <c r="BA69" s="829"/>
      <c r="BB69" s="829"/>
      <c r="BC69" s="829"/>
      <c r="BD69" s="830"/>
      <c r="BE69" s="232"/>
      <c r="BF69" s="232"/>
      <c r="BG69" s="232"/>
      <c r="BH69" s="232"/>
      <c r="BI69" s="232"/>
      <c r="BJ69" s="232"/>
      <c r="BK69" s="232"/>
      <c r="BL69" s="232"/>
      <c r="BM69" s="232"/>
      <c r="BN69" s="232"/>
      <c r="BO69" s="232"/>
      <c r="BP69" s="232"/>
      <c r="BQ69" s="229">
        <v>63</v>
      </c>
      <c r="BR69" s="234"/>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1"/>
    </row>
    <row r="70" spans="1:131" ht="26.25" customHeight="1">
      <c r="A70" s="229">
        <v>3</v>
      </c>
      <c r="B70" s="870" t="s">
        <v>594</v>
      </c>
      <c r="C70" s="871"/>
      <c r="D70" s="871"/>
      <c r="E70" s="871"/>
      <c r="F70" s="871"/>
      <c r="G70" s="871"/>
      <c r="H70" s="871"/>
      <c r="I70" s="871"/>
      <c r="J70" s="871"/>
      <c r="K70" s="871"/>
      <c r="L70" s="871"/>
      <c r="M70" s="871"/>
      <c r="N70" s="871"/>
      <c r="O70" s="871"/>
      <c r="P70" s="872"/>
      <c r="Q70" s="873">
        <v>485</v>
      </c>
      <c r="R70" s="827"/>
      <c r="S70" s="827"/>
      <c r="T70" s="827"/>
      <c r="U70" s="827"/>
      <c r="V70" s="827">
        <v>402</v>
      </c>
      <c r="W70" s="827"/>
      <c r="X70" s="827"/>
      <c r="Y70" s="827"/>
      <c r="Z70" s="827"/>
      <c r="AA70" s="827">
        <v>83</v>
      </c>
      <c r="AB70" s="827"/>
      <c r="AC70" s="827"/>
      <c r="AD70" s="827"/>
      <c r="AE70" s="827"/>
      <c r="AF70" s="827">
        <v>83</v>
      </c>
      <c r="AG70" s="827"/>
      <c r="AH70" s="827"/>
      <c r="AI70" s="827"/>
      <c r="AJ70" s="827"/>
      <c r="AK70" s="827" t="s">
        <v>591</v>
      </c>
      <c r="AL70" s="827"/>
      <c r="AM70" s="827"/>
      <c r="AN70" s="827"/>
      <c r="AO70" s="827"/>
      <c r="AP70" s="827" t="s">
        <v>591</v>
      </c>
      <c r="AQ70" s="827"/>
      <c r="AR70" s="827"/>
      <c r="AS70" s="827"/>
      <c r="AT70" s="827"/>
      <c r="AU70" s="827" t="s">
        <v>591</v>
      </c>
      <c r="AV70" s="827"/>
      <c r="AW70" s="827"/>
      <c r="AX70" s="827"/>
      <c r="AY70" s="827"/>
      <c r="AZ70" s="829"/>
      <c r="BA70" s="829"/>
      <c r="BB70" s="829"/>
      <c r="BC70" s="829"/>
      <c r="BD70" s="830"/>
      <c r="BE70" s="232"/>
      <c r="BF70" s="232"/>
      <c r="BG70" s="232"/>
      <c r="BH70" s="232"/>
      <c r="BI70" s="232"/>
      <c r="BJ70" s="232"/>
      <c r="BK70" s="232"/>
      <c r="BL70" s="232"/>
      <c r="BM70" s="232"/>
      <c r="BN70" s="232"/>
      <c r="BO70" s="232"/>
      <c r="BP70" s="232"/>
      <c r="BQ70" s="229">
        <v>64</v>
      </c>
      <c r="BR70" s="234"/>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1"/>
    </row>
    <row r="71" spans="1:131" ht="26.25" customHeight="1">
      <c r="A71" s="229">
        <v>4</v>
      </c>
      <c r="B71" s="870" t="s">
        <v>595</v>
      </c>
      <c r="C71" s="871"/>
      <c r="D71" s="871"/>
      <c r="E71" s="871"/>
      <c r="F71" s="871"/>
      <c r="G71" s="871"/>
      <c r="H71" s="871"/>
      <c r="I71" s="871"/>
      <c r="J71" s="871"/>
      <c r="K71" s="871"/>
      <c r="L71" s="871"/>
      <c r="M71" s="871"/>
      <c r="N71" s="871"/>
      <c r="O71" s="871"/>
      <c r="P71" s="872"/>
      <c r="Q71" s="873">
        <v>561</v>
      </c>
      <c r="R71" s="827"/>
      <c r="S71" s="827"/>
      <c r="T71" s="827"/>
      <c r="U71" s="827"/>
      <c r="V71" s="827">
        <v>561</v>
      </c>
      <c r="W71" s="827"/>
      <c r="X71" s="827"/>
      <c r="Y71" s="827"/>
      <c r="Z71" s="827"/>
      <c r="AA71" s="827">
        <v>0</v>
      </c>
      <c r="AB71" s="827"/>
      <c r="AC71" s="827"/>
      <c r="AD71" s="827"/>
      <c r="AE71" s="827"/>
      <c r="AF71" s="827">
        <v>0</v>
      </c>
      <c r="AG71" s="827"/>
      <c r="AH71" s="827"/>
      <c r="AI71" s="827"/>
      <c r="AJ71" s="827"/>
      <c r="AK71" s="827">
        <v>16</v>
      </c>
      <c r="AL71" s="827"/>
      <c r="AM71" s="827"/>
      <c r="AN71" s="827"/>
      <c r="AO71" s="827"/>
      <c r="AP71" s="827" t="s">
        <v>591</v>
      </c>
      <c r="AQ71" s="827"/>
      <c r="AR71" s="827"/>
      <c r="AS71" s="827"/>
      <c r="AT71" s="827"/>
      <c r="AU71" s="827" t="s">
        <v>591</v>
      </c>
      <c r="AV71" s="827"/>
      <c r="AW71" s="827"/>
      <c r="AX71" s="827"/>
      <c r="AY71" s="827"/>
      <c r="AZ71" s="829"/>
      <c r="BA71" s="829"/>
      <c r="BB71" s="829"/>
      <c r="BC71" s="829"/>
      <c r="BD71" s="830"/>
      <c r="BE71" s="232"/>
      <c r="BF71" s="232"/>
      <c r="BG71" s="232"/>
      <c r="BH71" s="232"/>
      <c r="BI71" s="232"/>
      <c r="BJ71" s="232"/>
      <c r="BK71" s="232"/>
      <c r="BL71" s="232"/>
      <c r="BM71" s="232"/>
      <c r="BN71" s="232"/>
      <c r="BO71" s="232"/>
      <c r="BP71" s="232"/>
      <c r="BQ71" s="229">
        <v>65</v>
      </c>
      <c r="BR71" s="234"/>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1"/>
    </row>
    <row r="72" spans="1:131" ht="26.25" customHeight="1">
      <c r="A72" s="229">
        <v>5</v>
      </c>
      <c r="B72" s="870" t="s">
        <v>596</v>
      </c>
      <c r="C72" s="871"/>
      <c r="D72" s="871"/>
      <c r="E72" s="871"/>
      <c r="F72" s="871"/>
      <c r="G72" s="871"/>
      <c r="H72" s="871"/>
      <c r="I72" s="871"/>
      <c r="J72" s="871"/>
      <c r="K72" s="871"/>
      <c r="L72" s="871"/>
      <c r="M72" s="871"/>
      <c r="N72" s="871"/>
      <c r="O72" s="871"/>
      <c r="P72" s="872"/>
      <c r="Q72" s="873">
        <v>729</v>
      </c>
      <c r="R72" s="827"/>
      <c r="S72" s="827"/>
      <c r="T72" s="827"/>
      <c r="U72" s="827"/>
      <c r="V72" s="827">
        <v>651</v>
      </c>
      <c r="W72" s="827"/>
      <c r="X72" s="827"/>
      <c r="Y72" s="827"/>
      <c r="Z72" s="827"/>
      <c r="AA72" s="827">
        <v>77</v>
      </c>
      <c r="AB72" s="827"/>
      <c r="AC72" s="827"/>
      <c r="AD72" s="827"/>
      <c r="AE72" s="827"/>
      <c r="AF72" s="827">
        <v>77</v>
      </c>
      <c r="AG72" s="827"/>
      <c r="AH72" s="827"/>
      <c r="AI72" s="827"/>
      <c r="AJ72" s="827"/>
      <c r="AK72" s="827">
        <v>22</v>
      </c>
      <c r="AL72" s="827"/>
      <c r="AM72" s="827"/>
      <c r="AN72" s="827"/>
      <c r="AO72" s="827"/>
      <c r="AP72" s="827">
        <v>2356</v>
      </c>
      <c r="AQ72" s="827"/>
      <c r="AR72" s="827"/>
      <c r="AS72" s="827"/>
      <c r="AT72" s="827"/>
      <c r="AU72" s="827">
        <v>235</v>
      </c>
      <c r="AV72" s="827"/>
      <c r="AW72" s="827"/>
      <c r="AX72" s="827"/>
      <c r="AY72" s="827"/>
      <c r="AZ72" s="829"/>
      <c r="BA72" s="829"/>
      <c r="BB72" s="829"/>
      <c r="BC72" s="829"/>
      <c r="BD72" s="830"/>
      <c r="BE72" s="232"/>
      <c r="BF72" s="232"/>
      <c r="BG72" s="232"/>
      <c r="BH72" s="232"/>
      <c r="BI72" s="232"/>
      <c r="BJ72" s="232"/>
      <c r="BK72" s="232"/>
      <c r="BL72" s="232"/>
      <c r="BM72" s="232"/>
      <c r="BN72" s="232"/>
      <c r="BO72" s="232"/>
      <c r="BP72" s="232"/>
      <c r="BQ72" s="229">
        <v>66</v>
      </c>
      <c r="BR72" s="234"/>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1"/>
    </row>
    <row r="73" spans="1:131" ht="26.25" customHeight="1">
      <c r="A73" s="229">
        <v>6</v>
      </c>
      <c r="B73" s="870" t="s">
        <v>597</v>
      </c>
      <c r="C73" s="871"/>
      <c r="D73" s="871"/>
      <c r="E73" s="871"/>
      <c r="F73" s="871"/>
      <c r="G73" s="871"/>
      <c r="H73" s="871"/>
      <c r="I73" s="871"/>
      <c r="J73" s="871"/>
      <c r="K73" s="871"/>
      <c r="L73" s="871"/>
      <c r="M73" s="871"/>
      <c r="N73" s="871"/>
      <c r="O73" s="871"/>
      <c r="P73" s="872"/>
      <c r="Q73" s="873">
        <v>8128</v>
      </c>
      <c r="R73" s="827"/>
      <c r="S73" s="827"/>
      <c r="T73" s="827"/>
      <c r="U73" s="827"/>
      <c r="V73" s="827">
        <v>7814</v>
      </c>
      <c r="W73" s="827"/>
      <c r="X73" s="827"/>
      <c r="Y73" s="827"/>
      <c r="Z73" s="827"/>
      <c r="AA73" s="827">
        <v>314</v>
      </c>
      <c r="AB73" s="827"/>
      <c r="AC73" s="827"/>
      <c r="AD73" s="827"/>
      <c r="AE73" s="827"/>
      <c r="AF73" s="827">
        <v>314</v>
      </c>
      <c r="AG73" s="827"/>
      <c r="AH73" s="827"/>
      <c r="AI73" s="827"/>
      <c r="AJ73" s="827"/>
      <c r="AK73" s="827">
        <v>3300</v>
      </c>
      <c r="AL73" s="827"/>
      <c r="AM73" s="827"/>
      <c r="AN73" s="827"/>
      <c r="AO73" s="827"/>
      <c r="AP73" s="827" t="s">
        <v>591</v>
      </c>
      <c r="AQ73" s="827"/>
      <c r="AR73" s="827"/>
      <c r="AS73" s="827"/>
      <c r="AT73" s="827"/>
      <c r="AU73" s="827" t="s">
        <v>591</v>
      </c>
      <c r="AV73" s="827"/>
      <c r="AW73" s="827"/>
      <c r="AX73" s="827"/>
      <c r="AY73" s="827"/>
      <c r="AZ73" s="829"/>
      <c r="BA73" s="829"/>
      <c r="BB73" s="829"/>
      <c r="BC73" s="829"/>
      <c r="BD73" s="830"/>
      <c r="BE73" s="232"/>
      <c r="BF73" s="232"/>
      <c r="BG73" s="232"/>
      <c r="BH73" s="232"/>
      <c r="BI73" s="232"/>
      <c r="BJ73" s="232"/>
      <c r="BK73" s="232"/>
      <c r="BL73" s="232"/>
      <c r="BM73" s="232"/>
      <c r="BN73" s="232"/>
      <c r="BO73" s="232"/>
      <c r="BP73" s="232"/>
      <c r="BQ73" s="229">
        <v>67</v>
      </c>
      <c r="BR73" s="234"/>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1"/>
    </row>
    <row r="74" spans="1:131" ht="26.25" customHeight="1">
      <c r="A74" s="229">
        <v>7</v>
      </c>
      <c r="B74" s="870" t="s">
        <v>598</v>
      </c>
      <c r="C74" s="871"/>
      <c r="D74" s="871"/>
      <c r="E74" s="871"/>
      <c r="F74" s="871"/>
      <c r="G74" s="871"/>
      <c r="H74" s="871"/>
      <c r="I74" s="871"/>
      <c r="J74" s="871"/>
      <c r="K74" s="871"/>
      <c r="L74" s="871"/>
      <c r="M74" s="871"/>
      <c r="N74" s="871"/>
      <c r="O74" s="871"/>
      <c r="P74" s="872"/>
      <c r="Q74" s="873">
        <v>529</v>
      </c>
      <c r="R74" s="827"/>
      <c r="S74" s="827"/>
      <c r="T74" s="827"/>
      <c r="U74" s="827"/>
      <c r="V74" s="827">
        <v>526</v>
      </c>
      <c r="W74" s="827"/>
      <c r="X74" s="827"/>
      <c r="Y74" s="827"/>
      <c r="Z74" s="827"/>
      <c r="AA74" s="827">
        <v>3</v>
      </c>
      <c r="AB74" s="827"/>
      <c r="AC74" s="827"/>
      <c r="AD74" s="827"/>
      <c r="AE74" s="827"/>
      <c r="AF74" s="827">
        <v>3</v>
      </c>
      <c r="AG74" s="827"/>
      <c r="AH74" s="827"/>
      <c r="AI74" s="827"/>
      <c r="AJ74" s="827"/>
      <c r="AK74" s="827" t="s">
        <v>591</v>
      </c>
      <c r="AL74" s="827"/>
      <c r="AM74" s="827"/>
      <c r="AN74" s="827"/>
      <c r="AO74" s="827"/>
      <c r="AP74" s="827" t="s">
        <v>591</v>
      </c>
      <c r="AQ74" s="827"/>
      <c r="AR74" s="827"/>
      <c r="AS74" s="827"/>
      <c r="AT74" s="827"/>
      <c r="AU74" s="827" t="s">
        <v>591</v>
      </c>
      <c r="AV74" s="827"/>
      <c r="AW74" s="827"/>
      <c r="AX74" s="827"/>
      <c r="AY74" s="827"/>
      <c r="AZ74" s="829"/>
      <c r="BA74" s="829"/>
      <c r="BB74" s="829"/>
      <c r="BC74" s="829"/>
      <c r="BD74" s="830"/>
      <c r="BE74" s="232"/>
      <c r="BF74" s="232"/>
      <c r="BG74" s="232"/>
      <c r="BH74" s="232"/>
      <c r="BI74" s="232"/>
      <c r="BJ74" s="232"/>
      <c r="BK74" s="232"/>
      <c r="BL74" s="232"/>
      <c r="BM74" s="232"/>
      <c r="BN74" s="232"/>
      <c r="BO74" s="232"/>
      <c r="BP74" s="232"/>
      <c r="BQ74" s="229">
        <v>68</v>
      </c>
      <c r="BR74" s="234"/>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1"/>
    </row>
    <row r="75" spans="1:131" ht="26.25" customHeight="1">
      <c r="A75" s="229">
        <v>8</v>
      </c>
      <c r="B75" s="870" t="s">
        <v>599</v>
      </c>
      <c r="C75" s="871"/>
      <c r="D75" s="871"/>
      <c r="E75" s="871"/>
      <c r="F75" s="871"/>
      <c r="G75" s="871"/>
      <c r="H75" s="871"/>
      <c r="I75" s="871"/>
      <c r="J75" s="871"/>
      <c r="K75" s="871"/>
      <c r="L75" s="871"/>
      <c r="M75" s="871"/>
      <c r="N75" s="871"/>
      <c r="O75" s="871"/>
      <c r="P75" s="872"/>
      <c r="Q75" s="874">
        <v>1</v>
      </c>
      <c r="R75" s="875"/>
      <c r="S75" s="875"/>
      <c r="T75" s="875"/>
      <c r="U75" s="831"/>
      <c r="V75" s="876">
        <v>0</v>
      </c>
      <c r="W75" s="875"/>
      <c r="X75" s="875"/>
      <c r="Y75" s="875"/>
      <c r="Z75" s="831"/>
      <c r="AA75" s="876">
        <v>0</v>
      </c>
      <c r="AB75" s="875"/>
      <c r="AC75" s="875"/>
      <c r="AD75" s="875"/>
      <c r="AE75" s="831"/>
      <c r="AF75" s="876">
        <v>0</v>
      </c>
      <c r="AG75" s="875"/>
      <c r="AH75" s="875"/>
      <c r="AI75" s="875"/>
      <c r="AJ75" s="831"/>
      <c r="AK75" s="876" t="s">
        <v>591</v>
      </c>
      <c r="AL75" s="875"/>
      <c r="AM75" s="875"/>
      <c r="AN75" s="875"/>
      <c r="AO75" s="831"/>
      <c r="AP75" s="876" t="s">
        <v>591</v>
      </c>
      <c r="AQ75" s="875"/>
      <c r="AR75" s="875"/>
      <c r="AS75" s="875"/>
      <c r="AT75" s="831"/>
      <c r="AU75" s="876" t="s">
        <v>591</v>
      </c>
      <c r="AV75" s="875"/>
      <c r="AW75" s="875"/>
      <c r="AX75" s="875"/>
      <c r="AY75" s="831"/>
      <c r="AZ75" s="829"/>
      <c r="BA75" s="829"/>
      <c r="BB75" s="829"/>
      <c r="BC75" s="829"/>
      <c r="BD75" s="830"/>
      <c r="BE75" s="232"/>
      <c r="BF75" s="232"/>
      <c r="BG75" s="232"/>
      <c r="BH75" s="232"/>
      <c r="BI75" s="232"/>
      <c r="BJ75" s="232"/>
      <c r="BK75" s="232"/>
      <c r="BL75" s="232"/>
      <c r="BM75" s="232"/>
      <c r="BN75" s="232"/>
      <c r="BO75" s="232"/>
      <c r="BP75" s="232"/>
      <c r="BQ75" s="229">
        <v>69</v>
      </c>
      <c r="BR75" s="234"/>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1"/>
    </row>
    <row r="76" spans="1:131" ht="26.25" customHeight="1">
      <c r="A76" s="229">
        <v>9</v>
      </c>
      <c r="B76" s="870" t="s">
        <v>600</v>
      </c>
      <c r="C76" s="871"/>
      <c r="D76" s="871"/>
      <c r="E76" s="871"/>
      <c r="F76" s="871"/>
      <c r="G76" s="871"/>
      <c r="H76" s="871"/>
      <c r="I76" s="871"/>
      <c r="J76" s="871"/>
      <c r="K76" s="871"/>
      <c r="L76" s="871"/>
      <c r="M76" s="871"/>
      <c r="N76" s="871"/>
      <c r="O76" s="871"/>
      <c r="P76" s="872"/>
      <c r="Q76" s="874">
        <v>71</v>
      </c>
      <c r="R76" s="875"/>
      <c r="S76" s="875"/>
      <c r="T76" s="875"/>
      <c r="U76" s="831"/>
      <c r="V76" s="876">
        <v>7</v>
      </c>
      <c r="W76" s="875"/>
      <c r="X76" s="875"/>
      <c r="Y76" s="875"/>
      <c r="Z76" s="831"/>
      <c r="AA76" s="876">
        <v>64</v>
      </c>
      <c r="AB76" s="875"/>
      <c r="AC76" s="875"/>
      <c r="AD76" s="875"/>
      <c r="AE76" s="831"/>
      <c r="AF76" s="876">
        <v>64</v>
      </c>
      <c r="AG76" s="875"/>
      <c r="AH76" s="875"/>
      <c r="AI76" s="875"/>
      <c r="AJ76" s="831"/>
      <c r="AK76" s="876" t="s">
        <v>591</v>
      </c>
      <c r="AL76" s="875"/>
      <c r="AM76" s="875"/>
      <c r="AN76" s="875"/>
      <c r="AO76" s="831"/>
      <c r="AP76" s="876" t="s">
        <v>591</v>
      </c>
      <c r="AQ76" s="875"/>
      <c r="AR76" s="875"/>
      <c r="AS76" s="875"/>
      <c r="AT76" s="831"/>
      <c r="AU76" s="876" t="s">
        <v>591</v>
      </c>
      <c r="AV76" s="875"/>
      <c r="AW76" s="875"/>
      <c r="AX76" s="875"/>
      <c r="AY76" s="831"/>
      <c r="AZ76" s="829"/>
      <c r="BA76" s="829"/>
      <c r="BB76" s="829"/>
      <c r="BC76" s="829"/>
      <c r="BD76" s="830"/>
      <c r="BE76" s="232"/>
      <c r="BF76" s="232"/>
      <c r="BG76" s="232"/>
      <c r="BH76" s="232"/>
      <c r="BI76" s="232"/>
      <c r="BJ76" s="232"/>
      <c r="BK76" s="232"/>
      <c r="BL76" s="232"/>
      <c r="BM76" s="232"/>
      <c r="BN76" s="232"/>
      <c r="BO76" s="232"/>
      <c r="BP76" s="232"/>
      <c r="BQ76" s="229">
        <v>70</v>
      </c>
      <c r="BR76" s="234"/>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1"/>
    </row>
    <row r="77" spans="1:131" ht="26.25" customHeight="1">
      <c r="A77" s="229">
        <v>10</v>
      </c>
      <c r="B77" s="870" t="s">
        <v>601</v>
      </c>
      <c r="C77" s="871"/>
      <c r="D77" s="871"/>
      <c r="E77" s="871"/>
      <c r="F77" s="871"/>
      <c r="G77" s="871"/>
      <c r="H77" s="871"/>
      <c r="I77" s="871"/>
      <c r="J77" s="871"/>
      <c r="K77" s="871"/>
      <c r="L77" s="871"/>
      <c r="M77" s="871"/>
      <c r="N77" s="871"/>
      <c r="O77" s="871"/>
      <c r="P77" s="872"/>
      <c r="Q77" s="874">
        <v>163</v>
      </c>
      <c r="R77" s="875"/>
      <c r="S77" s="875"/>
      <c r="T77" s="875"/>
      <c r="U77" s="831"/>
      <c r="V77" s="876">
        <v>96</v>
      </c>
      <c r="W77" s="875"/>
      <c r="X77" s="875"/>
      <c r="Y77" s="875"/>
      <c r="Z77" s="831"/>
      <c r="AA77" s="876">
        <v>68</v>
      </c>
      <c r="AB77" s="875"/>
      <c r="AC77" s="875"/>
      <c r="AD77" s="875"/>
      <c r="AE77" s="831"/>
      <c r="AF77" s="876">
        <v>68</v>
      </c>
      <c r="AG77" s="875"/>
      <c r="AH77" s="875"/>
      <c r="AI77" s="875"/>
      <c r="AJ77" s="831"/>
      <c r="AK77" s="876" t="s">
        <v>591</v>
      </c>
      <c r="AL77" s="875"/>
      <c r="AM77" s="875"/>
      <c r="AN77" s="875"/>
      <c r="AO77" s="831"/>
      <c r="AP77" s="876" t="s">
        <v>591</v>
      </c>
      <c r="AQ77" s="875"/>
      <c r="AR77" s="875"/>
      <c r="AS77" s="875"/>
      <c r="AT77" s="831"/>
      <c r="AU77" s="876" t="s">
        <v>591</v>
      </c>
      <c r="AV77" s="875"/>
      <c r="AW77" s="875"/>
      <c r="AX77" s="875"/>
      <c r="AY77" s="831"/>
      <c r="AZ77" s="829"/>
      <c r="BA77" s="829"/>
      <c r="BB77" s="829"/>
      <c r="BC77" s="829"/>
      <c r="BD77" s="830"/>
      <c r="BE77" s="232"/>
      <c r="BF77" s="232"/>
      <c r="BG77" s="232"/>
      <c r="BH77" s="232"/>
      <c r="BI77" s="232"/>
      <c r="BJ77" s="232"/>
      <c r="BK77" s="232"/>
      <c r="BL77" s="232"/>
      <c r="BM77" s="232"/>
      <c r="BN77" s="232"/>
      <c r="BO77" s="232"/>
      <c r="BP77" s="232"/>
      <c r="BQ77" s="229">
        <v>71</v>
      </c>
      <c r="BR77" s="234"/>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1"/>
    </row>
    <row r="78" spans="1:131" ht="26.25" customHeight="1">
      <c r="A78" s="229">
        <v>11</v>
      </c>
      <c r="B78" s="870" t="s">
        <v>602</v>
      </c>
      <c r="C78" s="871"/>
      <c r="D78" s="871"/>
      <c r="E78" s="871"/>
      <c r="F78" s="871"/>
      <c r="G78" s="871"/>
      <c r="H78" s="871"/>
      <c r="I78" s="871"/>
      <c r="J78" s="871"/>
      <c r="K78" s="871"/>
      <c r="L78" s="871"/>
      <c r="M78" s="871"/>
      <c r="N78" s="871"/>
      <c r="O78" s="871"/>
      <c r="P78" s="872"/>
      <c r="Q78" s="873">
        <v>82</v>
      </c>
      <c r="R78" s="827"/>
      <c r="S78" s="827"/>
      <c r="T78" s="827"/>
      <c r="U78" s="827"/>
      <c r="V78" s="827">
        <v>68</v>
      </c>
      <c r="W78" s="827"/>
      <c r="X78" s="827"/>
      <c r="Y78" s="827"/>
      <c r="Z78" s="827"/>
      <c r="AA78" s="827">
        <v>14</v>
      </c>
      <c r="AB78" s="827"/>
      <c r="AC78" s="827"/>
      <c r="AD78" s="827"/>
      <c r="AE78" s="827"/>
      <c r="AF78" s="827">
        <v>14</v>
      </c>
      <c r="AG78" s="827"/>
      <c r="AH78" s="827"/>
      <c r="AI78" s="827"/>
      <c r="AJ78" s="827"/>
      <c r="AK78" s="827" t="s">
        <v>591</v>
      </c>
      <c r="AL78" s="827"/>
      <c r="AM78" s="827"/>
      <c r="AN78" s="827"/>
      <c r="AO78" s="827"/>
      <c r="AP78" s="827" t="s">
        <v>591</v>
      </c>
      <c r="AQ78" s="827"/>
      <c r="AR78" s="827"/>
      <c r="AS78" s="827"/>
      <c r="AT78" s="827"/>
      <c r="AU78" s="827" t="s">
        <v>591</v>
      </c>
      <c r="AV78" s="827"/>
      <c r="AW78" s="827"/>
      <c r="AX78" s="827"/>
      <c r="AY78" s="827"/>
      <c r="AZ78" s="829"/>
      <c r="BA78" s="829"/>
      <c r="BB78" s="829"/>
      <c r="BC78" s="829"/>
      <c r="BD78" s="830"/>
      <c r="BE78" s="232"/>
      <c r="BF78" s="232"/>
      <c r="BG78" s="232"/>
      <c r="BH78" s="232"/>
      <c r="BI78" s="232"/>
      <c r="BJ78" s="221"/>
      <c r="BK78" s="221"/>
      <c r="BL78" s="221"/>
      <c r="BM78" s="221"/>
      <c r="BN78" s="221"/>
      <c r="BO78" s="232"/>
      <c r="BP78" s="232"/>
      <c r="BQ78" s="229">
        <v>72</v>
      </c>
      <c r="BR78" s="234"/>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1"/>
    </row>
    <row r="79" spans="1:131" ht="26.25" customHeight="1">
      <c r="A79" s="229">
        <v>12</v>
      </c>
      <c r="B79" s="870" t="s">
        <v>603</v>
      </c>
      <c r="C79" s="871"/>
      <c r="D79" s="871"/>
      <c r="E79" s="871"/>
      <c r="F79" s="871"/>
      <c r="G79" s="871"/>
      <c r="H79" s="871"/>
      <c r="I79" s="871"/>
      <c r="J79" s="871"/>
      <c r="K79" s="871"/>
      <c r="L79" s="871"/>
      <c r="M79" s="871"/>
      <c r="N79" s="871"/>
      <c r="O79" s="871"/>
      <c r="P79" s="872"/>
      <c r="Q79" s="873">
        <v>225844</v>
      </c>
      <c r="R79" s="827"/>
      <c r="S79" s="827"/>
      <c r="T79" s="827"/>
      <c r="U79" s="827"/>
      <c r="V79" s="827">
        <v>215538</v>
      </c>
      <c r="W79" s="827"/>
      <c r="X79" s="827"/>
      <c r="Y79" s="827"/>
      <c r="Z79" s="827"/>
      <c r="AA79" s="827">
        <v>10306</v>
      </c>
      <c r="AB79" s="827"/>
      <c r="AC79" s="827"/>
      <c r="AD79" s="827"/>
      <c r="AE79" s="827"/>
      <c r="AF79" s="827">
        <v>10306</v>
      </c>
      <c r="AG79" s="827"/>
      <c r="AH79" s="827"/>
      <c r="AI79" s="827"/>
      <c r="AJ79" s="827"/>
      <c r="AK79" s="827" t="s">
        <v>591</v>
      </c>
      <c r="AL79" s="827"/>
      <c r="AM79" s="827"/>
      <c r="AN79" s="827"/>
      <c r="AO79" s="827"/>
      <c r="AP79" s="827" t="s">
        <v>591</v>
      </c>
      <c r="AQ79" s="827"/>
      <c r="AR79" s="827"/>
      <c r="AS79" s="827"/>
      <c r="AT79" s="827"/>
      <c r="AU79" s="827" t="s">
        <v>591</v>
      </c>
      <c r="AV79" s="827"/>
      <c r="AW79" s="827"/>
      <c r="AX79" s="827"/>
      <c r="AY79" s="827"/>
      <c r="AZ79" s="829"/>
      <c r="BA79" s="829"/>
      <c r="BB79" s="829"/>
      <c r="BC79" s="829"/>
      <c r="BD79" s="830"/>
      <c r="BE79" s="232"/>
      <c r="BF79" s="232"/>
      <c r="BG79" s="232"/>
      <c r="BH79" s="232"/>
      <c r="BI79" s="232"/>
      <c r="BJ79" s="221"/>
      <c r="BK79" s="221"/>
      <c r="BL79" s="221"/>
      <c r="BM79" s="221"/>
      <c r="BN79" s="221"/>
      <c r="BO79" s="232"/>
      <c r="BP79" s="232"/>
      <c r="BQ79" s="229">
        <v>73</v>
      </c>
      <c r="BR79" s="234"/>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1"/>
    </row>
    <row r="80" spans="1:131" ht="26.25" customHeight="1">
      <c r="A80" s="229">
        <v>13</v>
      </c>
      <c r="B80" s="870"/>
      <c r="C80" s="871"/>
      <c r="D80" s="871"/>
      <c r="E80" s="871"/>
      <c r="F80" s="871"/>
      <c r="G80" s="871"/>
      <c r="H80" s="871"/>
      <c r="I80" s="871"/>
      <c r="J80" s="871"/>
      <c r="K80" s="871"/>
      <c r="L80" s="871"/>
      <c r="M80" s="871"/>
      <c r="N80" s="871"/>
      <c r="O80" s="871"/>
      <c r="P80" s="872"/>
      <c r="Q80" s="873"/>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2"/>
      <c r="BF80" s="232"/>
      <c r="BG80" s="232"/>
      <c r="BH80" s="232"/>
      <c r="BI80" s="232"/>
      <c r="BJ80" s="232"/>
      <c r="BK80" s="232"/>
      <c r="BL80" s="232"/>
      <c r="BM80" s="232"/>
      <c r="BN80" s="232"/>
      <c r="BO80" s="232"/>
      <c r="BP80" s="232"/>
      <c r="BQ80" s="229">
        <v>74</v>
      </c>
      <c r="BR80" s="234"/>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1"/>
    </row>
    <row r="81" spans="1:131" ht="26.25" customHeight="1">
      <c r="A81" s="229">
        <v>14</v>
      </c>
      <c r="B81" s="870"/>
      <c r="C81" s="871"/>
      <c r="D81" s="871"/>
      <c r="E81" s="871"/>
      <c r="F81" s="871"/>
      <c r="G81" s="871"/>
      <c r="H81" s="871"/>
      <c r="I81" s="871"/>
      <c r="J81" s="871"/>
      <c r="K81" s="871"/>
      <c r="L81" s="871"/>
      <c r="M81" s="871"/>
      <c r="N81" s="871"/>
      <c r="O81" s="871"/>
      <c r="P81" s="872"/>
      <c r="Q81" s="873"/>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2"/>
      <c r="BF81" s="232"/>
      <c r="BG81" s="232"/>
      <c r="BH81" s="232"/>
      <c r="BI81" s="232"/>
      <c r="BJ81" s="232"/>
      <c r="BK81" s="232"/>
      <c r="BL81" s="232"/>
      <c r="BM81" s="232"/>
      <c r="BN81" s="232"/>
      <c r="BO81" s="232"/>
      <c r="BP81" s="232"/>
      <c r="BQ81" s="229">
        <v>75</v>
      </c>
      <c r="BR81" s="234"/>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1"/>
    </row>
    <row r="82" spans="1:131" ht="26.25" customHeight="1">
      <c r="A82" s="229">
        <v>15</v>
      </c>
      <c r="B82" s="870"/>
      <c r="C82" s="871"/>
      <c r="D82" s="871"/>
      <c r="E82" s="871"/>
      <c r="F82" s="871"/>
      <c r="G82" s="871"/>
      <c r="H82" s="871"/>
      <c r="I82" s="871"/>
      <c r="J82" s="871"/>
      <c r="K82" s="871"/>
      <c r="L82" s="871"/>
      <c r="M82" s="871"/>
      <c r="N82" s="871"/>
      <c r="O82" s="871"/>
      <c r="P82" s="872"/>
      <c r="Q82" s="873"/>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2"/>
      <c r="BF82" s="232"/>
      <c r="BG82" s="232"/>
      <c r="BH82" s="232"/>
      <c r="BI82" s="232"/>
      <c r="BJ82" s="232"/>
      <c r="BK82" s="232"/>
      <c r="BL82" s="232"/>
      <c r="BM82" s="232"/>
      <c r="BN82" s="232"/>
      <c r="BO82" s="232"/>
      <c r="BP82" s="232"/>
      <c r="BQ82" s="229">
        <v>76</v>
      </c>
      <c r="BR82" s="234"/>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1"/>
    </row>
    <row r="83" spans="1:131" ht="26.25" customHeight="1">
      <c r="A83" s="229">
        <v>16</v>
      </c>
      <c r="B83" s="870"/>
      <c r="C83" s="871"/>
      <c r="D83" s="871"/>
      <c r="E83" s="871"/>
      <c r="F83" s="871"/>
      <c r="G83" s="871"/>
      <c r="H83" s="871"/>
      <c r="I83" s="871"/>
      <c r="J83" s="871"/>
      <c r="K83" s="871"/>
      <c r="L83" s="871"/>
      <c r="M83" s="871"/>
      <c r="N83" s="871"/>
      <c r="O83" s="871"/>
      <c r="P83" s="872"/>
      <c r="Q83" s="873"/>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2"/>
      <c r="BF83" s="232"/>
      <c r="BG83" s="232"/>
      <c r="BH83" s="232"/>
      <c r="BI83" s="232"/>
      <c r="BJ83" s="232"/>
      <c r="BK83" s="232"/>
      <c r="BL83" s="232"/>
      <c r="BM83" s="232"/>
      <c r="BN83" s="232"/>
      <c r="BO83" s="232"/>
      <c r="BP83" s="232"/>
      <c r="BQ83" s="229">
        <v>77</v>
      </c>
      <c r="BR83" s="234"/>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1"/>
    </row>
    <row r="84" spans="1:131" ht="26.25" customHeight="1">
      <c r="A84" s="229">
        <v>17</v>
      </c>
      <c r="B84" s="870"/>
      <c r="C84" s="871"/>
      <c r="D84" s="871"/>
      <c r="E84" s="871"/>
      <c r="F84" s="871"/>
      <c r="G84" s="871"/>
      <c r="H84" s="871"/>
      <c r="I84" s="871"/>
      <c r="J84" s="871"/>
      <c r="K84" s="871"/>
      <c r="L84" s="871"/>
      <c r="M84" s="871"/>
      <c r="N84" s="871"/>
      <c r="O84" s="871"/>
      <c r="P84" s="872"/>
      <c r="Q84" s="873"/>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2"/>
      <c r="BF84" s="232"/>
      <c r="BG84" s="232"/>
      <c r="BH84" s="232"/>
      <c r="BI84" s="232"/>
      <c r="BJ84" s="232"/>
      <c r="BK84" s="232"/>
      <c r="BL84" s="232"/>
      <c r="BM84" s="232"/>
      <c r="BN84" s="232"/>
      <c r="BO84" s="232"/>
      <c r="BP84" s="232"/>
      <c r="BQ84" s="229">
        <v>78</v>
      </c>
      <c r="BR84" s="234"/>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1"/>
    </row>
    <row r="85" spans="1:131" ht="26.25" customHeight="1">
      <c r="A85" s="229">
        <v>18</v>
      </c>
      <c r="B85" s="870"/>
      <c r="C85" s="871"/>
      <c r="D85" s="871"/>
      <c r="E85" s="871"/>
      <c r="F85" s="871"/>
      <c r="G85" s="871"/>
      <c r="H85" s="871"/>
      <c r="I85" s="871"/>
      <c r="J85" s="871"/>
      <c r="K85" s="871"/>
      <c r="L85" s="871"/>
      <c r="M85" s="871"/>
      <c r="N85" s="871"/>
      <c r="O85" s="871"/>
      <c r="P85" s="872"/>
      <c r="Q85" s="873"/>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2"/>
      <c r="BF85" s="232"/>
      <c r="BG85" s="232"/>
      <c r="BH85" s="232"/>
      <c r="BI85" s="232"/>
      <c r="BJ85" s="232"/>
      <c r="BK85" s="232"/>
      <c r="BL85" s="232"/>
      <c r="BM85" s="232"/>
      <c r="BN85" s="232"/>
      <c r="BO85" s="232"/>
      <c r="BP85" s="232"/>
      <c r="BQ85" s="229">
        <v>79</v>
      </c>
      <c r="BR85" s="234"/>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1"/>
    </row>
    <row r="86" spans="1:131" ht="26.25" customHeight="1">
      <c r="A86" s="229">
        <v>19</v>
      </c>
      <c r="B86" s="870"/>
      <c r="C86" s="871"/>
      <c r="D86" s="871"/>
      <c r="E86" s="871"/>
      <c r="F86" s="871"/>
      <c r="G86" s="871"/>
      <c r="H86" s="871"/>
      <c r="I86" s="871"/>
      <c r="J86" s="871"/>
      <c r="K86" s="871"/>
      <c r="L86" s="871"/>
      <c r="M86" s="871"/>
      <c r="N86" s="871"/>
      <c r="O86" s="871"/>
      <c r="P86" s="872"/>
      <c r="Q86" s="873"/>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2"/>
      <c r="BF86" s="232"/>
      <c r="BG86" s="232"/>
      <c r="BH86" s="232"/>
      <c r="BI86" s="232"/>
      <c r="BJ86" s="232"/>
      <c r="BK86" s="232"/>
      <c r="BL86" s="232"/>
      <c r="BM86" s="232"/>
      <c r="BN86" s="232"/>
      <c r="BO86" s="232"/>
      <c r="BP86" s="232"/>
      <c r="BQ86" s="229">
        <v>80</v>
      </c>
      <c r="BR86" s="234"/>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1"/>
    </row>
    <row r="87" spans="1:131" ht="26.25" customHeight="1">
      <c r="A87" s="235">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32"/>
      <c r="BF87" s="232"/>
      <c r="BG87" s="232"/>
      <c r="BH87" s="232"/>
      <c r="BI87" s="232"/>
      <c r="BJ87" s="232"/>
      <c r="BK87" s="232"/>
      <c r="BL87" s="232"/>
      <c r="BM87" s="232"/>
      <c r="BN87" s="232"/>
      <c r="BO87" s="232"/>
      <c r="BP87" s="232"/>
      <c r="BQ87" s="229">
        <v>81</v>
      </c>
      <c r="BR87" s="234"/>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1"/>
    </row>
    <row r="88" spans="1:131" ht="26.25" customHeight="1" thickBot="1">
      <c r="A88" s="231" t="s">
        <v>393</v>
      </c>
      <c r="B88" s="786" t="s">
        <v>426</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v>10998</v>
      </c>
      <c r="AG88" s="841"/>
      <c r="AH88" s="841"/>
      <c r="AI88" s="841"/>
      <c r="AJ88" s="841"/>
      <c r="AK88" s="838"/>
      <c r="AL88" s="838"/>
      <c r="AM88" s="838"/>
      <c r="AN88" s="838"/>
      <c r="AO88" s="838"/>
      <c r="AP88" s="841">
        <v>2356</v>
      </c>
      <c r="AQ88" s="841"/>
      <c r="AR88" s="841"/>
      <c r="AS88" s="841"/>
      <c r="AT88" s="841"/>
      <c r="AU88" s="841">
        <v>235</v>
      </c>
      <c r="AV88" s="841"/>
      <c r="AW88" s="841"/>
      <c r="AX88" s="841"/>
      <c r="AY88" s="841"/>
      <c r="AZ88" s="846"/>
      <c r="BA88" s="846"/>
      <c r="BB88" s="846"/>
      <c r="BC88" s="846"/>
      <c r="BD88" s="847"/>
      <c r="BE88" s="232"/>
      <c r="BF88" s="232"/>
      <c r="BG88" s="232"/>
      <c r="BH88" s="232"/>
      <c r="BI88" s="232"/>
      <c r="BJ88" s="232"/>
      <c r="BK88" s="232"/>
      <c r="BL88" s="232"/>
      <c r="BM88" s="232"/>
      <c r="BN88" s="232"/>
      <c r="BO88" s="232"/>
      <c r="BP88" s="232"/>
      <c r="BQ88" s="229">
        <v>82</v>
      </c>
      <c r="BR88" s="234"/>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786" t="s">
        <v>427</v>
      </c>
      <c r="BS102" s="787"/>
      <c r="BT102" s="787"/>
      <c r="BU102" s="787"/>
      <c r="BV102" s="787"/>
      <c r="BW102" s="787"/>
      <c r="BX102" s="787"/>
      <c r="BY102" s="787"/>
      <c r="BZ102" s="787"/>
      <c r="CA102" s="787"/>
      <c r="CB102" s="787"/>
      <c r="CC102" s="787"/>
      <c r="CD102" s="787"/>
      <c r="CE102" s="787"/>
      <c r="CF102" s="787"/>
      <c r="CG102" s="788"/>
      <c r="CH102" s="884"/>
      <c r="CI102" s="885"/>
      <c r="CJ102" s="885"/>
      <c r="CK102" s="885"/>
      <c r="CL102" s="886"/>
      <c r="CM102" s="884"/>
      <c r="CN102" s="885"/>
      <c r="CO102" s="885"/>
      <c r="CP102" s="885"/>
      <c r="CQ102" s="886"/>
      <c r="CR102" s="887">
        <v>10</v>
      </c>
      <c r="CS102" s="849"/>
      <c r="CT102" s="849"/>
      <c r="CU102" s="849"/>
      <c r="CV102" s="888"/>
      <c r="CW102" s="887" t="s">
        <v>591</v>
      </c>
      <c r="CX102" s="849"/>
      <c r="CY102" s="849"/>
      <c r="CZ102" s="849"/>
      <c r="DA102" s="888"/>
      <c r="DB102" s="887" t="s">
        <v>591</v>
      </c>
      <c r="DC102" s="849"/>
      <c r="DD102" s="849"/>
      <c r="DE102" s="849"/>
      <c r="DF102" s="888"/>
      <c r="DG102" s="887" t="s">
        <v>591</v>
      </c>
      <c r="DH102" s="849"/>
      <c r="DI102" s="849"/>
      <c r="DJ102" s="849"/>
      <c r="DK102" s="888"/>
      <c r="DL102" s="887" t="s">
        <v>591</v>
      </c>
      <c r="DM102" s="849"/>
      <c r="DN102" s="849"/>
      <c r="DO102" s="849"/>
      <c r="DP102" s="888"/>
      <c r="DQ102" s="887" t="s">
        <v>591</v>
      </c>
      <c r="DR102" s="849"/>
      <c r="DS102" s="849"/>
      <c r="DT102" s="849"/>
      <c r="DU102" s="888"/>
      <c r="DV102" s="786"/>
      <c r="DW102" s="787"/>
      <c r="DX102" s="787"/>
      <c r="DY102" s="787"/>
      <c r="DZ102" s="911"/>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2" t="s">
        <v>428</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3" t="s">
        <v>429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430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14" t="s">
        <v>432</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433</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21" customFormat="1" ht="26.25" customHeight="1">
      <c r="A109" s="909" t="s">
        <v>434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435</v>
      </c>
      <c r="AB109" s="890"/>
      <c r="AC109" s="890"/>
      <c r="AD109" s="890"/>
      <c r="AE109" s="891"/>
      <c r="AF109" s="889" t="s">
        <v>436</v>
      </c>
      <c r="AG109" s="890"/>
      <c r="AH109" s="890"/>
      <c r="AI109" s="890"/>
      <c r="AJ109" s="891"/>
      <c r="AK109" s="889" t="s">
        <v>308</v>
      </c>
      <c r="AL109" s="890"/>
      <c r="AM109" s="890"/>
      <c r="AN109" s="890"/>
      <c r="AO109" s="891"/>
      <c r="AP109" s="889" t="s">
        <v>437</v>
      </c>
      <c r="AQ109" s="890"/>
      <c r="AR109" s="890"/>
      <c r="AS109" s="890"/>
      <c r="AT109" s="892"/>
      <c r="AU109" s="909" t="s">
        <v>434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435</v>
      </c>
      <c r="BR109" s="890"/>
      <c r="BS109" s="890"/>
      <c r="BT109" s="890"/>
      <c r="BU109" s="891"/>
      <c r="BV109" s="889" t="s">
        <v>436</v>
      </c>
      <c r="BW109" s="890"/>
      <c r="BX109" s="890"/>
      <c r="BY109" s="890"/>
      <c r="BZ109" s="891"/>
      <c r="CA109" s="889" t="s">
        <v>308</v>
      </c>
      <c r="CB109" s="890"/>
      <c r="CC109" s="890"/>
      <c r="CD109" s="890"/>
      <c r="CE109" s="891"/>
      <c r="CF109" s="910" t="s">
        <v>437</v>
      </c>
      <c r="CG109" s="910"/>
      <c r="CH109" s="910"/>
      <c r="CI109" s="910"/>
      <c r="CJ109" s="910"/>
      <c r="CK109" s="889" t="s">
        <v>438</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435</v>
      </c>
      <c r="DH109" s="890"/>
      <c r="DI109" s="890"/>
      <c r="DJ109" s="890"/>
      <c r="DK109" s="891"/>
      <c r="DL109" s="889" t="s">
        <v>436</v>
      </c>
      <c r="DM109" s="890"/>
      <c r="DN109" s="890"/>
      <c r="DO109" s="890"/>
      <c r="DP109" s="891"/>
      <c r="DQ109" s="889" t="s">
        <v>308</v>
      </c>
      <c r="DR109" s="890"/>
      <c r="DS109" s="890"/>
      <c r="DT109" s="890"/>
      <c r="DU109" s="891"/>
      <c r="DV109" s="889" t="s">
        <v>437</v>
      </c>
      <c r="DW109" s="890"/>
      <c r="DX109" s="890"/>
      <c r="DY109" s="890"/>
      <c r="DZ109" s="892"/>
    </row>
    <row r="110" spans="1:131" s="221" customFormat="1" ht="26.25" customHeight="1">
      <c r="A110" s="893" t="s">
        <v>439</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1566432</v>
      </c>
      <c r="AB110" s="897"/>
      <c r="AC110" s="897"/>
      <c r="AD110" s="897"/>
      <c r="AE110" s="898"/>
      <c r="AF110" s="899">
        <v>1611815</v>
      </c>
      <c r="AG110" s="897"/>
      <c r="AH110" s="897"/>
      <c r="AI110" s="897"/>
      <c r="AJ110" s="898"/>
      <c r="AK110" s="899">
        <v>1734009</v>
      </c>
      <c r="AL110" s="897"/>
      <c r="AM110" s="897"/>
      <c r="AN110" s="897"/>
      <c r="AO110" s="898"/>
      <c r="AP110" s="900">
        <v>19.8</v>
      </c>
      <c r="AQ110" s="901"/>
      <c r="AR110" s="901"/>
      <c r="AS110" s="901"/>
      <c r="AT110" s="902"/>
      <c r="AU110" s="903" t="s">
        <v>73</v>
      </c>
      <c r="AV110" s="904"/>
      <c r="AW110" s="904"/>
      <c r="AX110" s="904"/>
      <c r="AY110" s="904"/>
      <c r="AZ110" s="926" t="s">
        <v>440</v>
      </c>
      <c r="BA110" s="894"/>
      <c r="BB110" s="894"/>
      <c r="BC110" s="894"/>
      <c r="BD110" s="894"/>
      <c r="BE110" s="894"/>
      <c r="BF110" s="894"/>
      <c r="BG110" s="894"/>
      <c r="BH110" s="894"/>
      <c r="BI110" s="894"/>
      <c r="BJ110" s="894"/>
      <c r="BK110" s="894"/>
      <c r="BL110" s="894"/>
      <c r="BM110" s="894"/>
      <c r="BN110" s="894"/>
      <c r="BO110" s="894"/>
      <c r="BP110" s="895"/>
      <c r="BQ110" s="927">
        <v>14517398</v>
      </c>
      <c r="BR110" s="928"/>
      <c r="BS110" s="928"/>
      <c r="BT110" s="928"/>
      <c r="BU110" s="928"/>
      <c r="BV110" s="928">
        <v>13722853</v>
      </c>
      <c r="BW110" s="928"/>
      <c r="BX110" s="928"/>
      <c r="BY110" s="928"/>
      <c r="BZ110" s="928"/>
      <c r="CA110" s="928">
        <v>13212031</v>
      </c>
      <c r="CB110" s="928"/>
      <c r="CC110" s="928"/>
      <c r="CD110" s="928"/>
      <c r="CE110" s="928"/>
      <c r="CF110" s="941">
        <v>151.19999999999999</v>
      </c>
      <c r="CG110" s="942"/>
      <c r="CH110" s="942"/>
      <c r="CI110" s="942"/>
      <c r="CJ110" s="942"/>
      <c r="CK110" s="943" t="s">
        <v>441</v>
      </c>
      <c r="CL110" s="944"/>
      <c r="CM110" s="926" t="s">
        <v>442</v>
      </c>
      <c r="CN110" s="894"/>
      <c r="CO110" s="894"/>
      <c r="CP110" s="894"/>
      <c r="CQ110" s="894"/>
      <c r="CR110" s="894"/>
      <c r="CS110" s="894"/>
      <c r="CT110" s="894"/>
      <c r="CU110" s="894"/>
      <c r="CV110" s="894"/>
      <c r="CW110" s="894"/>
      <c r="CX110" s="894"/>
      <c r="CY110" s="894"/>
      <c r="CZ110" s="894"/>
      <c r="DA110" s="894"/>
      <c r="DB110" s="894"/>
      <c r="DC110" s="894"/>
      <c r="DD110" s="894"/>
      <c r="DE110" s="894"/>
      <c r="DF110" s="895"/>
      <c r="DG110" s="927" t="s">
        <v>443</v>
      </c>
      <c r="DH110" s="928"/>
      <c r="DI110" s="928"/>
      <c r="DJ110" s="928"/>
      <c r="DK110" s="928"/>
      <c r="DL110" s="928" t="s">
        <v>138</v>
      </c>
      <c r="DM110" s="928"/>
      <c r="DN110" s="928"/>
      <c r="DO110" s="928"/>
      <c r="DP110" s="928"/>
      <c r="DQ110" s="928" t="s">
        <v>138</v>
      </c>
      <c r="DR110" s="928"/>
      <c r="DS110" s="928"/>
      <c r="DT110" s="928"/>
      <c r="DU110" s="928"/>
      <c r="DV110" s="929" t="s">
        <v>444</v>
      </c>
      <c r="DW110" s="929"/>
      <c r="DX110" s="929"/>
      <c r="DY110" s="929"/>
      <c r="DZ110" s="930"/>
    </row>
    <row r="111" spans="1:131" s="221" customFormat="1" ht="26.25" customHeight="1">
      <c r="A111" s="931" t="s">
        <v>445</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138</v>
      </c>
      <c r="AB111" s="935"/>
      <c r="AC111" s="935"/>
      <c r="AD111" s="935"/>
      <c r="AE111" s="936"/>
      <c r="AF111" s="937" t="s">
        <v>444</v>
      </c>
      <c r="AG111" s="935"/>
      <c r="AH111" s="935"/>
      <c r="AI111" s="935"/>
      <c r="AJ111" s="936"/>
      <c r="AK111" s="937" t="s">
        <v>138</v>
      </c>
      <c r="AL111" s="935"/>
      <c r="AM111" s="935"/>
      <c r="AN111" s="935"/>
      <c r="AO111" s="936"/>
      <c r="AP111" s="938" t="s">
        <v>138</v>
      </c>
      <c r="AQ111" s="939"/>
      <c r="AR111" s="939"/>
      <c r="AS111" s="939"/>
      <c r="AT111" s="940"/>
      <c r="AU111" s="905"/>
      <c r="AV111" s="906"/>
      <c r="AW111" s="906"/>
      <c r="AX111" s="906"/>
      <c r="AY111" s="906"/>
      <c r="AZ111" s="919" t="s">
        <v>446</v>
      </c>
      <c r="BA111" s="920"/>
      <c r="BB111" s="920"/>
      <c r="BC111" s="920"/>
      <c r="BD111" s="920"/>
      <c r="BE111" s="920"/>
      <c r="BF111" s="920"/>
      <c r="BG111" s="920"/>
      <c r="BH111" s="920"/>
      <c r="BI111" s="920"/>
      <c r="BJ111" s="920"/>
      <c r="BK111" s="920"/>
      <c r="BL111" s="920"/>
      <c r="BM111" s="920"/>
      <c r="BN111" s="920"/>
      <c r="BO111" s="920"/>
      <c r="BP111" s="921"/>
      <c r="BQ111" s="922">
        <v>270000</v>
      </c>
      <c r="BR111" s="923"/>
      <c r="BS111" s="923"/>
      <c r="BT111" s="923"/>
      <c r="BU111" s="923"/>
      <c r="BV111" s="923">
        <v>255000</v>
      </c>
      <c r="BW111" s="923"/>
      <c r="BX111" s="923"/>
      <c r="BY111" s="923"/>
      <c r="BZ111" s="923"/>
      <c r="CA111" s="923">
        <v>240000</v>
      </c>
      <c r="CB111" s="923"/>
      <c r="CC111" s="923"/>
      <c r="CD111" s="923"/>
      <c r="CE111" s="923"/>
      <c r="CF111" s="917">
        <v>2.7</v>
      </c>
      <c r="CG111" s="918"/>
      <c r="CH111" s="918"/>
      <c r="CI111" s="918"/>
      <c r="CJ111" s="918"/>
      <c r="CK111" s="945"/>
      <c r="CL111" s="946"/>
      <c r="CM111" s="919" t="s">
        <v>447</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138</v>
      </c>
      <c r="DH111" s="923"/>
      <c r="DI111" s="923"/>
      <c r="DJ111" s="923"/>
      <c r="DK111" s="923"/>
      <c r="DL111" s="923" t="s">
        <v>138</v>
      </c>
      <c r="DM111" s="923"/>
      <c r="DN111" s="923"/>
      <c r="DO111" s="923"/>
      <c r="DP111" s="923"/>
      <c r="DQ111" s="923" t="s">
        <v>138</v>
      </c>
      <c r="DR111" s="923"/>
      <c r="DS111" s="923"/>
      <c r="DT111" s="923"/>
      <c r="DU111" s="923"/>
      <c r="DV111" s="924" t="s">
        <v>138</v>
      </c>
      <c r="DW111" s="924"/>
      <c r="DX111" s="924"/>
      <c r="DY111" s="924"/>
      <c r="DZ111" s="925"/>
    </row>
    <row r="112" spans="1:131" s="221" customFormat="1" ht="26.25" customHeight="1">
      <c r="A112" s="949" t="s">
        <v>448</v>
      </c>
      <c r="B112" s="950"/>
      <c r="C112" s="920" t="s">
        <v>449</v>
      </c>
      <c r="D112" s="920"/>
      <c r="E112" s="920"/>
      <c r="F112" s="920"/>
      <c r="G112" s="920"/>
      <c r="H112" s="920"/>
      <c r="I112" s="920"/>
      <c r="J112" s="920"/>
      <c r="K112" s="920"/>
      <c r="L112" s="920"/>
      <c r="M112" s="920"/>
      <c r="N112" s="920"/>
      <c r="O112" s="920"/>
      <c r="P112" s="920"/>
      <c r="Q112" s="920"/>
      <c r="R112" s="920"/>
      <c r="S112" s="920"/>
      <c r="T112" s="920"/>
      <c r="U112" s="920"/>
      <c r="V112" s="920"/>
      <c r="W112" s="920"/>
      <c r="X112" s="920"/>
      <c r="Y112" s="920"/>
      <c r="Z112" s="921"/>
      <c r="AA112" s="955" t="s">
        <v>450</v>
      </c>
      <c r="AB112" s="956"/>
      <c r="AC112" s="956"/>
      <c r="AD112" s="956"/>
      <c r="AE112" s="957"/>
      <c r="AF112" s="958" t="s">
        <v>451</v>
      </c>
      <c r="AG112" s="956"/>
      <c r="AH112" s="956"/>
      <c r="AI112" s="956"/>
      <c r="AJ112" s="957"/>
      <c r="AK112" s="958" t="s">
        <v>444</v>
      </c>
      <c r="AL112" s="956"/>
      <c r="AM112" s="956"/>
      <c r="AN112" s="956"/>
      <c r="AO112" s="957"/>
      <c r="AP112" s="959" t="s">
        <v>444</v>
      </c>
      <c r="AQ112" s="960"/>
      <c r="AR112" s="960"/>
      <c r="AS112" s="960"/>
      <c r="AT112" s="961"/>
      <c r="AU112" s="905"/>
      <c r="AV112" s="906"/>
      <c r="AW112" s="906"/>
      <c r="AX112" s="906"/>
      <c r="AY112" s="906"/>
      <c r="AZ112" s="919" t="s">
        <v>452</v>
      </c>
      <c r="BA112" s="920"/>
      <c r="BB112" s="920"/>
      <c r="BC112" s="920"/>
      <c r="BD112" s="920"/>
      <c r="BE112" s="920"/>
      <c r="BF112" s="920"/>
      <c r="BG112" s="920"/>
      <c r="BH112" s="920"/>
      <c r="BI112" s="920"/>
      <c r="BJ112" s="920"/>
      <c r="BK112" s="920"/>
      <c r="BL112" s="920"/>
      <c r="BM112" s="920"/>
      <c r="BN112" s="920"/>
      <c r="BO112" s="920"/>
      <c r="BP112" s="921"/>
      <c r="BQ112" s="922">
        <v>10961237</v>
      </c>
      <c r="BR112" s="923"/>
      <c r="BS112" s="923"/>
      <c r="BT112" s="923"/>
      <c r="BU112" s="923"/>
      <c r="BV112" s="923">
        <v>10409308</v>
      </c>
      <c r="BW112" s="923"/>
      <c r="BX112" s="923"/>
      <c r="BY112" s="923"/>
      <c r="BZ112" s="923"/>
      <c r="CA112" s="923">
        <v>9600684</v>
      </c>
      <c r="CB112" s="923"/>
      <c r="CC112" s="923"/>
      <c r="CD112" s="923"/>
      <c r="CE112" s="923"/>
      <c r="CF112" s="917">
        <v>109.9</v>
      </c>
      <c r="CG112" s="918"/>
      <c r="CH112" s="918"/>
      <c r="CI112" s="918"/>
      <c r="CJ112" s="918"/>
      <c r="CK112" s="945"/>
      <c r="CL112" s="946"/>
      <c r="CM112" s="919" t="s">
        <v>453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444</v>
      </c>
      <c r="DH112" s="923"/>
      <c r="DI112" s="923"/>
      <c r="DJ112" s="923"/>
      <c r="DK112" s="923"/>
      <c r="DL112" s="923" t="s">
        <v>138</v>
      </c>
      <c r="DM112" s="923"/>
      <c r="DN112" s="923"/>
      <c r="DO112" s="923"/>
      <c r="DP112" s="923"/>
      <c r="DQ112" s="923" t="s">
        <v>138</v>
      </c>
      <c r="DR112" s="923"/>
      <c r="DS112" s="923"/>
      <c r="DT112" s="923"/>
      <c r="DU112" s="923"/>
      <c r="DV112" s="924" t="s">
        <v>451</v>
      </c>
      <c r="DW112" s="924"/>
      <c r="DX112" s="924"/>
      <c r="DY112" s="924"/>
      <c r="DZ112" s="925"/>
    </row>
    <row r="113" spans="1:130" s="221" customFormat="1" ht="26.25" customHeight="1">
      <c r="A113" s="951"/>
      <c r="B113" s="952"/>
      <c r="C113" s="920" t="s">
        <v>454</v>
      </c>
      <c r="D113" s="920"/>
      <c r="E113" s="920"/>
      <c r="F113" s="920"/>
      <c r="G113" s="920"/>
      <c r="H113" s="920"/>
      <c r="I113" s="920"/>
      <c r="J113" s="920"/>
      <c r="K113" s="920"/>
      <c r="L113" s="920"/>
      <c r="M113" s="920"/>
      <c r="N113" s="920"/>
      <c r="O113" s="920"/>
      <c r="P113" s="920"/>
      <c r="Q113" s="920"/>
      <c r="R113" s="920"/>
      <c r="S113" s="920"/>
      <c r="T113" s="920"/>
      <c r="U113" s="920"/>
      <c r="V113" s="920"/>
      <c r="W113" s="920"/>
      <c r="X113" s="920"/>
      <c r="Y113" s="920"/>
      <c r="Z113" s="921"/>
      <c r="AA113" s="934">
        <v>863290</v>
      </c>
      <c r="AB113" s="935"/>
      <c r="AC113" s="935"/>
      <c r="AD113" s="935"/>
      <c r="AE113" s="936"/>
      <c r="AF113" s="937">
        <v>761761</v>
      </c>
      <c r="AG113" s="935"/>
      <c r="AH113" s="935"/>
      <c r="AI113" s="935"/>
      <c r="AJ113" s="936"/>
      <c r="AK113" s="937">
        <v>766065</v>
      </c>
      <c r="AL113" s="935"/>
      <c r="AM113" s="935"/>
      <c r="AN113" s="935"/>
      <c r="AO113" s="936"/>
      <c r="AP113" s="938">
        <v>8.8000000000000007</v>
      </c>
      <c r="AQ113" s="939"/>
      <c r="AR113" s="939"/>
      <c r="AS113" s="939"/>
      <c r="AT113" s="940"/>
      <c r="AU113" s="905"/>
      <c r="AV113" s="906"/>
      <c r="AW113" s="906"/>
      <c r="AX113" s="906"/>
      <c r="AY113" s="906"/>
      <c r="AZ113" s="919" t="s">
        <v>455</v>
      </c>
      <c r="BA113" s="920"/>
      <c r="BB113" s="920"/>
      <c r="BC113" s="920"/>
      <c r="BD113" s="920"/>
      <c r="BE113" s="920"/>
      <c r="BF113" s="920"/>
      <c r="BG113" s="920"/>
      <c r="BH113" s="920"/>
      <c r="BI113" s="920"/>
      <c r="BJ113" s="920"/>
      <c r="BK113" s="920"/>
      <c r="BL113" s="920"/>
      <c r="BM113" s="920"/>
      <c r="BN113" s="920"/>
      <c r="BO113" s="920"/>
      <c r="BP113" s="921"/>
      <c r="BQ113" s="922">
        <v>254976</v>
      </c>
      <c r="BR113" s="923"/>
      <c r="BS113" s="923"/>
      <c r="BT113" s="923"/>
      <c r="BU113" s="923"/>
      <c r="BV113" s="923">
        <v>254976</v>
      </c>
      <c r="BW113" s="923"/>
      <c r="BX113" s="923"/>
      <c r="BY113" s="923"/>
      <c r="BZ113" s="923"/>
      <c r="CA113" s="923">
        <v>234640</v>
      </c>
      <c r="CB113" s="923"/>
      <c r="CC113" s="923"/>
      <c r="CD113" s="923"/>
      <c r="CE113" s="923"/>
      <c r="CF113" s="917">
        <v>2.7</v>
      </c>
      <c r="CG113" s="918"/>
      <c r="CH113" s="918"/>
      <c r="CI113" s="918"/>
      <c r="CJ113" s="918"/>
      <c r="CK113" s="945"/>
      <c r="CL113" s="946"/>
      <c r="CM113" s="919" t="s">
        <v>456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55" t="s">
        <v>138</v>
      </c>
      <c r="DH113" s="956"/>
      <c r="DI113" s="956"/>
      <c r="DJ113" s="956"/>
      <c r="DK113" s="957"/>
      <c r="DL113" s="958" t="s">
        <v>444</v>
      </c>
      <c r="DM113" s="956"/>
      <c r="DN113" s="956"/>
      <c r="DO113" s="956"/>
      <c r="DP113" s="957"/>
      <c r="DQ113" s="958" t="s">
        <v>138</v>
      </c>
      <c r="DR113" s="956"/>
      <c r="DS113" s="956"/>
      <c r="DT113" s="956"/>
      <c r="DU113" s="957"/>
      <c r="DV113" s="959" t="s">
        <v>450</v>
      </c>
      <c r="DW113" s="960"/>
      <c r="DX113" s="960"/>
      <c r="DY113" s="960"/>
      <c r="DZ113" s="961"/>
    </row>
    <row r="114" spans="1:130" s="221" customFormat="1" ht="26.25" customHeight="1">
      <c r="A114" s="951"/>
      <c r="B114" s="952"/>
      <c r="C114" s="920" t="s">
        <v>457</v>
      </c>
      <c r="D114" s="920"/>
      <c r="E114" s="920"/>
      <c r="F114" s="920"/>
      <c r="G114" s="920"/>
      <c r="H114" s="920"/>
      <c r="I114" s="920"/>
      <c r="J114" s="920"/>
      <c r="K114" s="920"/>
      <c r="L114" s="920"/>
      <c r="M114" s="920"/>
      <c r="N114" s="920"/>
      <c r="O114" s="920"/>
      <c r="P114" s="920"/>
      <c r="Q114" s="920"/>
      <c r="R114" s="920"/>
      <c r="S114" s="920"/>
      <c r="T114" s="920"/>
      <c r="U114" s="920"/>
      <c r="V114" s="920"/>
      <c r="W114" s="920"/>
      <c r="X114" s="920"/>
      <c r="Y114" s="920"/>
      <c r="Z114" s="921"/>
      <c r="AA114" s="955">
        <v>316</v>
      </c>
      <c r="AB114" s="956"/>
      <c r="AC114" s="956"/>
      <c r="AD114" s="956"/>
      <c r="AE114" s="957"/>
      <c r="AF114" s="958">
        <v>319</v>
      </c>
      <c r="AG114" s="956"/>
      <c r="AH114" s="956"/>
      <c r="AI114" s="956"/>
      <c r="AJ114" s="957"/>
      <c r="AK114" s="958">
        <v>18457</v>
      </c>
      <c r="AL114" s="956"/>
      <c r="AM114" s="956"/>
      <c r="AN114" s="956"/>
      <c r="AO114" s="957"/>
      <c r="AP114" s="959">
        <v>0.2</v>
      </c>
      <c r="AQ114" s="960"/>
      <c r="AR114" s="960"/>
      <c r="AS114" s="960"/>
      <c r="AT114" s="961"/>
      <c r="AU114" s="905"/>
      <c r="AV114" s="906"/>
      <c r="AW114" s="906"/>
      <c r="AX114" s="906"/>
      <c r="AY114" s="906"/>
      <c r="AZ114" s="919" t="s">
        <v>458</v>
      </c>
      <c r="BA114" s="920"/>
      <c r="BB114" s="920"/>
      <c r="BC114" s="920"/>
      <c r="BD114" s="920"/>
      <c r="BE114" s="920"/>
      <c r="BF114" s="920"/>
      <c r="BG114" s="920"/>
      <c r="BH114" s="920"/>
      <c r="BI114" s="920"/>
      <c r="BJ114" s="920"/>
      <c r="BK114" s="920"/>
      <c r="BL114" s="920"/>
      <c r="BM114" s="920"/>
      <c r="BN114" s="920"/>
      <c r="BO114" s="920"/>
      <c r="BP114" s="921"/>
      <c r="BQ114" s="922">
        <v>881589</v>
      </c>
      <c r="BR114" s="923"/>
      <c r="BS114" s="923"/>
      <c r="BT114" s="923"/>
      <c r="BU114" s="923"/>
      <c r="BV114" s="923">
        <v>871184</v>
      </c>
      <c r="BW114" s="923"/>
      <c r="BX114" s="923"/>
      <c r="BY114" s="923"/>
      <c r="BZ114" s="923"/>
      <c r="CA114" s="923">
        <v>868735</v>
      </c>
      <c r="CB114" s="923"/>
      <c r="CC114" s="923"/>
      <c r="CD114" s="923"/>
      <c r="CE114" s="923"/>
      <c r="CF114" s="917">
        <v>9.9</v>
      </c>
      <c r="CG114" s="918"/>
      <c r="CH114" s="918"/>
      <c r="CI114" s="918"/>
      <c r="CJ114" s="918"/>
      <c r="CK114" s="945"/>
      <c r="CL114" s="946"/>
      <c r="CM114" s="919" t="s">
        <v>459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55" t="s">
        <v>138</v>
      </c>
      <c r="DH114" s="956"/>
      <c r="DI114" s="956"/>
      <c r="DJ114" s="956"/>
      <c r="DK114" s="957"/>
      <c r="DL114" s="958" t="s">
        <v>444</v>
      </c>
      <c r="DM114" s="956"/>
      <c r="DN114" s="956"/>
      <c r="DO114" s="956"/>
      <c r="DP114" s="957"/>
      <c r="DQ114" s="958" t="s">
        <v>138</v>
      </c>
      <c r="DR114" s="956"/>
      <c r="DS114" s="956"/>
      <c r="DT114" s="956"/>
      <c r="DU114" s="957"/>
      <c r="DV114" s="959" t="s">
        <v>444</v>
      </c>
      <c r="DW114" s="960"/>
      <c r="DX114" s="960"/>
      <c r="DY114" s="960"/>
      <c r="DZ114" s="961"/>
    </row>
    <row r="115" spans="1:130" s="221" customFormat="1" ht="26.25" customHeight="1">
      <c r="A115" s="951"/>
      <c r="B115" s="952"/>
      <c r="C115" s="920" t="s">
        <v>460</v>
      </c>
      <c r="D115" s="920"/>
      <c r="E115" s="920"/>
      <c r="F115" s="920"/>
      <c r="G115" s="920"/>
      <c r="H115" s="920"/>
      <c r="I115" s="920"/>
      <c r="J115" s="920"/>
      <c r="K115" s="920"/>
      <c r="L115" s="920"/>
      <c r="M115" s="920"/>
      <c r="N115" s="920"/>
      <c r="O115" s="920"/>
      <c r="P115" s="920"/>
      <c r="Q115" s="920"/>
      <c r="R115" s="920"/>
      <c r="S115" s="920"/>
      <c r="T115" s="920"/>
      <c r="U115" s="920"/>
      <c r="V115" s="920"/>
      <c r="W115" s="920"/>
      <c r="X115" s="920"/>
      <c r="Y115" s="920"/>
      <c r="Z115" s="921"/>
      <c r="AA115" s="934">
        <v>15536</v>
      </c>
      <c r="AB115" s="935"/>
      <c r="AC115" s="935"/>
      <c r="AD115" s="935"/>
      <c r="AE115" s="936"/>
      <c r="AF115" s="937">
        <v>15453</v>
      </c>
      <c r="AG115" s="935"/>
      <c r="AH115" s="935"/>
      <c r="AI115" s="935"/>
      <c r="AJ115" s="936"/>
      <c r="AK115" s="937">
        <v>15383</v>
      </c>
      <c r="AL115" s="935"/>
      <c r="AM115" s="935"/>
      <c r="AN115" s="935"/>
      <c r="AO115" s="936"/>
      <c r="AP115" s="938">
        <v>0.2</v>
      </c>
      <c r="AQ115" s="939"/>
      <c r="AR115" s="939"/>
      <c r="AS115" s="939"/>
      <c r="AT115" s="940"/>
      <c r="AU115" s="905"/>
      <c r="AV115" s="906"/>
      <c r="AW115" s="906"/>
      <c r="AX115" s="906"/>
      <c r="AY115" s="906"/>
      <c r="AZ115" s="919" t="s">
        <v>461</v>
      </c>
      <c r="BA115" s="920"/>
      <c r="BB115" s="920"/>
      <c r="BC115" s="920"/>
      <c r="BD115" s="920"/>
      <c r="BE115" s="920"/>
      <c r="BF115" s="920"/>
      <c r="BG115" s="920"/>
      <c r="BH115" s="920"/>
      <c r="BI115" s="920"/>
      <c r="BJ115" s="920"/>
      <c r="BK115" s="920"/>
      <c r="BL115" s="920"/>
      <c r="BM115" s="920"/>
      <c r="BN115" s="920"/>
      <c r="BO115" s="920"/>
      <c r="BP115" s="921"/>
      <c r="BQ115" s="922" t="s">
        <v>138</v>
      </c>
      <c r="BR115" s="923"/>
      <c r="BS115" s="923"/>
      <c r="BT115" s="923"/>
      <c r="BU115" s="923"/>
      <c r="BV115" s="923" t="s">
        <v>138</v>
      </c>
      <c r="BW115" s="923"/>
      <c r="BX115" s="923"/>
      <c r="BY115" s="923"/>
      <c r="BZ115" s="923"/>
      <c r="CA115" s="923" t="s">
        <v>444</v>
      </c>
      <c r="CB115" s="923"/>
      <c r="CC115" s="923"/>
      <c r="CD115" s="923"/>
      <c r="CE115" s="923"/>
      <c r="CF115" s="917" t="s">
        <v>138</v>
      </c>
      <c r="CG115" s="918"/>
      <c r="CH115" s="918"/>
      <c r="CI115" s="918"/>
      <c r="CJ115" s="918"/>
      <c r="CK115" s="945"/>
      <c r="CL115" s="946"/>
      <c r="CM115" s="919" t="s">
        <v>462</v>
      </c>
      <c r="CN115" s="920"/>
      <c r="CO115" s="920"/>
      <c r="CP115" s="920"/>
      <c r="CQ115" s="920"/>
      <c r="CR115" s="920"/>
      <c r="CS115" s="920"/>
      <c r="CT115" s="920"/>
      <c r="CU115" s="920"/>
      <c r="CV115" s="920"/>
      <c r="CW115" s="920"/>
      <c r="CX115" s="920"/>
      <c r="CY115" s="920"/>
      <c r="CZ115" s="920"/>
      <c r="DA115" s="920"/>
      <c r="DB115" s="920"/>
      <c r="DC115" s="920"/>
      <c r="DD115" s="920"/>
      <c r="DE115" s="920"/>
      <c r="DF115" s="921"/>
      <c r="DG115" s="955" t="s">
        <v>450</v>
      </c>
      <c r="DH115" s="956"/>
      <c r="DI115" s="956"/>
      <c r="DJ115" s="956"/>
      <c r="DK115" s="957"/>
      <c r="DL115" s="958" t="s">
        <v>451</v>
      </c>
      <c r="DM115" s="956"/>
      <c r="DN115" s="956"/>
      <c r="DO115" s="956"/>
      <c r="DP115" s="957"/>
      <c r="DQ115" s="958" t="s">
        <v>138</v>
      </c>
      <c r="DR115" s="956"/>
      <c r="DS115" s="956"/>
      <c r="DT115" s="956"/>
      <c r="DU115" s="957"/>
      <c r="DV115" s="959" t="s">
        <v>138</v>
      </c>
      <c r="DW115" s="960"/>
      <c r="DX115" s="960"/>
      <c r="DY115" s="960"/>
      <c r="DZ115" s="961"/>
    </row>
    <row r="116" spans="1:130" s="221" customFormat="1" ht="26.25" customHeight="1">
      <c r="A116" s="953"/>
      <c r="B116" s="954"/>
      <c r="C116" s="962" t="s">
        <v>463</v>
      </c>
      <c r="D116" s="962"/>
      <c r="E116" s="962"/>
      <c r="F116" s="962"/>
      <c r="G116" s="962"/>
      <c r="H116" s="962"/>
      <c r="I116" s="962"/>
      <c r="J116" s="962"/>
      <c r="K116" s="962"/>
      <c r="L116" s="962"/>
      <c r="M116" s="962"/>
      <c r="N116" s="962"/>
      <c r="O116" s="962"/>
      <c r="P116" s="962"/>
      <c r="Q116" s="962"/>
      <c r="R116" s="962"/>
      <c r="S116" s="962"/>
      <c r="T116" s="962"/>
      <c r="U116" s="962"/>
      <c r="V116" s="962"/>
      <c r="W116" s="962"/>
      <c r="X116" s="962"/>
      <c r="Y116" s="962"/>
      <c r="Z116" s="963"/>
      <c r="AA116" s="955" t="s">
        <v>138</v>
      </c>
      <c r="AB116" s="956"/>
      <c r="AC116" s="956"/>
      <c r="AD116" s="956"/>
      <c r="AE116" s="957"/>
      <c r="AF116" s="958" t="s">
        <v>138</v>
      </c>
      <c r="AG116" s="956"/>
      <c r="AH116" s="956"/>
      <c r="AI116" s="956"/>
      <c r="AJ116" s="957"/>
      <c r="AK116" s="958" t="s">
        <v>138</v>
      </c>
      <c r="AL116" s="956"/>
      <c r="AM116" s="956"/>
      <c r="AN116" s="956"/>
      <c r="AO116" s="957"/>
      <c r="AP116" s="959" t="s">
        <v>138</v>
      </c>
      <c r="AQ116" s="960"/>
      <c r="AR116" s="960"/>
      <c r="AS116" s="960"/>
      <c r="AT116" s="961"/>
      <c r="AU116" s="905"/>
      <c r="AV116" s="906"/>
      <c r="AW116" s="906"/>
      <c r="AX116" s="906"/>
      <c r="AY116" s="906"/>
      <c r="AZ116" s="964" t="s">
        <v>464</v>
      </c>
      <c r="BA116" s="965"/>
      <c r="BB116" s="965"/>
      <c r="BC116" s="965"/>
      <c r="BD116" s="965"/>
      <c r="BE116" s="965"/>
      <c r="BF116" s="965"/>
      <c r="BG116" s="965"/>
      <c r="BH116" s="965"/>
      <c r="BI116" s="965"/>
      <c r="BJ116" s="965"/>
      <c r="BK116" s="965"/>
      <c r="BL116" s="965"/>
      <c r="BM116" s="965"/>
      <c r="BN116" s="965"/>
      <c r="BO116" s="965"/>
      <c r="BP116" s="966"/>
      <c r="BQ116" s="922" t="s">
        <v>138</v>
      </c>
      <c r="BR116" s="923"/>
      <c r="BS116" s="923"/>
      <c r="BT116" s="923"/>
      <c r="BU116" s="923"/>
      <c r="BV116" s="923" t="s">
        <v>138</v>
      </c>
      <c r="BW116" s="923"/>
      <c r="BX116" s="923"/>
      <c r="BY116" s="923"/>
      <c r="BZ116" s="923"/>
      <c r="CA116" s="923" t="s">
        <v>138</v>
      </c>
      <c r="CB116" s="923"/>
      <c r="CC116" s="923"/>
      <c r="CD116" s="923"/>
      <c r="CE116" s="923"/>
      <c r="CF116" s="917" t="s">
        <v>444</v>
      </c>
      <c r="CG116" s="918"/>
      <c r="CH116" s="918"/>
      <c r="CI116" s="918"/>
      <c r="CJ116" s="918"/>
      <c r="CK116" s="945"/>
      <c r="CL116" s="946"/>
      <c r="CM116" s="919" t="s">
        <v>465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55">
        <v>270000</v>
      </c>
      <c r="DH116" s="956"/>
      <c r="DI116" s="956"/>
      <c r="DJ116" s="956"/>
      <c r="DK116" s="957"/>
      <c r="DL116" s="958">
        <v>255000</v>
      </c>
      <c r="DM116" s="956"/>
      <c r="DN116" s="956"/>
      <c r="DO116" s="956"/>
      <c r="DP116" s="957"/>
      <c r="DQ116" s="958">
        <v>240000</v>
      </c>
      <c r="DR116" s="956"/>
      <c r="DS116" s="956"/>
      <c r="DT116" s="956"/>
      <c r="DU116" s="957"/>
      <c r="DV116" s="959">
        <v>2.7</v>
      </c>
      <c r="DW116" s="960"/>
      <c r="DX116" s="960"/>
      <c r="DY116" s="960"/>
      <c r="DZ116" s="961"/>
    </row>
    <row r="117" spans="1:130" s="221" customFormat="1" ht="26.25" customHeight="1">
      <c r="A117" s="909" t="s">
        <v>189</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74" t="s">
        <v>466</v>
      </c>
      <c r="Z117" s="891"/>
      <c r="AA117" s="975">
        <v>2445574</v>
      </c>
      <c r="AB117" s="976"/>
      <c r="AC117" s="976"/>
      <c r="AD117" s="976"/>
      <c r="AE117" s="977"/>
      <c r="AF117" s="978">
        <v>2389348</v>
      </c>
      <c r="AG117" s="976"/>
      <c r="AH117" s="976"/>
      <c r="AI117" s="976"/>
      <c r="AJ117" s="977"/>
      <c r="AK117" s="978">
        <v>2533914</v>
      </c>
      <c r="AL117" s="976"/>
      <c r="AM117" s="976"/>
      <c r="AN117" s="976"/>
      <c r="AO117" s="977"/>
      <c r="AP117" s="979"/>
      <c r="AQ117" s="980"/>
      <c r="AR117" s="980"/>
      <c r="AS117" s="980"/>
      <c r="AT117" s="981"/>
      <c r="AU117" s="905"/>
      <c r="AV117" s="906"/>
      <c r="AW117" s="906"/>
      <c r="AX117" s="906"/>
      <c r="AY117" s="906"/>
      <c r="AZ117" s="971" t="s">
        <v>467</v>
      </c>
      <c r="BA117" s="972"/>
      <c r="BB117" s="972"/>
      <c r="BC117" s="972"/>
      <c r="BD117" s="972"/>
      <c r="BE117" s="972"/>
      <c r="BF117" s="972"/>
      <c r="BG117" s="972"/>
      <c r="BH117" s="972"/>
      <c r="BI117" s="972"/>
      <c r="BJ117" s="972"/>
      <c r="BK117" s="972"/>
      <c r="BL117" s="972"/>
      <c r="BM117" s="972"/>
      <c r="BN117" s="972"/>
      <c r="BO117" s="972"/>
      <c r="BP117" s="973"/>
      <c r="BQ117" s="922" t="s">
        <v>451</v>
      </c>
      <c r="BR117" s="923"/>
      <c r="BS117" s="923"/>
      <c r="BT117" s="923"/>
      <c r="BU117" s="923"/>
      <c r="BV117" s="923" t="s">
        <v>450</v>
      </c>
      <c r="BW117" s="923"/>
      <c r="BX117" s="923"/>
      <c r="BY117" s="923"/>
      <c r="BZ117" s="923"/>
      <c r="CA117" s="923" t="s">
        <v>138</v>
      </c>
      <c r="CB117" s="923"/>
      <c r="CC117" s="923"/>
      <c r="CD117" s="923"/>
      <c r="CE117" s="923"/>
      <c r="CF117" s="917" t="s">
        <v>444</v>
      </c>
      <c r="CG117" s="918"/>
      <c r="CH117" s="918"/>
      <c r="CI117" s="918"/>
      <c r="CJ117" s="918"/>
      <c r="CK117" s="945"/>
      <c r="CL117" s="946"/>
      <c r="CM117" s="919" t="s">
        <v>468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55" t="s">
        <v>138</v>
      </c>
      <c r="DH117" s="956"/>
      <c r="DI117" s="956"/>
      <c r="DJ117" s="956"/>
      <c r="DK117" s="957"/>
      <c r="DL117" s="958" t="s">
        <v>450</v>
      </c>
      <c r="DM117" s="956"/>
      <c r="DN117" s="956"/>
      <c r="DO117" s="956"/>
      <c r="DP117" s="957"/>
      <c r="DQ117" s="958" t="s">
        <v>450</v>
      </c>
      <c r="DR117" s="956"/>
      <c r="DS117" s="956"/>
      <c r="DT117" s="956"/>
      <c r="DU117" s="957"/>
      <c r="DV117" s="959" t="s">
        <v>138</v>
      </c>
      <c r="DW117" s="960"/>
      <c r="DX117" s="960"/>
      <c r="DY117" s="960"/>
      <c r="DZ117" s="961"/>
    </row>
    <row r="118" spans="1:130" s="221" customFormat="1" ht="26.25" customHeight="1">
      <c r="A118" s="909" t="s">
        <v>438</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435</v>
      </c>
      <c r="AB118" s="890"/>
      <c r="AC118" s="890"/>
      <c r="AD118" s="890"/>
      <c r="AE118" s="891"/>
      <c r="AF118" s="889" t="s">
        <v>436</v>
      </c>
      <c r="AG118" s="890"/>
      <c r="AH118" s="890"/>
      <c r="AI118" s="890"/>
      <c r="AJ118" s="891"/>
      <c r="AK118" s="889" t="s">
        <v>308</v>
      </c>
      <c r="AL118" s="890"/>
      <c r="AM118" s="890"/>
      <c r="AN118" s="890"/>
      <c r="AO118" s="891"/>
      <c r="AP118" s="967" t="s">
        <v>437</v>
      </c>
      <c r="AQ118" s="968"/>
      <c r="AR118" s="968"/>
      <c r="AS118" s="968"/>
      <c r="AT118" s="969"/>
      <c r="AU118" s="905"/>
      <c r="AV118" s="906"/>
      <c r="AW118" s="906"/>
      <c r="AX118" s="906"/>
      <c r="AY118" s="906"/>
      <c r="AZ118" s="970" t="s">
        <v>469</v>
      </c>
      <c r="BA118" s="962"/>
      <c r="BB118" s="962"/>
      <c r="BC118" s="962"/>
      <c r="BD118" s="962"/>
      <c r="BE118" s="962"/>
      <c r="BF118" s="962"/>
      <c r="BG118" s="962"/>
      <c r="BH118" s="962"/>
      <c r="BI118" s="962"/>
      <c r="BJ118" s="962"/>
      <c r="BK118" s="962"/>
      <c r="BL118" s="962"/>
      <c r="BM118" s="962"/>
      <c r="BN118" s="962"/>
      <c r="BO118" s="962"/>
      <c r="BP118" s="963"/>
      <c r="BQ118" s="996" t="s">
        <v>444</v>
      </c>
      <c r="BR118" s="997"/>
      <c r="BS118" s="997"/>
      <c r="BT118" s="997"/>
      <c r="BU118" s="997"/>
      <c r="BV118" s="997" t="s">
        <v>138</v>
      </c>
      <c r="BW118" s="997"/>
      <c r="BX118" s="997"/>
      <c r="BY118" s="997"/>
      <c r="BZ118" s="997"/>
      <c r="CA118" s="997" t="s">
        <v>138</v>
      </c>
      <c r="CB118" s="997"/>
      <c r="CC118" s="997"/>
      <c r="CD118" s="997"/>
      <c r="CE118" s="997"/>
      <c r="CF118" s="917" t="s">
        <v>451</v>
      </c>
      <c r="CG118" s="918"/>
      <c r="CH118" s="918"/>
      <c r="CI118" s="918"/>
      <c r="CJ118" s="918"/>
      <c r="CK118" s="945"/>
      <c r="CL118" s="946"/>
      <c r="CM118" s="919" t="s">
        <v>470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55" t="s">
        <v>451</v>
      </c>
      <c r="DH118" s="956"/>
      <c r="DI118" s="956"/>
      <c r="DJ118" s="956"/>
      <c r="DK118" s="957"/>
      <c r="DL118" s="958" t="s">
        <v>138</v>
      </c>
      <c r="DM118" s="956"/>
      <c r="DN118" s="956"/>
      <c r="DO118" s="956"/>
      <c r="DP118" s="957"/>
      <c r="DQ118" s="958" t="s">
        <v>451</v>
      </c>
      <c r="DR118" s="956"/>
      <c r="DS118" s="956"/>
      <c r="DT118" s="956"/>
      <c r="DU118" s="957"/>
      <c r="DV118" s="959" t="s">
        <v>138</v>
      </c>
      <c r="DW118" s="960"/>
      <c r="DX118" s="960"/>
      <c r="DY118" s="960"/>
      <c r="DZ118" s="961"/>
    </row>
    <row r="119" spans="1:130" s="221" customFormat="1" ht="26.25" customHeight="1">
      <c r="A119" s="1053" t="s">
        <v>441</v>
      </c>
      <c r="B119" s="944"/>
      <c r="C119" s="926" t="s">
        <v>442</v>
      </c>
      <c r="D119" s="894"/>
      <c r="E119" s="894"/>
      <c r="F119" s="894"/>
      <c r="G119" s="894"/>
      <c r="H119" s="894"/>
      <c r="I119" s="894"/>
      <c r="J119" s="894"/>
      <c r="K119" s="894"/>
      <c r="L119" s="894"/>
      <c r="M119" s="894"/>
      <c r="N119" s="894"/>
      <c r="O119" s="894"/>
      <c r="P119" s="894"/>
      <c r="Q119" s="894"/>
      <c r="R119" s="894"/>
      <c r="S119" s="894"/>
      <c r="T119" s="894"/>
      <c r="U119" s="894"/>
      <c r="V119" s="894"/>
      <c r="W119" s="894"/>
      <c r="X119" s="894"/>
      <c r="Y119" s="894"/>
      <c r="Z119" s="895"/>
      <c r="AA119" s="896" t="s">
        <v>444</v>
      </c>
      <c r="AB119" s="897"/>
      <c r="AC119" s="897"/>
      <c r="AD119" s="897"/>
      <c r="AE119" s="898"/>
      <c r="AF119" s="899" t="s">
        <v>451</v>
      </c>
      <c r="AG119" s="897"/>
      <c r="AH119" s="897"/>
      <c r="AI119" s="897"/>
      <c r="AJ119" s="898"/>
      <c r="AK119" s="899" t="s">
        <v>138</v>
      </c>
      <c r="AL119" s="897"/>
      <c r="AM119" s="897"/>
      <c r="AN119" s="897"/>
      <c r="AO119" s="898"/>
      <c r="AP119" s="900" t="s">
        <v>138</v>
      </c>
      <c r="AQ119" s="901"/>
      <c r="AR119" s="901"/>
      <c r="AS119" s="901"/>
      <c r="AT119" s="902"/>
      <c r="AU119" s="907"/>
      <c r="AV119" s="908"/>
      <c r="AW119" s="908"/>
      <c r="AX119" s="908"/>
      <c r="AY119" s="908"/>
      <c r="AZ119" s="242" t="s">
        <v>189</v>
      </c>
      <c r="BA119" s="242"/>
      <c r="BB119" s="242"/>
      <c r="BC119" s="242"/>
      <c r="BD119" s="242"/>
      <c r="BE119" s="242"/>
      <c r="BF119" s="242"/>
      <c r="BG119" s="242"/>
      <c r="BH119" s="242"/>
      <c r="BI119" s="242"/>
      <c r="BJ119" s="242"/>
      <c r="BK119" s="242"/>
      <c r="BL119" s="242"/>
      <c r="BM119" s="242"/>
      <c r="BN119" s="242"/>
      <c r="BO119" s="974" t="s">
        <v>471</v>
      </c>
      <c r="BP119" s="1002"/>
      <c r="BQ119" s="996">
        <v>26885200</v>
      </c>
      <c r="BR119" s="997"/>
      <c r="BS119" s="997"/>
      <c r="BT119" s="997"/>
      <c r="BU119" s="997"/>
      <c r="BV119" s="997">
        <v>25513321</v>
      </c>
      <c r="BW119" s="997"/>
      <c r="BX119" s="997"/>
      <c r="BY119" s="997"/>
      <c r="BZ119" s="997"/>
      <c r="CA119" s="997">
        <v>24156090</v>
      </c>
      <c r="CB119" s="997"/>
      <c r="CC119" s="997"/>
      <c r="CD119" s="997"/>
      <c r="CE119" s="997"/>
      <c r="CF119" s="998"/>
      <c r="CG119" s="999"/>
      <c r="CH119" s="999"/>
      <c r="CI119" s="999"/>
      <c r="CJ119" s="1000"/>
      <c r="CK119" s="947"/>
      <c r="CL119" s="948"/>
      <c r="CM119" s="970" t="s">
        <v>472</v>
      </c>
      <c r="CN119" s="962"/>
      <c r="CO119" s="962"/>
      <c r="CP119" s="962"/>
      <c r="CQ119" s="962"/>
      <c r="CR119" s="962"/>
      <c r="CS119" s="962"/>
      <c r="CT119" s="962"/>
      <c r="CU119" s="962"/>
      <c r="CV119" s="962"/>
      <c r="CW119" s="962"/>
      <c r="CX119" s="962"/>
      <c r="CY119" s="962"/>
      <c r="CZ119" s="962"/>
      <c r="DA119" s="962"/>
      <c r="DB119" s="962"/>
      <c r="DC119" s="962"/>
      <c r="DD119" s="962"/>
      <c r="DE119" s="962"/>
      <c r="DF119" s="963"/>
      <c r="DG119" s="1001" t="s">
        <v>451</v>
      </c>
      <c r="DH119" s="983"/>
      <c r="DI119" s="983"/>
      <c r="DJ119" s="983"/>
      <c r="DK119" s="984"/>
      <c r="DL119" s="982" t="s">
        <v>138</v>
      </c>
      <c r="DM119" s="983"/>
      <c r="DN119" s="983"/>
      <c r="DO119" s="983"/>
      <c r="DP119" s="984"/>
      <c r="DQ119" s="982" t="s">
        <v>444</v>
      </c>
      <c r="DR119" s="983"/>
      <c r="DS119" s="983"/>
      <c r="DT119" s="983"/>
      <c r="DU119" s="984"/>
      <c r="DV119" s="985" t="s">
        <v>444</v>
      </c>
      <c r="DW119" s="986"/>
      <c r="DX119" s="986"/>
      <c r="DY119" s="986"/>
      <c r="DZ119" s="987"/>
    </row>
    <row r="120" spans="1:130" s="221" customFormat="1" ht="26.25" customHeight="1">
      <c r="A120" s="1054"/>
      <c r="B120" s="946"/>
      <c r="C120" s="919" t="s">
        <v>447</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55" t="s">
        <v>451</v>
      </c>
      <c r="AB120" s="956"/>
      <c r="AC120" s="956"/>
      <c r="AD120" s="956"/>
      <c r="AE120" s="957"/>
      <c r="AF120" s="958" t="s">
        <v>138</v>
      </c>
      <c r="AG120" s="956"/>
      <c r="AH120" s="956"/>
      <c r="AI120" s="956"/>
      <c r="AJ120" s="957"/>
      <c r="AK120" s="958" t="s">
        <v>413</v>
      </c>
      <c r="AL120" s="956"/>
      <c r="AM120" s="956"/>
      <c r="AN120" s="956"/>
      <c r="AO120" s="957"/>
      <c r="AP120" s="959" t="s">
        <v>138</v>
      </c>
      <c r="AQ120" s="960"/>
      <c r="AR120" s="960"/>
      <c r="AS120" s="960"/>
      <c r="AT120" s="961"/>
      <c r="AU120" s="988" t="s">
        <v>473</v>
      </c>
      <c r="AV120" s="989"/>
      <c r="AW120" s="989"/>
      <c r="AX120" s="989"/>
      <c r="AY120" s="990"/>
      <c r="AZ120" s="926" t="s">
        <v>474</v>
      </c>
      <c r="BA120" s="894"/>
      <c r="BB120" s="894"/>
      <c r="BC120" s="894"/>
      <c r="BD120" s="894"/>
      <c r="BE120" s="894"/>
      <c r="BF120" s="894"/>
      <c r="BG120" s="894"/>
      <c r="BH120" s="894"/>
      <c r="BI120" s="894"/>
      <c r="BJ120" s="894"/>
      <c r="BK120" s="894"/>
      <c r="BL120" s="894"/>
      <c r="BM120" s="894"/>
      <c r="BN120" s="894"/>
      <c r="BO120" s="894"/>
      <c r="BP120" s="895"/>
      <c r="BQ120" s="927">
        <v>5113369</v>
      </c>
      <c r="BR120" s="928"/>
      <c r="BS120" s="928"/>
      <c r="BT120" s="928"/>
      <c r="BU120" s="928"/>
      <c r="BV120" s="928">
        <v>4773223</v>
      </c>
      <c r="BW120" s="928"/>
      <c r="BX120" s="928"/>
      <c r="BY120" s="928"/>
      <c r="BZ120" s="928"/>
      <c r="CA120" s="928">
        <v>5231311</v>
      </c>
      <c r="CB120" s="928"/>
      <c r="CC120" s="928"/>
      <c r="CD120" s="928"/>
      <c r="CE120" s="928"/>
      <c r="CF120" s="941">
        <v>59.9</v>
      </c>
      <c r="CG120" s="942"/>
      <c r="CH120" s="942"/>
      <c r="CI120" s="942"/>
      <c r="CJ120" s="942"/>
      <c r="CK120" s="1003" t="s">
        <v>475</v>
      </c>
      <c r="CL120" s="1004"/>
      <c r="CM120" s="1004"/>
      <c r="CN120" s="1004"/>
      <c r="CO120" s="1005"/>
      <c r="CP120" s="1011" t="s">
        <v>476</v>
      </c>
      <c r="CQ120" s="1012"/>
      <c r="CR120" s="1012"/>
      <c r="CS120" s="1012"/>
      <c r="CT120" s="1012"/>
      <c r="CU120" s="1012"/>
      <c r="CV120" s="1012"/>
      <c r="CW120" s="1012"/>
      <c r="CX120" s="1012"/>
      <c r="CY120" s="1012"/>
      <c r="CZ120" s="1012"/>
      <c r="DA120" s="1012"/>
      <c r="DB120" s="1012"/>
      <c r="DC120" s="1012"/>
      <c r="DD120" s="1012"/>
      <c r="DE120" s="1012"/>
      <c r="DF120" s="1013"/>
      <c r="DG120" s="927" t="s">
        <v>138</v>
      </c>
      <c r="DH120" s="928"/>
      <c r="DI120" s="928"/>
      <c r="DJ120" s="928"/>
      <c r="DK120" s="928"/>
      <c r="DL120" s="928">
        <v>5620639</v>
      </c>
      <c r="DM120" s="928"/>
      <c r="DN120" s="928"/>
      <c r="DO120" s="928"/>
      <c r="DP120" s="928"/>
      <c r="DQ120" s="928">
        <v>5082603</v>
      </c>
      <c r="DR120" s="928"/>
      <c r="DS120" s="928"/>
      <c r="DT120" s="928"/>
      <c r="DU120" s="928"/>
      <c r="DV120" s="929">
        <v>58.2</v>
      </c>
      <c r="DW120" s="929"/>
      <c r="DX120" s="929"/>
      <c r="DY120" s="929"/>
      <c r="DZ120" s="930"/>
    </row>
    <row r="121" spans="1:130" s="221" customFormat="1" ht="26.25" customHeight="1">
      <c r="A121" s="1054"/>
      <c r="B121" s="946"/>
      <c r="C121" s="971" t="s">
        <v>477</v>
      </c>
      <c r="D121" s="972"/>
      <c r="E121" s="972"/>
      <c r="F121" s="972"/>
      <c r="G121" s="972"/>
      <c r="H121" s="972"/>
      <c r="I121" s="972"/>
      <c r="J121" s="972"/>
      <c r="K121" s="972"/>
      <c r="L121" s="972"/>
      <c r="M121" s="972"/>
      <c r="N121" s="972"/>
      <c r="O121" s="972"/>
      <c r="P121" s="972"/>
      <c r="Q121" s="972"/>
      <c r="R121" s="972"/>
      <c r="S121" s="972"/>
      <c r="T121" s="972"/>
      <c r="U121" s="972"/>
      <c r="V121" s="972"/>
      <c r="W121" s="972"/>
      <c r="X121" s="972"/>
      <c r="Y121" s="972"/>
      <c r="Z121" s="973"/>
      <c r="AA121" s="955" t="s">
        <v>413</v>
      </c>
      <c r="AB121" s="956"/>
      <c r="AC121" s="956"/>
      <c r="AD121" s="956"/>
      <c r="AE121" s="957"/>
      <c r="AF121" s="958" t="s">
        <v>138</v>
      </c>
      <c r="AG121" s="956"/>
      <c r="AH121" s="956"/>
      <c r="AI121" s="956"/>
      <c r="AJ121" s="957"/>
      <c r="AK121" s="958" t="s">
        <v>451</v>
      </c>
      <c r="AL121" s="956"/>
      <c r="AM121" s="956"/>
      <c r="AN121" s="956"/>
      <c r="AO121" s="957"/>
      <c r="AP121" s="959" t="s">
        <v>444</v>
      </c>
      <c r="AQ121" s="960"/>
      <c r="AR121" s="960"/>
      <c r="AS121" s="960"/>
      <c r="AT121" s="961"/>
      <c r="AU121" s="991"/>
      <c r="AV121" s="992"/>
      <c r="AW121" s="992"/>
      <c r="AX121" s="992"/>
      <c r="AY121" s="993"/>
      <c r="AZ121" s="919" t="s">
        <v>478</v>
      </c>
      <c r="BA121" s="920"/>
      <c r="BB121" s="920"/>
      <c r="BC121" s="920"/>
      <c r="BD121" s="920"/>
      <c r="BE121" s="920"/>
      <c r="BF121" s="920"/>
      <c r="BG121" s="920"/>
      <c r="BH121" s="920"/>
      <c r="BI121" s="920"/>
      <c r="BJ121" s="920"/>
      <c r="BK121" s="920"/>
      <c r="BL121" s="920"/>
      <c r="BM121" s="920"/>
      <c r="BN121" s="920"/>
      <c r="BO121" s="920"/>
      <c r="BP121" s="921"/>
      <c r="BQ121" s="922">
        <v>168190</v>
      </c>
      <c r="BR121" s="923"/>
      <c r="BS121" s="923"/>
      <c r="BT121" s="923"/>
      <c r="BU121" s="923"/>
      <c r="BV121" s="923">
        <v>156677</v>
      </c>
      <c r="BW121" s="923"/>
      <c r="BX121" s="923"/>
      <c r="BY121" s="923"/>
      <c r="BZ121" s="923"/>
      <c r="CA121" s="923">
        <v>146000</v>
      </c>
      <c r="CB121" s="923"/>
      <c r="CC121" s="923"/>
      <c r="CD121" s="923"/>
      <c r="CE121" s="923"/>
      <c r="CF121" s="917">
        <v>1.7</v>
      </c>
      <c r="CG121" s="918"/>
      <c r="CH121" s="918"/>
      <c r="CI121" s="918"/>
      <c r="CJ121" s="918"/>
      <c r="CK121" s="1006"/>
      <c r="CL121" s="1007"/>
      <c r="CM121" s="1007"/>
      <c r="CN121" s="1007"/>
      <c r="CO121" s="1008"/>
      <c r="CP121" s="1016" t="s">
        <v>479</v>
      </c>
      <c r="CQ121" s="1017"/>
      <c r="CR121" s="1017"/>
      <c r="CS121" s="1017"/>
      <c r="CT121" s="1017"/>
      <c r="CU121" s="1017"/>
      <c r="CV121" s="1017"/>
      <c r="CW121" s="1017"/>
      <c r="CX121" s="1017"/>
      <c r="CY121" s="1017"/>
      <c r="CZ121" s="1017"/>
      <c r="DA121" s="1017"/>
      <c r="DB121" s="1017"/>
      <c r="DC121" s="1017"/>
      <c r="DD121" s="1017"/>
      <c r="DE121" s="1017"/>
      <c r="DF121" s="1018"/>
      <c r="DG121" s="922">
        <v>5063490</v>
      </c>
      <c r="DH121" s="923"/>
      <c r="DI121" s="923"/>
      <c r="DJ121" s="923"/>
      <c r="DK121" s="923"/>
      <c r="DL121" s="923">
        <v>4788669</v>
      </c>
      <c r="DM121" s="923"/>
      <c r="DN121" s="923"/>
      <c r="DO121" s="923"/>
      <c r="DP121" s="923"/>
      <c r="DQ121" s="923">
        <v>4518081</v>
      </c>
      <c r="DR121" s="923"/>
      <c r="DS121" s="923"/>
      <c r="DT121" s="923"/>
      <c r="DU121" s="923"/>
      <c r="DV121" s="924">
        <v>51.7</v>
      </c>
      <c r="DW121" s="924"/>
      <c r="DX121" s="924"/>
      <c r="DY121" s="924"/>
      <c r="DZ121" s="925"/>
    </row>
    <row r="122" spans="1:130" s="221" customFormat="1" ht="26.25" customHeight="1">
      <c r="A122" s="1054"/>
      <c r="B122" s="946"/>
      <c r="C122" s="919" t="s">
        <v>459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55" t="s">
        <v>451</v>
      </c>
      <c r="AB122" s="956"/>
      <c r="AC122" s="956"/>
      <c r="AD122" s="956"/>
      <c r="AE122" s="957"/>
      <c r="AF122" s="958" t="s">
        <v>451</v>
      </c>
      <c r="AG122" s="956"/>
      <c r="AH122" s="956"/>
      <c r="AI122" s="956"/>
      <c r="AJ122" s="957"/>
      <c r="AK122" s="958" t="s">
        <v>138</v>
      </c>
      <c r="AL122" s="956"/>
      <c r="AM122" s="956"/>
      <c r="AN122" s="956"/>
      <c r="AO122" s="957"/>
      <c r="AP122" s="959" t="s">
        <v>138</v>
      </c>
      <c r="AQ122" s="960"/>
      <c r="AR122" s="960"/>
      <c r="AS122" s="960"/>
      <c r="AT122" s="961"/>
      <c r="AU122" s="991"/>
      <c r="AV122" s="992"/>
      <c r="AW122" s="992"/>
      <c r="AX122" s="992"/>
      <c r="AY122" s="993"/>
      <c r="AZ122" s="970" t="s">
        <v>480</v>
      </c>
      <c r="BA122" s="962"/>
      <c r="BB122" s="962"/>
      <c r="BC122" s="962"/>
      <c r="BD122" s="962"/>
      <c r="BE122" s="962"/>
      <c r="BF122" s="962"/>
      <c r="BG122" s="962"/>
      <c r="BH122" s="962"/>
      <c r="BI122" s="962"/>
      <c r="BJ122" s="962"/>
      <c r="BK122" s="962"/>
      <c r="BL122" s="962"/>
      <c r="BM122" s="962"/>
      <c r="BN122" s="962"/>
      <c r="BO122" s="962"/>
      <c r="BP122" s="963"/>
      <c r="BQ122" s="996">
        <v>16007871</v>
      </c>
      <c r="BR122" s="997"/>
      <c r="BS122" s="997"/>
      <c r="BT122" s="997"/>
      <c r="BU122" s="997"/>
      <c r="BV122" s="997">
        <v>15381966</v>
      </c>
      <c r="BW122" s="997"/>
      <c r="BX122" s="997"/>
      <c r="BY122" s="997"/>
      <c r="BZ122" s="997"/>
      <c r="CA122" s="997">
        <v>14790616</v>
      </c>
      <c r="CB122" s="997"/>
      <c r="CC122" s="997"/>
      <c r="CD122" s="997"/>
      <c r="CE122" s="997"/>
      <c r="CF122" s="1014">
        <v>169.2</v>
      </c>
      <c r="CG122" s="1015"/>
      <c r="CH122" s="1015"/>
      <c r="CI122" s="1015"/>
      <c r="CJ122" s="1015"/>
      <c r="CK122" s="1006"/>
      <c r="CL122" s="1007"/>
      <c r="CM122" s="1007"/>
      <c r="CN122" s="1007"/>
      <c r="CO122" s="1008"/>
      <c r="CP122" s="1016" t="s">
        <v>412</v>
      </c>
      <c r="CQ122" s="1017"/>
      <c r="CR122" s="1017"/>
      <c r="CS122" s="1017"/>
      <c r="CT122" s="1017"/>
      <c r="CU122" s="1017"/>
      <c r="CV122" s="1017"/>
      <c r="CW122" s="1017"/>
      <c r="CX122" s="1017"/>
      <c r="CY122" s="1017"/>
      <c r="CZ122" s="1017"/>
      <c r="DA122" s="1017"/>
      <c r="DB122" s="1017"/>
      <c r="DC122" s="1017"/>
      <c r="DD122" s="1017"/>
      <c r="DE122" s="1017"/>
      <c r="DF122" s="1018"/>
      <c r="DG122" s="922" t="s">
        <v>413</v>
      </c>
      <c r="DH122" s="923"/>
      <c r="DI122" s="923"/>
      <c r="DJ122" s="923"/>
      <c r="DK122" s="923"/>
      <c r="DL122" s="923" t="s">
        <v>413</v>
      </c>
      <c r="DM122" s="923"/>
      <c r="DN122" s="923"/>
      <c r="DO122" s="923"/>
      <c r="DP122" s="923"/>
      <c r="DQ122" s="923" t="s">
        <v>451</v>
      </c>
      <c r="DR122" s="923"/>
      <c r="DS122" s="923"/>
      <c r="DT122" s="923"/>
      <c r="DU122" s="923"/>
      <c r="DV122" s="924" t="s">
        <v>444</v>
      </c>
      <c r="DW122" s="924"/>
      <c r="DX122" s="924"/>
      <c r="DY122" s="924"/>
      <c r="DZ122" s="925"/>
    </row>
    <row r="123" spans="1:130" s="221" customFormat="1" ht="26.25" customHeight="1">
      <c r="A123" s="1054"/>
      <c r="B123" s="946"/>
      <c r="C123" s="919" t="s">
        <v>465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55">
        <v>15000</v>
      </c>
      <c r="AB123" s="956"/>
      <c r="AC123" s="956"/>
      <c r="AD123" s="956"/>
      <c r="AE123" s="957"/>
      <c r="AF123" s="958">
        <v>15000</v>
      </c>
      <c r="AG123" s="956"/>
      <c r="AH123" s="956"/>
      <c r="AI123" s="956"/>
      <c r="AJ123" s="957"/>
      <c r="AK123" s="958">
        <v>15000</v>
      </c>
      <c r="AL123" s="956"/>
      <c r="AM123" s="956"/>
      <c r="AN123" s="956"/>
      <c r="AO123" s="957"/>
      <c r="AP123" s="959">
        <v>0.2</v>
      </c>
      <c r="AQ123" s="960"/>
      <c r="AR123" s="960"/>
      <c r="AS123" s="960"/>
      <c r="AT123" s="961"/>
      <c r="AU123" s="994"/>
      <c r="AV123" s="995"/>
      <c r="AW123" s="995"/>
      <c r="AX123" s="995"/>
      <c r="AY123" s="995"/>
      <c r="AZ123" s="242" t="s">
        <v>189</v>
      </c>
      <c r="BA123" s="242"/>
      <c r="BB123" s="242"/>
      <c r="BC123" s="242"/>
      <c r="BD123" s="242"/>
      <c r="BE123" s="242"/>
      <c r="BF123" s="242"/>
      <c r="BG123" s="242"/>
      <c r="BH123" s="242"/>
      <c r="BI123" s="242"/>
      <c r="BJ123" s="242"/>
      <c r="BK123" s="242"/>
      <c r="BL123" s="242"/>
      <c r="BM123" s="242"/>
      <c r="BN123" s="242"/>
      <c r="BO123" s="974" t="s">
        <v>481</v>
      </c>
      <c r="BP123" s="1002"/>
      <c r="BQ123" s="1060">
        <v>21289430</v>
      </c>
      <c r="BR123" s="1061"/>
      <c r="BS123" s="1061"/>
      <c r="BT123" s="1061"/>
      <c r="BU123" s="1061"/>
      <c r="BV123" s="1061">
        <v>20311866</v>
      </c>
      <c r="BW123" s="1061"/>
      <c r="BX123" s="1061"/>
      <c r="BY123" s="1061"/>
      <c r="BZ123" s="1061"/>
      <c r="CA123" s="1061">
        <v>20167927</v>
      </c>
      <c r="CB123" s="1061"/>
      <c r="CC123" s="1061"/>
      <c r="CD123" s="1061"/>
      <c r="CE123" s="1061"/>
      <c r="CF123" s="998"/>
      <c r="CG123" s="999"/>
      <c r="CH123" s="999"/>
      <c r="CI123" s="999"/>
      <c r="CJ123" s="1000"/>
      <c r="CK123" s="1006"/>
      <c r="CL123" s="1007"/>
      <c r="CM123" s="1007"/>
      <c r="CN123" s="1007"/>
      <c r="CO123" s="1008"/>
      <c r="CP123" s="1016"/>
      <c r="CQ123" s="1017"/>
      <c r="CR123" s="1017"/>
      <c r="CS123" s="1017"/>
      <c r="CT123" s="1017"/>
      <c r="CU123" s="1017"/>
      <c r="CV123" s="1017"/>
      <c r="CW123" s="1017"/>
      <c r="CX123" s="1017"/>
      <c r="CY123" s="1017"/>
      <c r="CZ123" s="1017"/>
      <c r="DA123" s="1017"/>
      <c r="DB123" s="1017"/>
      <c r="DC123" s="1017"/>
      <c r="DD123" s="1017"/>
      <c r="DE123" s="1017"/>
      <c r="DF123" s="1018"/>
      <c r="DG123" s="955"/>
      <c r="DH123" s="956"/>
      <c r="DI123" s="956"/>
      <c r="DJ123" s="956"/>
      <c r="DK123" s="957"/>
      <c r="DL123" s="958"/>
      <c r="DM123" s="956"/>
      <c r="DN123" s="956"/>
      <c r="DO123" s="956"/>
      <c r="DP123" s="957"/>
      <c r="DQ123" s="958"/>
      <c r="DR123" s="956"/>
      <c r="DS123" s="956"/>
      <c r="DT123" s="956"/>
      <c r="DU123" s="957"/>
      <c r="DV123" s="959"/>
      <c r="DW123" s="960"/>
      <c r="DX123" s="960"/>
      <c r="DY123" s="960"/>
      <c r="DZ123" s="961"/>
    </row>
    <row r="124" spans="1:130" s="221" customFormat="1" ht="26.25" customHeight="1" thickBot="1">
      <c r="A124" s="1054"/>
      <c r="B124" s="946"/>
      <c r="C124" s="919" t="s">
        <v>468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55" t="s">
        <v>451</v>
      </c>
      <c r="AB124" s="956"/>
      <c r="AC124" s="956"/>
      <c r="AD124" s="956"/>
      <c r="AE124" s="957"/>
      <c r="AF124" s="958" t="s">
        <v>451</v>
      </c>
      <c r="AG124" s="956"/>
      <c r="AH124" s="956"/>
      <c r="AI124" s="956"/>
      <c r="AJ124" s="957"/>
      <c r="AK124" s="958" t="s">
        <v>138</v>
      </c>
      <c r="AL124" s="956"/>
      <c r="AM124" s="956"/>
      <c r="AN124" s="956"/>
      <c r="AO124" s="957"/>
      <c r="AP124" s="959" t="s">
        <v>451</v>
      </c>
      <c r="AQ124" s="960"/>
      <c r="AR124" s="960"/>
      <c r="AS124" s="960"/>
      <c r="AT124" s="961"/>
      <c r="AU124" s="1056" t="s">
        <v>482</v>
      </c>
      <c r="AV124" s="1057"/>
      <c r="AW124" s="1057"/>
      <c r="AX124" s="1057"/>
      <c r="AY124" s="1057"/>
      <c r="AZ124" s="1057"/>
      <c r="BA124" s="1057"/>
      <c r="BB124" s="1057"/>
      <c r="BC124" s="1057"/>
      <c r="BD124" s="1057"/>
      <c r="BE124" s="1057"/>
      <c r="BF124" s="1057"/>
      <c r="BG124" s="1057"/>
      <c r="BH124" s="1057"/>
      <c r="BI124" s="1057"/>
      <c r="BJ124" s="1057"/>
      <c r="BK124" s="1057"/>
      <c r="BL124" s="1057"/>
      <c r="BM124" s="1057"/>
      <c r="BN124" s="1057"/>
      <c r="BO124" s="1057"/>
      <c r="BP124" s="1058"/>
      <c r="BQ124" s="1059">
        <v>71.900000000000006</v>
      </c>
      <c r="BR124" s="1024"/>
      <c r="BS124" s="1024"/>
      <c r="BT124" s="1024"/>
      <c r="BU124" s="1024"/>
      <c r="BV124" s="1024">
        <v>63</v>
      </c>
      <c r="BW124" s="1024"/>
      <c r="BX124" s="1024"/>
      <c r="BY124" s="1024"/>
      <c r="BZ124" s="1024"/>
      <c r="CA124" s="1024">
        <v>45.6</v>
      </c>
      <c r="CB124" s="1024"/>
      <c r="CC124" s="1024"/>
      <c r="CD124" s="1024"/>
      <c r="CE124" s="1024"/>
      <c r="CF124" s="1025"/>
      <c r="CG124" s="1026"/>
      <c r="CH124" s="1026"/>
      <c r="CI124" s="1026"/>
      <c r="CJ124" s="1027"/>
      <c r="CK124" s="1009"/>
      <c r="CL124" s="1009"/>
      <c r="CM124" s="1009"/>
      <c r="CN124" s="1009"/>
      <c r="CO124" s="1010"/>
      <c r="CP124" s="1016" t="s">
        <v>483</v>
      </c>
      <c r="CQ124" s="1017"/>
      <c r="CR124" s="1017"/>
      <c r="CS124" s="1017"/>
      <c r="CT124" s="1017"/>
      <c r="CU124" s="1017"/>
      <c r="CV124" s="1017"/>
      <c r="CW124" s="1017"/>
      <c r="CX124" s="1017"/>
      <c r="CY124" s="1017"/>
      <c r="CZ124" s="1017"/>
      <c r="DA124" s="1017"/>
      <c r="DB124" s="1017"/>
      <c r="DC124" s="1017"/>
      <c r="DD124" s="1017"/>
      <c r="DE124" s="1017"/>
      <c r="DF124" s="1018"/>
      <c r="DG124" s="1001">
        <v>5897747</v>
      </c>
      <c r="DH124" s="983"/>
      <c r="DI124" s="983"/>
      <c r="DJ124" s="983"/>
      <c r="DK124" s="984"/>
      <c r="DL124" s="982" t="s">
        <v>444</v>
      </c>
      <c r="DM124" s="983"/>
      <c r="DN124" s="983"/>
      <c r="DO124" s="983"/>
      <c r="DP124" s="984"/>
      <c r="DQ124" s="982" t="s">
        <v>444</v>
      </c>
      <c r="DR124" s="983"/>
      <c r="DS124" s="983"/>
      <c r="DT124" s="983"/>
      <c r="DU124" s="984"/>
      <c r="DV124" s="985" t="s">
        <v>138</v>
      </c>
      <c r="DW124" s="986"/>
      <c r="DX124" s="986"/>
      <c r="DY124" s="986"/>
      <c r="DZ124" s="987"/>
    </row>
    <row r="125" spans="1:130" s="221" customFormat="1" ht="26.25" customHeight="1">
      <c r="A125" s="1054"/>
      <c r="B125" s="946"/>
      <c r="C125" s="919" t="s">
        <v>470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55" t="s">
        <v>138</v>
      </c>
      <c r="AB125" s="956"/>
      <c r="AC125" s="956"/>
      <c r="AD125" s="956"/>
      <c r="AE125" s="957"/>
      <c r="AF125" s="958" t="s">
        <v>451</v>
      </c>
      <c r="AG125" s="956"/>
      <c r="AH125" s="956"/>
      <c r="AI125" s="956"/>
      <c r="AJ125" s="957"/>
      <c r="AK125" s="958" t="s">
        <v>138</v>
      </c>
      <c r="AL125" s="956"/>
      <c r="AM125" s="956"/>
      <c r="AN125" s="956"/>
      <c r="AO125" s="957"/>
      <c r="AP125" s="959" t="s">
        <v>138</v>
      </c>
      <c r="AQ125" s="960"/>
      <c r="AR125" s="960"/>
      <c r="AS125" s="960"/>
      <c r="AT125" s="961"/>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9" t="s">
        <v>484</v>
      </c>
      <c r="CL125" s="1004"/>
      <c r="CM125" s="1004"/>
      <c r="CN125" s="1004"/>
      <c r="CO125" s="1005"/>
      <c r="CP125" s="926" t="s">
        <v>485</v>
      </c>
      <c r="CQ125" s="894"/>
      <c r="CR125" s="894"/>
      <c r="CS125" s="894"/>
      <c r="CT125" s="894"/>
      <c r="CU125" s="894"/>
      <c r="CV125" s="894"/>
      <c r="CW125" s="894"/>
      <c r="CX125" s="894"/>
      <c r="CY125" s="894"/>
      <c r="CZ125" s="894"/>
      <c r="DA125" s="894"/>
      <c r="DB125" s="894"/>
      <c r="DC125" s="894"/>
      <c r="DD125" s="894"/>
      <c r="DE125" s="894"/>
      <c r="DF125" s="895"/>
      <c r="DG125" s="927" t="s">
        <v>451</v>
      </c>
      <c r="DH125" s="928"/>
      <c r="DI125" s="928"/>
      <c r="DJ125" s="928"/>
      <c r="DK125" s="928"/>
      <c r="DL125" s="928" t="s">
        <v>451</v>
      </c>
      <c r="DM125" s="928"/>
      <c r="DN125" s="928"/>
      <c r="DO125" s="928"/>
      <c r="DP125" s="928"/>
      <c r="DQ125" s="928" t="s">
        <v>451</v>
      </c>
      <c r="DR125" s="928"/>
      <c r="DS125" s="928"/>
      <c r="DT125" s="928"/>
      <c r="DU125" s="928"/>
      <c r="DV125" s="929" t="s">
        <v>138</v>
      </c>
      <c r="DW125" s="929"/>
      <c r="DX125" s="929"/>
      <c r="DY125" s="929"/>
      <c r="DZ125" s="930"/>
    </row>
    <row r="126" spans="1:130" s="221" customFormat="1" ht="26.25" customHeight="1" thickBot="1">
      <c r="A126" s="1054"/>
      <c r="B126" s="946"/>
      <c r="C126" s="919" t="s">
        <v>472</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55" t="s">
        <v>138</v>
      </c>
      <c r="AB126" s="956"/>
      <c r="AC126" s="956"/>
      <c r="AD126" s="956"/>
      <c r="AE126" s="957"/>
      <c r="AF126" s="958" t="s">
        <v>138</v>
      </c>
      <c r="AG126" s="956"/>
      <c r="AH126" s="956"/>
      <c r="AI126" s="956"/>
      <c r="AJ126" s="957"/>
      <c r="AK126" s="958" t="s">
        <v>138</v>
      </c>
      <c r="AL126" s="956"/>
      <c r="AM126" s="956"/>
      <c r="AN126" s="956"/>
      <c r="AO126" s="957"/>
      <c r="AP126" s="959" t="s">
        <v>138</v>
      </c>
      <c r="AQ126" s="960"/>
      <c r="AR126" s="960"/>
      <c r="AS126" s="960"/>
      <c r="AT126" s="961"/>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20"/>
      <c r="CL126" s="1007"/>
      <c r="CM126" s="1007"/>
      <c r="CN126" s="1007"/>
      <c r="CO126" s="1008"/>
      <c r="CP126" s="919" t="s">
        <v>486</v>
      </c>
      <c r="CQ126" s="920"/>
      <c r="CR126" s="920"/>
      <c r="CS126" s="920"/>
      <c r="CT126" s="920"/>
      <c r="CU126" s="920"/>
      <c r="CV126" s="920"/>
      <c r="CW126" s="920"/>
      <c r="CX126" s="920"/>
      <c r="CY126" s="920"/>
      <c r="CZ126" s="920"/>
      <c r="DA126" s="920"/>
      <c r="DB126" s="920"/>
      <c r="DC126" s="920"/>
      <c r="DD126" s="920"/>
      <c r="DE126" s="920"/>
      <c r="DF126" s="921"/>
      <c r="DG126" s="922" t="s">
        <v>138</v>
      </c>
      <c r="DH126" s="923"/>
      <c r="DI126" s="923"/>
      <c r="DJ126" s="923"/>
      <c r="DK126" s="923"/>
      <c r="DL126" s="923" t="s">
        <v>444</v>
      </c>
      <c r="DM126" s="923"/>
      <c r="DN126" s="923"/>
      <c r="DO126" s="923"/>
      <c r="DP126" s="923"/>
      <c r="DQ126" s="923" t="s">
        <v>444</v>
      </c>
      <c r="DR126" s="923"/>
      <c r="DS126" s="923"/>
      <c r="DT126" s="923"/>
      <c r="DU126" s="923"/>
      <c r="DV126" s="924" t="s">
        <v>138</v>
      </c>
      <c r="DW126" s="924"/>
      <c r="DX126" s="924"/>
      <c r="DY126" s="924"/>
      <c r="DZ126" s="925"/>
    </row>
    <row r="127" spans="1:130" s="221" customFormat="1" ht="26.25" customHeight="1">
      <c r="A127" s="1055"/>
      <c r="B127" s="948"/>
      <c r="C127" s="970" t="s">
        <v>487</v>
      </c>
      <c r="D127" s="962"/>
      <c r="E127" s="962"/>
      <c r="F127" s="962"/>
      <c r="G127" s="962"/>
      <c r="H127" s="962"/>
      <c r="I127" s="962"/>
      <c r="J127" s="962"/>
      <c r="K127" s="962"/>
      <c r="L127" s="962"/>
      <c r="M127" s="962"/>
      <c r="N127" s="962"/>
      <c r="O127" s="962"/>
      <c r="P127" s="962"/>
      <c r="Q127" s="962"/>
      <c r="R127" s="962"/>
      <c r="S127" s="962"/>
      <c r="T127" s="962"/>
      <c r="U127" s="962"/>
      <c r="V127" s="962"/>
      <c r="W127" s="962"/>
      <c r="X127" s="962"/>
      <c r="Y127" s="962"/>
      <c r="Z127" s="963"/>
      <c r="AA127" s="955">
        <v>536</v>
      </c>
      <c r="AB127" s="956"/>
      <c r="AC127" s="956"/>
      <c r="AD127" s="956"/>
      <c r="AE127" s="957"/>
      <c r="AF127" s="958">
        <v>453</v>
      </c>
      <c r="AG127" s="956"/>
      <c r="AH127" s="956"/>
      <c r="AI127" s="956"/>
      <c r="AJ127" s="957"/>
      <c r="AK127" s="958">
        <v>383</v>
      </c>
      <c r="AL127" s="956"/>
      <c r="AM127" s="956"/>
      <c r="AN127" s="956"/>
      <c r="AO127" s="957"/>
      <c r="AP127" s="959">
        <v>0</v>
      </c>
      <c r="AQ127" s="960"/>
      <c r="AR127" s="960"/>
      <c r="AS127" s="960"/>
      <c r="AT127" s="961"/>
      <c r="AU127" s="223"/>
      <c r="AV127" s="223"/>
      <c r="AW127" s="223"/>
      <c r="AX127" s="1028" t="s">
        <v>488</v>
      </c>
      <c r="AY127" s="1029"/>
      <c r="AZ127" s="1029"/>
      <c r="BA127" s="1029"/>
      <c r="BB127" s="1029"/>
      <c r="BC127" s="1029"/>
      <c r="BD127" s="1029"/>
      <c r="BE127" s="1030"/>
      <c r="BF127" s="1031" t="s">
        <v>489</v>
      </c>
      <c r="BG127" s="1029"/>
      <c r="BH127" s="1029"/>
      <c r="BI127" s="1029"/>
      <c r="BJ127" s="1029"/>
      <c r="BK127" s="1029"/>
      <c r="BL127" s="1030"/>
      <c r="BM127" s="1031" t="s">
        <v>490</v>
      </c>
      <c r="BN127" s="1029"/>
      <c r="BO127" s="1029"/>
      <c r="BP127" s="1029"/>
      <c r="BQ127" s="1029"/>
      <c r="BR127" s="1029"/>
      <c r="BS127" s="1030"/>
      <c r="BT127" s="1031" t="s">
        <v>491</v>
      </c>
      <c r="BU127" s="1029"/>
      <c r="BV127" s="1029"/>
      <c r="BW127" s="1029"/>
      <c r="BX127" s="1029"/>
      <c r="BY127" s="1029"/>
      <c r="BZ127" s="1052"/>
      <c r="CA127" s="223"/>
      <c r="CB127" s="223"/>
      <c r="CC127" s="223"/>
      <c r="CD127" s="246"/>
      <c r="CE127" s="246"/>
      <c r="CF127" s="246"/>
      <c r="CG127" s="223"/>
      <c r="CH127" s="223"/>
      <c r="CI127" s="223"/>
      <c r="CJ127" s="245"/>
      <c r="CK127" s="1020"/>
      <c r="CL127" s="1007"/>
      <c r="CM127" s="1007"/>
      <c r="CN127" s="1007"/>
      <c r="CO127" s="1008"/>
      <c r="CP127" s="919" t="s">
        <v>492</v>
      </c>
      <c r="CQ127" s="920"/>
      <c r="CR127" s="920"/>
      <c r="CS127" s="920"/>
      <c r="CT127" s="920"/>
      <c r="CU127" s="920"/>
      <c r="CV127" s="920"/>
      <c r="CW127" s="920"/>
      <c r="CX127" s="920"/>
      <c r="CY127" s="920"/>
      <c r="CZ127" s="920"/>
      <c r="DA127" s="920"/>
      <c r="DB127" s="920"/>
      <c r="DC127" s="920"/>
      <c r="DD127" s="920"/>
      <c r="DE127" s="920"/>
      <c r="DF127" s="921"/>
      <c r="DG127" s="922" t="s">
        <v>138</v>
      </c>
      <c r="DH127" s="923"/>
      <c r="DI127" s="923"/>
      <c r="DJ127" s="923"/>
      <c r="DK127" s="923"/>
      <c r="DL127" s="923" t="s">
        <v>444</v>
      </c>
      <c r="DM127" s="923"/>
      <c r="DN127" s="923"/>
      <c r="DO127" s="923"/>
      <c r="DP127" s="923"/>
      <c r="DQ127" s="923" t="s">
        <v>138</v>
      </c>
      <c r="DR127" s="923"/>
      <c r="DS127" s="923"/>
      <c r="DT127" s="923"/>
      <c r="DU127" s="923"/>
      <c r="DV127" s="924" t="s">
        <v>451</v>
      </c>
      <c r="DW127" s="924"/>
      <c r="DX127" s="924"/>
      <c r="DY127" s="924"/>
      <c r="DZ127" s="925"/>
    </row>
    <row r="128" spans="1:130" s="221" customFormat="1" ht="26.25" customHeight="1" thickBot="1">
      <c r="A128" s="1038" t="s">
        <v>493</v>
      </c>
      <c r="B128" s="1039"/>
      <c r="C128" s="1039"/>
      <c r="D128" s="1039"/>
      <c r="E128" s="1039"/>
      <c r="F128" s="1039"/>
      <c r="G128" s="1039"/>
      <c r="H128" s="1039"/>
      <c r="I128" s="1039"/>
      <c r="J128" s="1039"/>
      <c r="K128" s="1039"/>
      <c r="L128" s="1039"/>
      <c r="M128" s="1039"/>
      <c r="N128" s="1039"/>
      <c r="O128" s="1039"/>
      <c r="P128" s="1039"/>
      <c r="Q128" s="1039"/>
      <c r="R128" s="1039"/>
      <c r="S128" s="1039"/>
      <c r="T128" s="1039"/>
      <c r="U128" s="1039"/>
      <c r="V128" s="1039"/>
      <c r="W128" s="1040" t="s">
        <v>494</v>
      </c>
      <c r="X128" s="1040"/>
      <c r="Y128" s="1040"/>
      <c r="Z128" s="1041"/>
      <c r="AA128" s="1042">
        <v>14516</v>
      </c>
      <c r="AB128" s="1043"/>
      <c r="AC128" s="1043"/>
      <c r="AD128" s="1043"/>
      <c r="AE128" s="1044"/>
      <c r="AF128" s="1045">
        <v>14516</v>
      </c>
      <c r="AG128" s="1043"/>
      <c r="AH128" s="1043"/>
      <c r="AI128" s="1043"/>
      <c r="AJ128" s="1044"/>
      <c r="AK128" s="1045">
        <v>13482</v>
      </c>
      <c r="AL128" s="1043"/>
      <c r="AM128" s="1043"/>
      <c r="AN128" s="1043"/>
      <c r="AO128" s="1044"/>
      <c r="AP128" s="1046"/>
      <c r="AQ128" s="1047"/>
      <c r="AR128" s="1047"/>
      <c r="AS128" s="1047"/>
      <c r="AT128" s="1048"/>
      <c r="AU128" s="223"/>
      <c r="AV128" s="223"/>
      <c r="AW128" s="223"/>
      <c r="AX128" s="893" t="s">
        <v>495</v>
      </c>
      <c r="AY128" s="894"/>
      <c r="AZ128" s="894"/>
      <c r="BA128" s="894"/>
      <c r="BB128" s="894"/>
      <c r="BC128" s="894"/>
      <c r="BD128" s="894"/>
      <c r="BE128" s="895"/>
      <c r="BF128" s="1049" t="s">
        <v>444</v>
      </c>
      <c r="BG128" s="1050"/>
      <c r="BH128" s="1050"/>
      <c r="BI128" s="1050"/>
      <c r="BJ128" s="1050"/>
      <c r="BK128" s="1050"/>
      <c r="BL128" s="1051"/>
      <c r="BM128" s="1049">
        <v>13.28</v>
      </c>
      <c r="BN128" s="1050"/>
      <c r="BO128" s="1050"/>
      <c r="BP128" s="1050"/>
      <c r="BQ128" s="1050"/>
      <c r="BR128" s="1050"/>
      <c r="BS128" s="1051"/>
      <c r="BT128" s="1049">
        <v>20</v>
      </c>
      <c r="BU128" s="1050"/>
      <c r="BV128" s="1050"/>
      <c r="BW128" s="1050"/>
      <c r="BX128" s="1050"/>
      <c r="BY128" s="1050"/>
      <c r="BZ128" s="1073"/>
      <c r="CA128" s="246"/>
      <c r="CB128" s="246"/>
      <c r="CC128" s="246"/>
      <c r="CD128" s="246"/>
      <c r="CE128" s="246"/>
      <c r="CF128" s="246"/>
      <c r="CG128" s="223"/>
      <c r="CH128" s="223"/>
      <c r="CI128" s="223"/>
      <c r="CJ128" s="245"/>
      <c r="CK128" s="1021"/>
      <c r="CL128" s="1022"/>
      <c r="CM128" s="1022"/>
      <c r="CN128" s="1022"/>
      <c r="CO128" s="1023"/>
      <c r="CP128" s="1032" t="s">
        <v>496</v>
      </c>
      <c r="CQ128" s="723"/>
      <c r="CR128" s="723"/>
      <c r="CS128" s="723"/>
      <c r="CT128" s="723"/>
      <c r="CU128" s="723"/>
      <c r="CV128" s="723"/>
      <c r="CW128" s="723"/>
      <c r="CX128" s="723"/>
      <c r="CY128" s="723"/>
      <c r="CZ128" s="723"/>
      <c r="DA128" s="723"/>
      <c r="DB128" s="723"/>
      <c r="DC128" s="723"/>
      <c r="DD128" s="723"/>
      <c r="DE128" s="723"/>
      <c r="DF128" s="1033"/>
      <c r="DG128" s="1034" t="s">
        <v>138</v>
      </c>
      <c r="DH128" s="1035"/>
      <c r="DI128" s="1035"/>
      <c r="DJ128" s="1035"/>
      <c r="DK128" s="1035"/>
      <c r="DL128" s="1035" t="s">
        <v>444</v>
      </c>
      <c r="DM128" s="1035"/>
      <c r="DN128" s="1035"/>
      <c r="DO128" s="1035"/>
      <c r="DP128" s="1035"/>
      <c r="DQ128" s="1035" t="s">
        <v>138</v>
      </c>
      <c r="DR128" s="1035"/>
      <c r="DS128" s="1035"/>
      <c r="DT128" s="1035"/>
      <c r="DU128" s="1035"/>
      <c r="DV128" s="1036" t="s">
        <v>138</v>
      </c>
      <c r="DW128" s="1036"/>
      <c r="DX128" s="1036"/>
      <c r="DY128" s="1036"/>
      <c r="DZ128" s="1037"/>
    </row>
    <row r="129" spans="1:131" s="221" customFormat="1" ht="26.25" customHeight="1">
      <c r="A129" s="931" t="s">
        <v>106</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7" t="s">
        <v>497</v>
      </c>
      <c r="X129" s="1068"/>
      <c r="Y129" s="1068"/>
      <c r="Z129" s="1069"/>
      <c r="AA129" s="955">
        <v>9246888</v>
      </c>
      <c r="AB129" s="956"/>
      <c r="AC129" s="956"/>
      <c r="AD129" s="956"/>
      <c r="AE129" s="957"/>
      <c r="AF129" s="958">
        <v>9743004</v>
      </c>
      <c r="AG129" s="956"/>
      <c r="AH129" s="956"/>
      <c r="AI129" s="956"/>
      <c r="AJ129" s="957"/>
      <c r="AK129" s="958">
        <v>10309019</v>
      </c>
      <c r="AL129" s="956"/>
      <c r="AM129" s="956"/>
      <c r="AN129" s="956"/>
      <c r="AO129" s="957"/>
      <c r="AP129" s="1070"/>
      <c r="AQ129" s="1071"/>
      <c r="AR129" s="1071"/>
      <c r="AS129" s="1071"/>
      <c r="AT129" s="1072"/>
      <c r="AU129" s="224"/>
      <c r="AV129" s="224"/>
      <c r="AW129" s="224"/>
      <c r="AX129" s="1062" t="s">
        <v>498</v>
      </c>
      <c r="AY129" s="920"/>
      <c r="AZ129" s="920"/>
      <c r="BA129" s="920"/>
      <c r="BB129" s="920"/>
      <c r="BC129" s="920"/>
      <c r="BD129" s="920"/>
      <c r="BE129" s="921"/>
      <c r="BF129" s="1063" t="s">
        <v>138</v>
      </c>
      <c r="BG129" s="1064"/>
      <c r="BH129" s="1064"/>
      <c r="BI129" s="1064"/>
      <c r="BJ129" s="1064"/>
      <c r="BK129" s="1064"/>
      <c r="BL129" s="1065"/>
      <c r="BM129" s="1063">
        <v>18.28</v>
      </c>
      <c r="BN129" s="1064"/>
      <c r="BO129" s="1064"/>
      <c r="BP129" s="1064"/>
      <c r="BQ129" s="1064"/>
      <c r="BR129" s="1064"/>
      <c r="BS129" s="1065"/>
      <c r="BT129" s="1063">
        <v>30</v>
      </c>
      <c r="BU129" s="1064"/>
      <c r="BV129" s="1064"/>
      <c r="BW129" s="1064"/>
      <c r="BX129" s="1064"/>
      <c r="BY129" s="1064"/>
      <c r="BZ129" s="1066"/>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931" t="s">
        <v>499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7" t="s">
        <v>500</v>
      </c>
      <c r="X130" s="1068"/>
      <c r="Y130" s="1068"/>
      <c r="Z130" s="1069"/>
      <c r="AA130" s="955">
        <v>1466414</v>
      </c>
      <c r="AB130" s="956"/>
      <c r="AC130" s="956"/>
      <c r="AD130" s="956"/>
      <c r="AE130" s="957"/>
      <c r="AF130" s="958">
        <v>1487831</v>
      </c>
      <c r="AG130" s="956"/>
      <c r="AH130" s="956"/>
      <c r="AI130" s="956"/>
      <c r="AJ130" s="957"/>
      <c r="AK130" s="958">
        <v>1569790</v>
      </c>
      <c r="AL130" s="956"/>
      <c r="AM130" s="956"/>
      <c r="AN130" s="956"/>
      <c r="AO130" s="957"/>
      <c r="AP130" s="1070"/>
      <c r="AQ130" s="1071"/>
      <c r="AR130" s="1071"/>
      <c r="AS130" s="1071"/>
      <c r="AT130" s="1072"/>
      <c r="AU130" s="224"/>
      <c r="AV130" s="224"/>
      <c r="AW130" s="224"/>
      <c r="AX130" s="1062" t="s">
        <v>501</v>
      </c>
      <c r="AY130" s="920"/>
      <c r="AZ130" s="920"/>
      <c r="BA130" s="920"/>
      <c r="BB130" s="920"/>
      <c r="BC130" s="920"/>
      <c r="BD130" s="920"/>
      <c r="BE130" s="921"/>
      <c r="BF130" s="1098">
        <v>11.3</v>
      </c>
      <c r="BG130" s="1099"/>
      <c r="BH130" s="1099"/>
      <c r="BI130" s="1099"/>
      <c r="BJ130" s="1099"/>
      <c r="BK130" s="1099"/>
      <c r="BL130" s="1100"/>
      <c r="BM130" s="1098">
        <v>25</v>
      </c>
      <c r="BN130" s="1099"/>
      <c r="BO130" s="1099"/>
      <c r="BP130" s="1099"/>
      <c r="BQ130" s="1099"/>
      <c r="BR130" s="1099"/>
      <c r="BS130" s="1100"/>
      <c r="BT130" s="1098">
        <v>35</v>
      </c>
      <c r="BU130" s="1099"/>
      <c r="BV130" s="1099"/>
      <c r="BW130" s="1099"/>
      <c r="BX130" s="1099"/>
      <c r="BY130" s="1099"/>
      <c r="BZ130" s="1101"/>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1102"/>
      <c r="B131" s="1103"/>
      <c r="C131" s="1103"/>
      <c r="D131" s="1103"/>
      <c r="E131" s="1103"/>
      <c r="F131" s="1103"/>
      <c r="G131" s="1103"/>
      <c r="H131" s="1103"/>
      <c r="I131" s="1103"/>
      <c r="J131" s="1103"/>
      <c r="K131" s="1103"/>
      <c r="L131" s="1103"/>
      <c r="M131" s="1103"/>
      <c r="N131" s="1103"/>
      <c r="O131" s="1103"/>
      <c r="P131" s="1103"/>
      <c r="Q131" s="1103"/>
      <c r="R131" s="1103"/>
      <c r="S131" s="1103"/>
      <c r="T131" s="1103"/>
      <c r="U131" s="1103"/>
      <c r="V131" s="1103"/>
      <c r="W131" s="1104" t="s">
        <v>502</v>
      </c>
      <c r="X131" s="1105"/>
      <c r="Y131" s="1105"/>
      <c r="Z131" s="1106"/>
      <c r="AA131" s="1001">
        <v>7780474</v>
      </c>
      <c r="AB131" s="983"/>
      <c r="AC131" s="983"/>
      <c r="AD131" s="983"/>
      <c r="AE131" s="984"/>
      <c r="AF131" s="982">
        <v>8255173</v>
      </c>
      <c r="AG131" s="983"/>
      <c r="AH131" s="983"/>
      <c r="AI131" s="983"/>
      <c r="AJ131" s="984"/>
      <c r="AK131" s="982">
        <v>8739229</v>
      </c>
      <c r="AL131" s="983"/>
      <c r="AM131" s="983"/>
      <c r="AN131" s="983"/>
      <c r="AO131" s="984"/>
      <c r="AP131" s="1107"/>
      <c r="AQ131" s="1108"/>
      <c r="AR131" s="1108"/>
      <c r="AS131" s="1108"/>
      <c r="AT131" s="1109"/>
      <c r="AU131" s="224"/>
      <c r="AV131" s="224"/>
      <c r="AW131" s="224"/>
      <c r="AX131" s="1080" t="s">
        <v>503</v>
      </c>
      <c r="AY131" s="723"/>
      <c r="AZ131" s="723"/>
      <c r="BA131" s="723"/>
      <c r="BB131" s="723"/>
      <c r="BC131" s="723"/>
      <c r="BD131" s="723"/>
      <c r="BE131" s="1033"/>
      <c r="BF131" s="1081">
        <v>45.6</v>
      </c>
      <c r="BG131" s="1082"/>
      <c r="BH131" s="1082"/>
      <c r="BI131" s="1082"/>
      <c r="BJ131" s="1082"/>
      <c r="BK131" s="1082"/>
      <c r="BL131" s="1083"/>
      <c r="BM131" s="1081">
        <v>350</v>
      </c>
      <c r="BN131" s="1082"/>
      <c r="BO131" s="1082"/>
      <c r="BP131" s="1082"/>
      <c r="BQ131" s="1082"/>
      <c r="BR131" s="1082"/>
      <c r="BS131" s="1083"/>
      <c r="BT131" s="1084"/>
      <c r="BU131" s="1085"/>
      <c r="BV131" s="1085"/>
      <c r="BW131" s="1085"/>
      <c r="BX131" s="1085"/>
      <c r="BY131" s="1085"/>
      <c r="BZ131" s="1086"/>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1087" t="s">
        <v>504</v>
      </c>
      <c r="B132" s="1088"/>
      <c r="C132" s="1088"/>
      <c r="D132" s="1088"/>
      <c r="E132" s="1088"/>
      <c r="F132" s="1088"/>
      <c r="G132" s="1088"/>
      <c r="H132" s="1088"/>
      <c r="I132" s="1088"/>
      <c r="J132" s="1088"/>
      <c r="K132" s="1088"/>
      <c r="L132" s="1088"/>
      <c r="M132" s="1088"/>
      <c r="N132" s="1088"/>
      <c r="O132" s="1088"/>
      <c r="P132" s="1088"/>
      <c r="Q132" s="1088"/>
      <c r="R132" s="1088"/>
      <c r="S132" s="1088"/>
      <c r="T132" s="1088"/>
      <c r="U132" s="1088"/>
      <c r="V132" s="1091" t="s">
        <v>505</v>
      </c>
      <c r="W132" s="1091"/>
      <c r="X132" s="1091"/>
      <c r="Y132" s="1091"/>
      <c r="Z132" s="1092"/>
      <c r="AA132" s="1093">
        <v>12.39826777</v>
      </c>
      <c r="AB132" s="1094"/>
      <c r="AC132" s="1094"/>
      <c r="AD132" s="1094"/>
      <c r="AE132" s="1095"/>
      <c r="AF132" s="1096">
        <v>10.74478996</v>
      </c>
      <c r="AG132" s="1094"/>
      <c r="AH132" s="1094"/>
      <c r="AI132" s="1094"/>
      <c r="AJ132" s="1095"/>
      <c r="AK132" s="1096">
        <v>10.87787035</v>
      </c>
      <c r="AL132" s="1094"/>
      <c r="AM132" s="1094"/>
      <c r="AN132" s="1094"/>
      <c r="AO132" s="1095"/>
      <c r="AP132" s="998"/>
      <c r="AQ132" s="999"/>
      <c r="AR132" s="999"/>
      <c r="AS132" s="999"/>
      <c r="AT132" s="109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1089"/>
      <c r="B133" s="1090"/>
      <c r="C133" s="1090"/>
      <c r="D133" s="1090"/>
      <c r="E133" s="1090"/>
      <c r="F133" s="1090"/>
      <c r="G133" s="1090"/>
      <c r="H133" s="1090"/>
      <c r="I133" s="1090"/>
      <c r="J133" s="1090"/>
      <c r="K133" s="1090"/>
      <c r="L133" s="1090"/>
      <c r="M133" s="1090"/>
      <c r="N133" s="1090"/>
      <c r="O133" s="1090"/>
      <c r="P133" s="1090"/>
      <c r="Q133" s="1090"/>
      <c r="R133" s="1090"/>
      <c r="S133" s="1090"/>
      <c r="T133" s="1090"/>
      <c r="U133" s="1090"/>
      <c r="V133" s="1074" t="s">
        <v>506</v>
      </c>
      <c r="W133" s="1074"/>
      <c r="X133" s="1074"/>
      <c r="Y133" s="1074"/>
      <c r="Z133" s="1075"/>
      <c r="AA133" s="1076">
        <v>12.2</v>
      </c>
      <c r="AB133" s="1077"/>
      <c r="AC133" s="1077"/>
      <c r="AD133" s="1077"/>
      <c r="AE133" s="1078"/>
      <c r="AF133" s="1076">
        <v>11.6</v>
      </c>
      <c r="AG133" s="1077"/>
      <c r="AH133" s="1077"/>
      <c r="AI133" s="1077"/>
      <c r="AJ133" s="1078"/>
      <c r="AK133" s="1076">
        <v>11.3</v>
      </c>
      <c r="AL133" s="1077"/>
      <c r="AM133" s="1077"/>
      <c r="AN133" s="1077"/>
      <c r="AO133" s="1078"/>
      <c r="AP133" s="1025"/>
      <c r="AQ133" s="1026"/>
      <c r="AR133" s="1026"/>
      <c r="AS133" s="1026"/>
      <c r="AT133" s="1079"/>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k3M3+HzVJfyJe9PQgFbUA3eeLSM2tiqooR+3PUqEc0jVP/gQOuyXh2CY/aYyQ++VjmSm7WAHrKNZ2/aeffo3Fw==" saltValue="Ceap91GYMTZbOcSytYi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507</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algorithmName="SHA-512" hashValue="CotqkB+8v2dZ8Oqam532NWXDPdanAPsB8zo8VDFfAYdQWpNvKiNgJzaXMNkB5u0DrctSLdB/owQZwt2Hwc1fdA==" saltValue="CRV5ujRIStAq9xkzBNDn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vDMmb9PKELTKygJtw6Z7BHbBzGcJShwfrcMVjsLXV0BaPI5oxH1LiLrWB9Ni2UC+0MEV9WC4MRJ2Dc5B5T9YQ==" saltValue="91XGBCUq8X0uYWsD3DW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508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509</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1" t="s">
        <v>510</v>
      </c>
      <c r="AP7" s="263"/>
      <c r="AQ7" s="264" t="s">
        <v>511</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2"/>
      <c r="AP8" s="269" t="s">
        <v>512</v>
      </c>
      <c r="AQ8" s="270" t="s">
        <v>513</v>
      </c>
      <c r="AR8" s="271" t="s">
        <v>514</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3" t="s">
        <v>515</v>
      </c>
      <c r="AL9" s="1114"/>
      <c r="AM9" s="1114"/>
      <c r="AN9" s="1115"/>
      <c r="AO9" s="272">
        <v>3152747</v>
      </c>
      <c r="AP9" s="272">
        <v>94680</v>
      </c>
      <c r="AQ9" s="273">
        <v>89252</v>
      </c>
      <c r="AR9" s="274">
        <v>6.1</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3" t="s">
        <v>516</v>
      </c>
      <c r="AL10" s="1114"/>
      <c r="AM10" s="1114"/>
      <c r="AN10" s="1115"/>
      <c r="AO10" s="275">
        <v>21716</v>
      </c>
      <c r="AP10" s="275">
        <v>652</v>
      </c>
      <c r="AQ10" s="276">
        <v>11439</v>
      </c>
      <c r="AR10" s="277">
        <v>-94.3</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3" t="s">
        <v>517</v>
      </c>
      <c r="AL11" s="1114"/>
      <c r="AM11" s="1114"/>
      <c r="AN11" s="1115"/>
      <c r="AO11" s="275" t="s">
        <v>518</v>
      </c>
      <c r="AP11" s="275" t="s">
        <v>518</v>
      </c>
      <c r="AQ11" s="276">
        <v>869</v>
      </c>
      <c r="AR11" s="277" t="s">
        <v>518</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3" t="s">
        <v>519</v>
      </c>
      <c r="AL12" s="1114"/>
      <c r="AM12" s="1114"/>
      <c r="AN12" s="1115"/>
      <c r="AO12" s="275" t="s">
        <v>518</v>
      </c>
      <c r="AP12" s="275" t="s">
        <v>518</v>
      </c>
      <c r="AQ12" s="276">
        <v>1</v>
      </c>
      <c r="AR12" s="277" t="s">
        <v>518</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3" t="s">
        <v>520</v>
      </c>
      <c r="AL13" s="1114"/>
      <c r="AM13" s="1114"/>
      <c r="AN13" s="1115"/>
      <c r="AO13" s="275">
        <v>139199</v>
      </c>
      <c r="AP13" s="275">
        <v>4180</v>
      </c>
      <c r="AQ13" s="276">
        <v>3581</v>
      </c>
      <c r="AR13" s="277">
        <v>16.7</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3" t="s">
        <v>521</v>
      </c>
      <c r="AL14" s="1114"/>
      <c r="AM14" s="1114"/>
      <c r="AN14" s="1115"/>
      <c r="AO14" s="275">
        <v>102270</v>
      </c>
      <c r="AP14" s="275">
        <v>3071</v>
      </c>
      <c r="AQ14" s="276">
        <v>1527</v>
      </c>
      <c r="AR14" s="277">
        <v>101.1</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6" t="s">
        <v>522</v>
      </c>
      <c r="AL15" s="1117"/>
      <c r="AM15" s="1117"/>
      <c r="AN15" s="1118"/>
      <c r="AO15" s="275">
        <v>-175870</v>
      </c>
      <c r="AP15" s="275">
        <v>-5282</v>
      </c>
      <c r="AQ15" s="276">
        <v>-6588</v>
      </c>
      <c r="AR15" s="277">
        <v>-19.8</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6" t="s">
        <v>189</v>
      </c>
      <c r="AL16" s="1117"/>
      <c r="AM16" s="1117"/>
      <c r="AN16" s="1118"/>
      <c r="AO16" s="275">
        <v>3240062</v>
      </c>
      <c r="AP16" s="275">
        <v>97302</v>
      </c>
      <c r="AQ16" s="276">
        <v>100080</v>
      </c>
      <c r="AR16" s="277">
        <v>-2.8</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523</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524</v>
      </c>
      <c r="AP20" s="284" t="s">
        <v>525</v>
      </c>
      <c r="AQ20" s="285" t="s">
        <v>526</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9" t="s">
        <v>527</v>
      </c>
      <c r="AL21" s="1120"/>
      <c r="AM21" s="1120"/>
      <c r="AN21" s="1121"/>
      <c r="AO21" s="288">
        <v>9.8800000000000008</v>
      </c>
      <c r="AP21" s="289">
        <v>9.0299999999999994</v>
      </c>
      <c r="AQ21" s="290">
        <v>0.85</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9" t="s">
        <v>528</v>
      </c>
      <c r="AL22" s="1120"/>
      <c r="AM22" s="1120"/>
      <c r="AN22" s="1121"/>
      <c r="AO22" s="293">
        <v>97.4</v>
      </c>
      <c r="AP22" s="294">
        <v>97.7</v>
      </c>
      <c r="AQ22" s="295">
        <v>-0.3</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10" t="s">
        <v>529</v>
      </c>
      <c r="B26" s="1110"/>
      <c r="C26" s="1110"/>
      <c r="D26" s="1110"/>
      <c r="E26" s="1110"/>
      <c r="F26" s="1110"/>
      <c r="G26" s="1110"/>
      <c r="H26" s="1110"/>
      <c r="I26" s="1110"/>
      <c r="J26" s="1110"/>
      <c r="K26" s="1110"/>
      <c r="L26" s="1110"/>
      <c r="M26" s="1110"/>
      <c r="N26" s="1110"/>
      <c r="O26" s="1110"/>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0"/>
      <c r="AS26" s="1110"/>
      <c r="AT26" s="258"/>
    </row>
    <row r="27" spans="1:46">
      <c r="A27" s="300"/>
      <c r="AO27" s="253"/>
      <c r="AP27" s="253"/>
      <c r="AQ27" s="253"/>
      <c r="AR27" s="253"/>
      <c r="AS27" s="253"/>
      <c r="AT27" s="253"/>
    </row>
    <row r="28" spans="1:46" ht="17.25">
      <c r="A28" s="254" t="s">
        <v>530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531</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1" t="s">
        <v>510</v>
      </c>
      <c r="AP30" s="263"/>
      <c r="AQ30" s="264" t="s">
        <v>511</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2"/>
      <c r="AP31" s="269" t="s">
        <v>512</v>
      </c>
      <c r="AQ31" s="270" t="s">
        <v>513</v>
      </c>
      <c r="AR31" s="271" t="s">
        <v>514</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7" t="s">
        <v>532</v>
      </c>
      <c r="AL32" s="1128"/>
      <c r="AM32" s="1128"/>
      <c r="AN32" s="1129"/>
      <c r="AO32" s="303">
        <v>1734009</v>
      </c>
      <c r="AP32" s="303">
        <v>52074</v>
      </c>
      <c r="AQ32" s="304">
        <v>56817</v>
      </c>
      <c r="AR32" s="305">
        <v>-8.3000000000000007</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7" t="s">
        <v>533</v>
      </c>
      <c r="AL33" s="1128"/>
      <c r="AM33" s="1128"/>
      <c r="AN33" s="1129"/>
      <c r="AO33" s="303" t="s">
        <v>518</v>
      </c>
      <c r="AP33" s="303" t="s">
        <v>518</v>
      </c>
      <c r="AQ33" s="304" t="s">
        <v>518</v>
      </c>
      <c r="AR33" s="305" t="s">
        <v>518</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7" t="s">
        <v>534</v>
      </c>
      <c r="AL34" s="1128"/>
      <c r="AM34" s="1128"/>
      <c r="AN34" s="1129"/>
      <c r="AO34" s="303" t="s">
        <v>518</v>
      </c>
      <c r="AP34" s="303" t="s">
        <v>518</v>
      </c>
      <c r="AQ34" s="304">
        <v>1</v>
      </c>
      <c r="AR34" s="305" t="s">
        <v>518</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7" t="s">
        <v>535</v>
      </c>
      <c r="AL35" s="1128"/>
      <c r="AM35" s="1128"/>
      <c r="AN35" s="1129"/>
      <c r="AO35" s="303">
        <v>766065</v>
      </c>
      <c r="AP35" s="303">
        <v>23006</v>
      </c>
      <c r="AQ35" s="304">
        <v>14495</v>
      </c>
      <c r="AR35" s="305">
        <v>58.7</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7" t="s">
        <v>536</v>
      </c>
      <c r="AL36" s="1128"/>
      <c r="AM36" s="1128"/>
      <c r="AN36" s="1129"/>
      <c r="AO36" s="303">
        <v>18457</v>
      </c>
      <c r="AP36" s="303">
        <v>554</v>
      </c>
      <c r="AQ36" s="304">
        <v>2703</v>
      </c>
      <c r="AR36" s="305">
        <v>-79.5</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7" t="s">
        <v>537</v>
      </c>
      <c r="AL37" s="1128"/>
      <c r="AM37" s="1128"/>
      <c r="AN37" s="1129"/>
      <c r="AO37" s="303">
        <v>15383</v>
      </c>
      <c r="AP37" s="303">
        <v>462</v>
      </c>
      <c r="AQ37" s="304">
        <v>273</v>
      </c>
      <c r="AR37" s="305">
        <v>69.2</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30" t="s">
        <v>538</v>
      </c>
      <c r="AL38" s="1131"/>
      <c r="AM38" s="1131"/>
      <c r="AN38" s="1132"/>
      <c r="AO38" s="306" t="s">
        <v>518</v>
      </c>
      <c r="AP38" s="306" t="s">
        <v>518</v>
      </c>
      <c r="AQ38" s="307">
        <v>2</v>
      </c>
      <c r="AR38" s="295" t="s">
        <v>518</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30" t="s">
        <v>539</v>
      </c>
      <c r="AL39" s="1131"/>
      <c r="AM39" s="1131"/>
      <c r="AN39" s="1132"/>
      <c r="AO39" s="303">
        <v>-13482</v>
      </c>
      <c r="AP39" s="303">
        <v>-405</v>
      </c>
      <c r="AQ39" s="304">
        <v>-4629</v>
      </c>
      <c r="AR39" s="305">
        <v>-91.3</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7" t="s">
        <v>540</v>
      </c>
      <c r="AL40" s="1128"/>
      <c r="AM40" s="1128"/>
      <c r="AN40" s="1129"/>
      <c r="AO40" s="303">
        <v>-1569790</v>
      </c>
      <c r="AP40" s="303">
        <v>-47142</v>
      </c>
      <c r="AQ40" s="304">
        <v>-48266</v>
      </c>
      <c r="AR40" s="305">
        <v>-2.2999999999999998</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3" t="s">
        <v>301</v>
      </c>
      <c r="AL41" s="1134"/>
      <c r="AM41" s="1134"/>
      <c r="AN41" s="1135"/>
      <c r="AO41" s="303">
        <v>950642</v>
      </c>
      <c r="AP41" s="303">
        <v>28549</v>
      </c>
      <c r="AQ41" s="304">
        <v>21396</v>
      </c>
      <c r="AR41" s="305">
        <v>33.4</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541</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542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543</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2" t="s">
        <v>510</v>
      </c>
      <c r="AN49" s="1124" t="s">
        <v>544</v>
      </c>
      <c r="AO49" s="1125"/>
      <c r="AP49" s="1125"/>
      <c r="AQ49" s="1125"/>
      <c r="AR49" s="1126"/>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3"/>
      <c r="AN50" s="319" t="s">
        <v>545</v>
      </c>
      <c r="AO50" s="320" t="s">
        <v>546</v>
      </c>
      <c r="AP50" s="321" t="s">
        <v>547</v>
      </c>
      <c r="AQ50" s="322" t="s">
        <v>548</v>
      </c>
      <c r="AR50" s="323" t="s">
        <v>549</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550</v>
      </c>
      <c r="AL51" s="316"/>
      <c r="AM51" s="324">
        <v>1374419</v>
      </c>
      <c r="AN51" s="325">
        <v>40960</v>
      </c>
      <c r="AO51" s="326">
        <v>-21.2</v>
      </c>
      <c r="AP51" s="327">
        <v>88968</v>
      </c>
      <c r="AQ51" s="328">
        <v>6.8</v>
      </c>
      <c r="AR51" s="329">
        <v>-28</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551</v>
      </c>
      <c r="AM52" s="332">
        <v>638213</v>
      </c>
      <c r="AN52" s="333">
        <v>19020</v>
      </c>
      <c r="AO52" s="334">
        <v>-46.1</v>
      </c>
      <c r="AP52" s="335">
        <v>45482</v>
      </c>
      <c r="AQ52" s="336">
        <v>5.5</v>
      </c>
      <c r="AR52" s="337">
        <v>-51.6</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552</v>
      </c>
      <c r="AL53" s="316"/>
      <c r="AM53" s="324">
        <v>1890331</v>
      </c>
      <c r="AN53" s="325">
        <v>56280</v>
      </c>
      <c r="AO53" s="326">
        <v>37.4</v>
      </c>
      <c r="AP53" s="327">
        <v>85173</v>
      </c>
      <c r="AQ53" s="328">
        <v>-4.3</v>
      </c>
      <c r="AR53" s="329">
        <v>41.7</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551</v>
      </c>
      <c r="AM54" s="332">
        <v>1159227</v>
      </c>
      <c r="AN54" s="333">
        <v>34513</v>
      </c>
      <c r="AO54" s="334">
        <v>81.5</v>
      </c>
      <c r="AP54" s="335">
        <v>43913</v>
      </c>
      <c r="AQ54" s="336">
        <v>-3.4</v>
      </c>
      <c r="AR54" s="337">
        <v>84.9</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553</v>
      </c>
      <c r="AL55" s="316"/>
      <c r="AM55" s="324">
        <v>2480597</v>
      </c>
      <c r="AN55" s="325">
        <v>74152</v>
      </c>
      <c r="AO55" s="326">
        <v>31.8</v>
      </c>
      <c r="AP55" s="327">
        <v>94081</v>
      </c>
      <c r="AQ55" s="328">
        <v>10.5</v>
      </c>
      <c r="AR55" s="329">
        <v>21.3</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551</v>
      </c>
      <c r="AM56" s="332">
        <v>1418530</v>
      </c>
      <c r="AN56" s="333">
        <v>42404</v>
      </c>
      <c r="AO56" s="334">
        <v>22.9</v>
      </c>
      <c r="AP56" s="335">
        <v>48949</v>
      </c>
      <c r="AQ56" s="336">
        <v>11.5</v>
      </c>
      <c r="AR56" s="337">
        <v>11.4</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554</v>
      </c>
      <c r="AL57" s="316"/>
      <c r="AM57" s="324">
        <v>1098105</v>
      </c>
      <c r="AN57" s="325">
        <v>32743</v>
      </c>
      <c r="AO57" s="326">
        <v>-55.8</v>
      </c>
      <c r="AP57" s="327">
        <v>92632</v>
      </c>
      <c r="AQ57" s="328">
        <v>-1.5</v>
      </c>
      <c r="AR57" s="329">
        <v>-54.3</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551</v>
      </c>
      <c r="AM58" s="332">
        <v>694828</v>
      </c>
      <c r="AN58" s="333">
        <v>20718</v>
      </c>
      <c r="AO58" s="334">
        <v>-51.1</v>
      </c>
      <c r="AP58" s="335">
        <v>47978</v>
      </c>
      <c r="AQ58" s="336">
        <v>-2</v>
      </c>
      <c r="AR58" s="337">
        <v>-49.1</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555</v>
      </c>
      <c r="AL59" s="316"/>
      <c r="AM59" s="324">
        <v>1523269</v>
      </c>
      <c r="AN59" s="325">
        <v>45745</v>
      </c>
      <c r="AO59" s="326">
        <v>39.700000000000003</v>
      </c>
      <c r="AP59" s="327">
        <v>71279</v>
      </c>
      <c r="AQ59" s="328">
        <v>-23.1</v>
      </c>
      <c r="AR59" s="329">
        <v>62.8</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551</v>
      </c>
      <c r="AM60" s="332">
        <v>915400</v>
      </c>
      <c r="AN60" s="333">
        <v>27490</v>
      </c>
      <c r="AO60" s="334">
        <v>32.700000000000003</v>
      </c>
      <c r="AP60" s="335">
        <v>36731</v>
      </c>
      <c r="AQ60" s="336">
        <v>-23.4</v>
      </c>
      <c r="AR60" s="337">
        <v>56.1</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556</v>
      </c>
      <c r="AL61" s="338"/>
      <c r="AM61" s="339">
        <v>1673344</v>
      </c>
      <c r="AN61" s="340">
        <v>49976</v>
      </c>
      <c r="AO61" s="341">
        <v>6.4</v>
      </c>
      <c r="AP61" s="342">
        <v>86427</v>
      </c>
      <c r="AQ61" s="343">
        <v>-2.2999999999999998</v>
      </c>
      <c r="AR61" s="329">
        <v>8.6999999999999993</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551</v>
      </c>
      <c r="AM62" s="332">
        <v>965240</v>
      </c>
      <c r="AN62" s="333">
        <v>28829</v>
      </c>
      <c r="AO62" s="334">
        <v>8</v>
      </c>
      <c r="AP62" s="335">
        <v>44611</v>
      </c>
      <c r="AQ62" s="336">
        <v>-2.4</v>
      </c>
      <c r="AR62" s="337">
        <v>10.4</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HbjrW9FnBwpiQ71DMpTpD2bg8NN4wPZRCKl4eLhMeBG23zb16OzN3vHMfa4BOlVqrGpBNHlfH7/vu+yd0fFRxw==" saltValue="xc6yCU9tovFO3M3ZuJra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558</v>
      </c>
    </row>
    <row r="121" spans="125:125" ht="13.5" hidden="1" customHeight="1">
      <c r="DU121" s="250"/>
    </row>
  </sheetData>
  <sheetProtection algorithmName="SHA-512" hashValue="UOLLs5SjPAGLW8oBMZzAJJrk3k10xyMVhP/nuRPjjER42xbqkTnNWiXPfJomB2/h13m9krNO7ewvApqt2f/EeQ==" saltValue="aBe4k5p1ymBeWcQyFAXs4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559</v>
      </c>
    </row>
  </sheetData>
  <sheetProtection algorithmName="SHA-512" hashValue="B+OxBK3fwhPXkJK9Gz+KvePovc6GauuqgI5+UWz5qMJPlZJqOJqaZ1VvvOZGbRPR48TgQfDawaFSH2P4ufBVbw==" saltValue="KW2gAZQtxH7u/FBytzOg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36" t="s">
        <v>3</v>
      </c>
      <c r="D47" s="1136"/>
      <c r="E47" s="1137"/>
      <c r="F47" s="11">
        <v>37.07</v>
      </c>
      <c r="G47" s="12">
        <v>33.909999999999997</v>
      </c>
      <c r="H47" s="12">
        <v>33.92</v>
      </c>
      <c r="I47" s="12">
        <v>30.09</v>
      </c>
      <c r="J47" s="13">
        <v>32.14</v>
      </c>
    </row>
    <row r="48" spans="2:10" ht="57.75" customHeight="1">
      <c r="B48" s="14"/>
      <c r="C48" s="1138" t="s">
        <v>4</v>
      </c>
      <c r="D48" s="1138"/>
      <c r="E48" s="1139"/>
      <c r="F48" s="15">
        <v>8.4700000000000006</v>
      </c>
      <c r="G48" s="16">
        <v>9.2899999999999991</v>
      </c>
      <c r="H48" s="16">
        <v>7.53</v>
      </c>
      <c r="I48" s="16">
        <v>8.9499999999999993</v>
      </c>
      <c r="J48" s="17">
        <v>11.14</v>
      </c>
    </row>
    <row r="49" spans="2:10" ht="57.75" customHeight="1" thickBot="1">
      <c r="B49" s="18"/>
      <c r="C49" s="1140" t="s">
        <v>5</v>
      </c>
      <c r="D49" s="1140"/>
      <c r="E49" s="1141"/>
      <c r="F49" s="19" t="s">
        <v>565</v>
      </c>
      <c r="G49" s="20" t="s">
        <v>566</v>
      </c>
      <c r="H49" s="20" t="s">
        <v>567</v>
      </c>
      <c r="I49" s="20" t="s">
        <v>568</v>
      </c>
      <c r="J49" s="21">
        <v>6.39</v>
      </c>
    </row>
    <row r="50" spans="2:10"/>
  </sheetData>
  <sheetProtection algorithmName="SHA-512" hashValue="RPGo8Nyv8Kr3nqjeeZjfRLBIGviAP1hqG9/VhqV0fQFaoOvPRWEEHl/AvUjkZlGZRcBG5z6rP4ZwiMAz7utFGg==" saltValue="GZtMaX5nvRFd0v9Tezq8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148" t="s">
        <v>569</v>
      </c>
      <c r="D34" s="1148"/>
      <c r="E34" s="1149"/>
      <c r="F34" s="32">
        <v>23.55</v>
      </c>
      <c r="G34" s="33">
        <v>22.75</v>
      </c>
      <c r="H34" s="33">
        <v>23.12</v>
      </c>
      <c r="I34" s="33">
        <v>22.16</v>
      </c>
      <c r="J34" s="34">
        <v>20.86</v>
      </c>
      <c r="K34" s="22"/>
      <c r="L34" s="22"/>
      <c r="M34" s="22"/>
      <c r="N34" s="22"/>
      <c r="O34" s="22"/>
      <c r="P34" s="22"/>
    </row>
    <row r="35" spans="1:16" ht="39" customHeight="1">
      <c r="A35" s="22"/>
      <c r="B35" s="35"/>
      <c r="C35" s="1142" t="s">
        <v>570</v>
      </c>
      <c r="D35" s="1143"/>
      <c r="E35" s="1144"/>
      <c r="F35" s="36">
        <v>8.4700000000000006</v>
      </c>
      <c r="G35" s="37">
        <v>9.2799999999999994</v>
      </c>
      <c r="H35" s="37">
        <v>7.53</v>
      </c>
      <c r="I35" s="37">
        <v>8.94</v>
      </c>
      <c r="J35" s="38">
        <v>11.14</v>
      </c>
      <c r="K35" s="22"/>
      <c r="L35" s="22"/>
      <c r="M35" s="22"/>
      <c r="N35" s="22"/>
      <c r="O35" s="22"/>
      <c r="P35" s="22"/>
    </row>
    <row r="36" spans="1:16" ht="39" customHeight="1">
      <c r="A36" s="22"/>
      <c r="B36" s="35"/>
      <c r="C36" s="1142" t="s">
        <v>571</v>
      </c>
      <c r="D36" s="1143"/>
      <c r="E36" s="1144"/>
      <c r="F36" s="36">
        <v>6.23</v>
      </c>
      <c r="G36" s="37">
        <v>6.72</v>
      </c>
      <c r="H36" s="37">
        <v>6.66</v>
      </c>
      <c r="I36" s="37">
        <v>5.76</v>
      </c>
      <c r="J36" s="38">
        <v>4.8499999999999996</v>
      </c>
      <c r="K36" s="22"/>
      <c r="L36" s="22"/>
      <c r="M36" s="22"/>
      <c r="N36" s="22"/>
      <c r="O36" s="22"/>
      <c r="P36" s="22"/>
    </row>
    <row r="37" spans="1:16" ht="39" customHeight="1">
      <c r="A37" s="22"/>
      <c r="B37" s="35"/>
      <c r="C37" s="1142" t="s">
        <v>572</v>
      </c>
      <c r="D37" s="1143"/>
      <c r="E37" s="1144"/>
      <c r="F37" s="36">
        <v>2.12</v>
      </c>
      <c r="G37" s="37">
        <v>2.58</v>
      </c>
      <c r="H37" s="37">
        <v>2.74</v>
      </c>
      <c r="I37" s="37">
        <v>2.98</v>
      </c>
      <c r="J37" s="38">
        <v>3.5</v>
      </c>
      <c r="K37" s="22"/>
      <c r="L37" s="22"/>
      <c r="M37" s="22"/>
      <c r="N37" s="22"/>
      <c r="O37" s="22"/>
      <c r="P37" s="22"/>
    </row>
    <row r="38" spans="1:16" ht="39" customHeight="1">
      <c r="A38" s="22"/>
      <c r="B38" s="35"/>
      <c r="C38" s="1142" t="s">
        <v>573</v>
      </c>
      <c r="D38" s="1143"/>
      <c r="E38" s="1144"/>
      <c r="F38" s="36" t="s">
        <v>518</v>
      </c>
      <c r="G38" s="37" t="s">
        <v>518</v>
      </c>
      <c r="H38" s="37" t="s">
        <v>518</v>
      </c>
      <c r="I38" s="37">
        <v>0.84</v>
      </c>
      <c r="J38" s="38">
        <v>0.89</v>
      </c>
      <c r="K38" s="22"/>
      <c r="L38" s="22"/>
      <c r="M38" s="22"/>
      <c r="N38" s="22"/>
      <c r="O38" s="22"/>
      <c r="P38" s="22"/>
    </row>
    <row r="39" spans="1:16" ht="39" customHeight="1">
      <c r="A39" s="22"/>
      <c r="B39" s="35"/>
      <c r="C39" s="1142" t="s">
        <v>574</v>
      </c>
      <c r="D39" s="1143"/>
      <c r="E39" s="1144"/>
      <c r="F39" s="36">
        <v>0.26</v>
      </c>
      <c r="G39" s="37">
        <v>0.27</v>
      </c>
      <c r="H39" s="37">
        <v>0.32</v>
      </c>
      <c r="I39" s="37">
        <v>0.28000000000000003</v>
      </c>
      <c r="J39" s="38">
        <v>0.26</v>
      </c>
      <c r="K39" s="22"/>
      <c r="L39" s="22"/>
      <c r="M39" s="22"/>
      <c r="N39" s="22"/>
      <c r="O39" s="22"/>
      <c r="P39" s="22"/>
    </row>
    <row r="40" spans="1:16" ht="39" customHeight="1">
      <c r="A40" s="22"/>
      <c r="B40" s="35"/>
      <c r="C40" s="1142" t="s">
        <v>575</v>
      </c>
      <c r="D40" s="1143"/>
      <c r="E40" s="1144"/>
      <c r="F40" s="36" t="s">
        <v>518</v>
      </c>
      <c r="G40" s="37" t="s">
        <v>518</v>
      </c>
      <c r="H40" s="37" t="s">
        <v>518</v>
      </c>
      <c r="I40" s="37" t="s">
        <v>518</v>
      </c>
      <c r="J40" s="38">
        <v>0</v>
      </c>
      <c r="K40" s="22"/>
      <c r="L40" s="22"/>
      <c r="M40" s="22"/>
      <c r="N40" s="22"/>
      <c r="O40" s="22"/>
      <c r="P40" s="22"/>
    </row>
    <row r="41" spans="1:16" ht="39" customHeight="1">
      <c r="A41" s="22"/>
      <c r="B41" s="35"/>
      <c r="C41" s="1142"/>
      <c r="D41" s="1143"/>
      <c r="E41" s="1144"/>
      <c r="F41" s="36"/>
      <c r="G41" s="37"/>
      <c r="H41" s="37"/>
      <c r="I41" s="37"/>
      <c r="J41" s="38"/>
      <c r="K41" s="22"/>
      <c r="L41" s="22"/>
      <c r="M41" s="22"/>
      <c r="N41" s="22"/>
      <c r="O41" s="22"/>
      <c r="P41" s="22"/>
    </row>
    <row r="42" spans="1:16" ht="39" customHeight="1">
      <c r="A42" s="22"/>
      <c r="B42" s="39"/>
      <c r="C42" s="1142" t="s">
        <v>576</v>
      </c>
      <c r="D42" s="1143"/>
      <c r="E42" s="1144"/>
      <c r="F42" s="36" t="s">
        <v>518</v>
      </c>
      <c r="G42" s="37" t="s">
        <v>518</v>
      </c>
      <c r="H42" s="37" t="s">
        <v>518</v>
      </c>
      <c r="I42" s="37" t="s">
        <v>518</v>
      </c>
      <c r="J42" s="38" t="s">
        <v>518</v>
      </c>
      <c r="K42" s="22"/>
      <c r="L42" s="22"/>
      <c r="M42" s="22"/>
      <c r="N42" s="22"/>
      <c r="O42" s="22"/>
      <c r="P42" s="22"/>
    </row>
    <row r="43" spans="1:16" ht="39" customHeight="1" thickBot="1">
      <c r="A43" s="22"/>
      <c r="B43" s="40"/>
      <c r="C43" s="1145" t="s">
        <v>577</v>
      </c>
      <c r="D43" s="1146"/>
      <c r="E43" s="1147"/>
      <c r="F43" s="41">
        <v>0.11</v>
      </c>
      <c r="G43" s="42">
        <v>0</v>
      </c>
      <c r="H43" s="42">
        <v>0.81</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poWWlv0uvkYwQlM6vmPWMz3D1d+19JaigYl9bBBDyytwRuaWsByldAqiD8R63TtcvTzPaiBCFndIrSyrzFAHA==" saltValue="km+/nJGP+MJ6+gAd5qmt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150" t="s">
        <v>11</v>
      </c>
      <c r="C45" s="1151"/>
      <c r="D45" s="58"/>
      <c r="E45" s="1156" t="s">
        <v>12</v>
      </c>
      <c r="F45" s="1156"/>
      <c r="G45" s="1156"/>
      <c r="H45" s="1156"/>
      <c r="I45" s="1156"/>
      <c r="J45" s="1157"/>
      <c r="K45" s="59">
        <v>1689</v>
      </c>
      <c r="L45" s="60">
        <v>1644</v>
      </c>
      <c r="M45" s="60">
        <v>1566</v>
      </c>
      <c r="N45" s="60">
        <v>1612</v>
      </c>
      <c r="O45" s="61">
        <v>1734</v>
      </c>
      <c r="P45" s="48"/>
      <c r="Q45" s="48"/>
      <c r="R45" s="48"/>
      <c r="S45" s="48"/>
      <c r="T45" s="48"/>
      <c r="U45" s="48"/>
    </row>
    <row r="46" spans="1:21" ht="30.75" customHeight="1">
      <c r="A46" s="48"/>
      <c r="B46" s="1152"/>
      <c r="C46" s="1153"/>
      <c r="D46" s="62"/>
      <c r="E46" s="1158" t="s">
        <v>13</v>
      </c>
      <c r="F46" s="1158"/>
      <c r="G46" s="1158"/>
      <c r="H46" s="1158"/>
      <c r="I46" s="1158"/>
      <c r="J46" s="1159"/>
      <c r="K46" s="63" t="s">
        <v>518</v>
      </c>
      <c r="L46" s="64" t="s">
        <v>518</v>
      </c>
      <c r="M46" s="64" t="s">
        <v>518</v>
      </c>
      <c r="N46" s="64" t="s">
        <v>518</v>
      </c>
      <c r="O46" s="65" t="s">
        <v>518</v>
      </c>
      <c r="P46" s="48"/>
      <c r="Q46" s="48"/>
      <c r="R46" s="48"/>
      <c r="S46" s="48"/>
      <c r="T46" s="48"/>
      <c r="U46" s="48"/>
    </row>
    <row r="47" spans="1:21" ht="30.75" customHeight="1">
      <c r="A47" s="48"/>
      <c r="B47" s="1152"/>
      <c r="C47" s="1153"/>
      <c r="D47" s="62"/>
      <c r="E47" s="1158" t="s">
        <v>14</v>
      </c>
      <c r="F47" s="1158"/>
      <c r="G47" s="1158"/>
      <c r="H47" s="1158"/>
      <c r="I47" s="1158"/>
      <c r="J47" s="1159"/>
      <c r="K47" s="63" t="s">
        <v>518</v>
      </c>
      <c r="L47" s="64" t="s">
        <v>518</v>
      </c>
      <c r="M47" s="64" t="s">
        <v>518</v>
      </c>
      <c r="N47" s="64" t="s">
        <v>518</v>
      </c>
      <c r="O47" s="65" t="s">
        <v>518</v>
      </c>
      <c r="P47" s="48"/>
      <c r="Q47" s="48"/>
      <c r="R47" s="48"/>
      <c r="S47" s="48"/>
      <c r="T47" s="48"/>
      <c r="U47" s="48"/>
    </row>
    <row r="48" spans="1:21" ht="30.75" customHeight="1">
      <c r="A48" s="48"/>
      <c r="B48" s="1152"/>
      <c r="C48" s="1153"/>
      <c r="D48" s="62"/>
      <c r="E48" s="1158" t="s">
        <v>15</v>
      </c>
      <c r="F48" s="1158"/>
      <c r="G48" s="1158"/>
      <c r="H48" s="1158"/>
      <c r="I48" s="1158"/>
      <c r="J48" s="1159"/>
      <c r="K48" s="63">
        <v>770</v>
      </c>
      <c r="L48" s="64">
        <v>803</v>
      </c>
      <c r="M48" s="64">
        <v>863</v>
      </c>
      <c r="N48" s="64">
        <v>762</v>
      </c>
      <c r="O48" s="65">
        <v>766</v>
      </c>
      <c r="P48" s="48"/>
      <c r="Q48" s="48"/>
      <c r="R48" s="48"/>
      <c r="S48" s="48"/>
      <c r="T48" s="48"/>
      <c r="U48" s="48"/>
    </row>
    <row r="49" spans="1:21" ht="30.75" customHeight="1">
      <c r="A49" s="48"/>
      <c r="B49" s="1152"/>
      <c r="C49" s="1153"/>
      <c r="D49" s="62"/>
      <c r="E49" s="1158" t="s">
        <v>16</v>
      </c>
      <c r="F49" s="1158"/>
      <c r="G49" s="1158"/>
      <c r="H49" s="1158"/>
      <c r="I49" s="1158"/>
      <c r="J49" s="1159"/>
      <c r="K49" s="63" t="s">
        <v>518</v>
      </c>
      <c r="L49" s="64">
        <v>0</v>
      </c>
      <c r="M49" s="64">
        <v>0</v>
      </c>
      <c r="N49" s="64">
        <v>0</v>
      </c>
      <c r="O49" s="65">
        <v>18</v>
      </c>
      <c r="P49" s="48"/>
      <c r="Q49" s="48"/>
      <c r="R49" s="48"/>
      <c r="S49" s="48"/>
      <c r="T49" s="48"/>
      <c r="U49" s="48"/>
    </row>
    <row r="50" spans="1:21" ht="30.75" customHeight="1">
      <c r="A50" s="48"/>
      <c r="B50" s="1152"/>
      <c r="C50" s="1153"/>
      <c r="D50" s="62"/>
      <c r="E50" s="1158" t="s">
        <v>17</v>
      </c>
      <c r="F50" s="1158"/>
      <c r="G50" s="1158"/>
      <c r="H50" s="1158"/>
      <c r="I50" s="1158"/>
      <c r="J50" s="1159"/>
      <c r="K50" s="63">
        <v>16</v>
      </c>
      <c r="L50" s="64">
        <v>16</v>
      </c>
      <c r="M50" s="64">
        <v>16</v>
      </c>
      <c r="N50" s="64">
        <v>15</v>
      </c>
      <c r="O50" s="65">
        <v>15</v>
      </c>
      <c r="P50" s="48"/>
      <c r="Q50" s="48"/>
      <c r="R50" s="48"/>
      <c r="S50" s="48"/>
      <c r="T50" s="48"/>
      <c r="U50" s="48"/>
    </row>
    <row r="51" spans="1:21" ht="30.75" customHeight="1">
      <c r="A51" s="48"/>
      <c r="B51" s="1154"/>
      <c r="C51" s="1155"/>
      <c r="D51" s="66"/>
      <c r="E51" s="1158" t="s">
        <v>18</v>
      </c>
      <c r="F51" s="1158"/>
      <c r="G51" s="1158"/>
      <c r="H51" s="1158"/>
      <c r="I51" s="1158"/>
      <c r="J51" s="1159"/>
      <c r="K51" s="63" t="s">
        <v>518</v>
      </c>
      <c r="L51" s="64" t="s">
        <v>518</v>
      </c>
      <c r="M51" s="64" t="s">
        <v>518</v>
      </c>
      <c r="N51" s="64" t="s">
        <v>518</v>
      </c>
      <c r="O51" s="65" t="s">
        <v>518</v>
      </c>
      <c r="P51" s="48"/>
      <c r="Q51" s="48"/>
      <c r="R51" s="48"/>
      <c r="S51" s="48"/>
      <c r="T51" s="48"/>
      <c r="U51" s="48"/>
    </row>
    <row r="52" spans="1:21" ht="30.75" customHeight="1">
      <c r="A52" s="48"/>
      <c r="B52" s="1160" t="s">
        <v>19</v>
      </c>
      <c r="C52" s="1161"/>
      <c r="D52" s="66"/>
      <c r="E52" s="1158" t="s">
        <v>20</v>
      </c>
      <c r="F52" s="1158"/>
      <c r="G52" s="1158"/>
      <c r="H52" s="1158"/>
      <c r="I52" s="1158"/>
      <c r="J52" s="1159"/>
      <c r="K52" s="63">
        <v>1527</v>
      </c>
      <c r="L52" s="64">
        <v>1535</v>
      </c>
      <c r="M52" s="64">
        <v>1482</v>
      </c>
      <c r="N52" s="64">
        <v>1503</v>
      </c>
      <c r="O52" s="65">
        <v>1583</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948</v>
      </c>
      <c r="L53" s="69">
        <v>928</v>
      </c>
      <c r="M53" s="69">
        <v>963</v>
      </c>
      <c r="N53" s="69">
        <v>886</v>
      </c>
      <c r="O53" s="70">
        <v>950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166" t="s">
        <v>25</v>
      </c>
      <c r="C57" s="1167"/>
      <c r="D57" s="1170" t="s">
        <v>26</v>
      </c>
      <c r="E57" s="1171"/>
      <c r="F57" s="1171"/>
      <c r="G57" s="1171"/>
      <c r="H57" s="1171"/>
      <c r="I57" s="1171"/>
      <c r="J57" s="1172"/>
      <c r="K57" s="83"/>
      <c r="L57" s="84"/>
      <c r="M57" s="84"/>
      <c r="N57" s="84"/>
      <c r="O57" s="85"/>
    </row>
    <row r="58" spans="1:21" ht="31.5" customHeight="1" thickBot="1">
      <c r="B58" s="1168"/>
      <c r="C58" s="1169"/>
      <c r="D58" s="1173" t="s">
        <v>27</v>
      </c>
      <c r="E58" s="1174"/>
      <c r="F58" s="1174"/>
      <c r="G58" s="1174"/>
      <c r="H58" s="1174"/>
      <c r="I58" s="1174"/>
      <c r="J58" s="1175"/>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gArPMNU9ppH4rifshEZAuSvfMdqoN3KTL5+zdt+F3pr0cvTzRDRBBybRGLet3jNYyfrAYWp/tW8qIM0WenfA==" saltValue="kjDr1mPiSd4w0UMcfocWk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560</v>
      </c>
      <c r="J40" s="100" t="s">
        <v>561</v>
      </c>
      <c r="K40" s="100" t="s">
        <v>562</v>
      </c>
      <c r="L40" s="100" t="s">
        <v>563</v>
      </c>
      <c r="M40" s="101" t="s">
        <v>564</v>
      </c>
    </row>
    <row r="41" spans="2:13" ht="27.75" customHeight="1">
      <c r="B41" s="1176" t="s">
        <v>30</v>
      </c>
      <c r="C41" s="1177"/>
      <c r="D41" s="102"/>
      <c r="E41" s="1182" t="s">
        <v>31</v>
      </c>
      <c r="F41" s="1182"/>
      <c r="G41" s="1182"/>
      <c r="H41" s="1183"/>
      <c r="I41" s="346">
        <v>14223</v>
      </c>
      <c r="J41" s="347">
        <v>14057</v>
      </c>
      <c r="K41" s="347">
        <v>14517</v>
      </c>
      <c r="L41" s="347">
        <v>13723</v>
      </c>
      <c r="M41" s="348">
        <v>13212</v>
      </c>
    </row>
    <row r="42" spans="2:13" ht="27.75" customHeight="1">
      <c r="B42" s="1178"/>
      <c r="C42" s="1179"/>
      <c r="D42" s="103"/>
      <c r="E42" s="1184" t="s">
        <v>32</v>
      </c>
      <c r="F42" s="1184"/>
      <c r="G42" s="1184"/>
      <c r="H42" s="1185"/>
      <c r="I42" s="349">
        <v>300</v>
      </c>
      <c r="J42" s="350">
        <v>285</v>
      </c>
      <c r="K42" s="350">
        <v>270</v>
      </c>
      <c r="L42" s="350">
        <v>255</v>
      </c>
      <c r="M42" s="351">
        <v>240</v>
      </c>
    </row>
    <row r="43" spans="2:13" ht="27.75" customHeight="1">
      <c r="B43" s="1178"/>
      <c r="C43" s="1179"/>
      <c r="D43" s="103"/>
      <c r="E43" s="1184" t="s">
        <v>33</v>
      </c>
      <c r="F43" s="1184"/>
      <c r="G43" s="1184"/>
      <c r="H43" s="1185"/>
      <c r="I43" s="349">
        <v>11750</v>
      </c>
      <c r="J43" s="350">
        <v>11184</v>
      </c>
      <c r="K43" s="350">
        <v>10961</v>
      </c>
      <c r="L43" s="350">
        <v>10409</v>
      </c>
      <c r="M43" s="351">
        <v>9601</v>
      </c>
    </row>
    <row r="44" spans="2:13" ht="27.75" customHeight="1">
      <c r="B44" s="1178"/>
      <c r="C44" s="1179"/>
      <c r="D44" s="103"/>
      <c r="E44" s="1184" t="s">
        <v>34</v>
      </c>
      <c r="F44" s="1184"/>
      <c r="G44" s="1184"/>
      <c r="H44" s="1185"/>
      <c r="I44" s="349">
        <v>135</v>
      </c>
      <c r="J44" s="350">
        <v>255</v>
      </c>
      <c r="K44" s="350">
        <v>255</v>
      </c>
      <c r="L44" s="350">
        <v>255</v>
      </c>
      <c r="M44" s="351">
        <v>235</v>
      </c>
    </row>
    <row r="45" spans="2:13" ht="27.75" customHeight="1">
      <c r="B45" s="1178"/>
      <c r="C45" s="1179"/>
      <c r="D45" s="103"/>
      <c r="E45" s="1184" t="s">
        <v>35</v>
      </c>
      <c r="F45" s="1184"/>
      <c r="G45" s="1184"/>
      <c r="H45" s="1185"/>
      <c r="I45" s="349">
        <v>1059</v>
      </c>
      <c r="J45" s="350">
        <v>945</v>
      </c>
      <c r="K45" s="350">
        <v>882</v>
      </c>
      <c r="L45" s="350">
        <v>871</v>
      </c>
      <c r="M45" s="351">
        <v>869</v>
      </c>
    </row>
    <row r="46" spans="2:13" ht="27.75" customHeight="1">
      <c r="B46" s="1178"/>
      <c r="C46" s="1179"/>
      <c r="D46" s="104"/>
      <c r="E46" s="1184" t="s">
        <v>36</v>
      </c>
      <c r="F46" s="1184"/>
      <c r="G46" s="1184"/>
      <c r="H46" s="1185"/>
      <c r="I46" s="349" t="s">
        <v>518</v>
      </c>
      <c r="J46" s="350" t="s">
        <v>518</v>
      </c>
      <c r="K46" s="350" t="s">
        <v>518</v>
      </c>
      <c r="L46" s="350" t="s">
        <v>518</v>
      </c>
      <c r="M46" s="351" t="s">
        <v>518</v>
      </c>
    </row>
    <row r="47" spans="2:13" ht="27.75" customHeight="1">
      <c r="B47" s="1178"/>
      <c r="C47" s="1179"/>
      <c r="D47" s="105"/>
      <c r="E47" s="1186" t="s">
        <v>37</v>
      </c>
      <c r="F47" s="1187"/>
      <c r="G47" s="1187"/>
      <c r="H47" s="1188"/>
      <c r="I47" s="349" t="s">
        <v>518</v>
      </c>
      <c r="J47" s="350" t="s">
        <v>518</v>
      </c>
      <c r="K47" s="350" t="s">
        <v>518</v>
      </c>
      <c r="L47" s="350" t="s">
        <v>518</v>
      </c>
      <c r="M47" s="351" t="s">
        <v>518</v>
      </c>
    </row>
    <row r="48" spans="2:13" ht="27.75" customHeight="1">
      <c r="B48" s="1178"/>
      <c r="C48" s="1179"/>
      <c r="D48" s="103"/>
      <c r="E48" s="1184" t="s">
        <v>38</v>
      </c>
      <c r="F48" s="1184"/>
      <c r="G48" s="1184"/>
      <c r="H48" s="1185"/>
      <c r="I48" s="349" t="s">
        <v>518</v>
      </c>
      <c r="J48" s="350" t="s">
        <v>518</v>
      </c>
      <c r="K48" s="350" t="s">
        <v>518</v>
      </c>
      <c r="L48" s="350" t="s">
        <v>518</v>
      </c>
      <c r="M48" s="351" t="s">
        <v>518</v>
      </c>
    </row>
    <row r="49" spans="2:13" ht="27.75" customHeight="1">
      <c r="B49" s="1180"/>
      <c r="C49" s="1181"/>
      <c r="D49" s="103"/>
      <c r="E49" s="1184" t="s">
        <v>39</v>
      </c>
      <c r="F49" s="1184"/>
      <c r="G49" s="1184"/>
      <c r="H49" s="1185"/>
      <c r="I49" s="349" t="s">
        <v>518</v>
      </c>
      <c r="J49" s="350" t="s">
        <v>518</v>
      </c>
      <c r="K49" s="350" t="s">
        <v>518</v>
      </c>
      <c r="L49" s="350" t="s">
        <v>518</v>
      </c>
      <c r="M49" s="351" t="s">
        <v>518</v>
      </c>
    </row>
    <row r="50" spans="2:13" ht="27.75" customHeight="1">
      <c r="B50" s="1189" t="s">
        <v>40</v>
      </c>
      <c r="C50" s="1190"/>
      <c r="D50" s="106"/>
      <c r="E50" s="1184" t="s">
        <v>41</v>
      </c>
      <c r="F50" s="1184"/>
      <c r="G50" s="1184"/>
      <c r="H50" s="1185"/>
      <c r="I50" s="349">
        <v>5781</v>
      </c>
      <c r="J50" s="350">
        <v>5346</v>
      </c>
      <c r="K50" s="350">
        <v>5113</v>
      </c>
      <c r="L50" s="350">
        <v>4773</v>
      </c>
      <c r="M50" s="351">
        <v>5231</v>
      </c>
    </row>
    <row r="51" spans="2:13" ht="27.75" customHeight="1">
      <c r="B51" s="1178"/>
      <c r="C51" s="1179"/>
      <c r="D51" s="103"/>
      <c r="E51" s="1184" t="s">
        <v>42</v>
      </c>
      <c r="F51" s="1184"/>
      <c r="G51" s="1184"/>
      <c r="H51" s="1185"/>
      <c r="I51" s="349">
        <v>191</v>
      </c>
      <c r="J51" s="350">
        <v>180</v>
      </c>
      <c r="K51" s="350">
        <v>168</v>
      </c>
      <c r="L51" s="350">
        <v>157</v>
      </c>
      <c r="M51" s="351">
        <v>146</v>
      </c>
    </row>
    <row r="52" spans="2:13" ht="27.75" customHeight="1">
      <c r="B52" s="1180"/>
      <c r="C52" s="1181"/>
      <c r="D52" s="103"/>
      <c r="E52" s="1184" t="s">
        <v>43</v>
      </c>
      <c r="F52" s="1184"/>
      <c r="G52" s="1184"/>
      <c r="H52" s="1185"/>
      <c r="I52" s="349">
        <v>15921</v>
      </c>
      <c r="J52" s="350">
        <v>15795</v>
      </c>
      <c r="K52" s="350">
        <v>16008</v>
      </c>
      <c r="L52" s="350">
        <v>15382</v>
      </c>
      <c r="M52" s="351">
        <v>14791</v>
      </c>
    </row>
    <row r="53" spans="2:13" ht="27.75" customHeight="1" thickBot="1">
      <c r="B53" s="1191" t="s">
        <v>44</v>
      </c>
      <c r="C53" s="1192"/>
      <c r="D53" s="107"/>
      <c r="E53" s="1193" t="s">
        <v>45</v>
      </c>
      <c r="F53" s="1193"/>
      <c r="G53" s="1193"/>
      <c r="H53" s="1194"/>
      <c r="I53" s="352">
        <v>5575</v>
      </c>
      <c r="J53" s="353">
        <v>5406</v>
      </c>
      <c r="K53" s="353">
        <v>5596</v>
      </c>
      <c r="L53" s="353">
        <v>5201</v>
      </c>
      <c r="M53" s="354">
        <v>3988</v>
      </c>
    </row>
    <row r="54" spans="2:13" ht="27.75" customHeight="1">
      <c r="B54" s="108" t="s">
        <v>46</v>
      </c>
      <c r="C54" s="109"/>
      <c r="D54" s="109"/>
      <c r="E54" s="110"/>
      <c r="F54" s="110"/>
      <c r="G54" s="110"/>
      <c r="H54" s="110"/>
      <c r="I54" s="111"/>
      <c r="J54" s="111"/>
      <c r="K54" s="111"/>
      <c r="L54" s="111"/>
      <c r="M54" s="111"/>
    </row>
    <row r="55" spans="2:13"/>
  </sheetData>
  <sheetProtection algorithmName="SHA-512" hashValue="Ict8aczdt8+6TPmzKrHhtSxGY8sWdMiO3xScEs+jkfEsXQeoH/qDHGuawr6l8F0BLnpdxJajHKcGTprF/lYKLg==" saltValue="yVN8W9qeUauhPS5Fn/KoE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562</v>
      </c>
      <c r="G54" s="116" t="s">
        <v>563</v>
      </c>
      <c r="H54" s="117" t="s">
        <v>564</v>
      </c>
    </row>
    <row r="55" spans="2:8" ht="52.5" customHeight="1">
      <c r="B55" s="118"/>
      <c r="C55" s="1203" t="s">
        <v>48</v>
      </c>
      <c r="D55" s="1203"/>
      <c r="E55" s="1204"/>
      <c r="F55" s="119">
        <v>3136</v>
      </c>
      <c r="G55" s="119">
        <v>2931</v>
      </c>
      <c r="H55" s="120">
        <v>3314</v>
      </c>
    </row>
    <row r="56" spans="2:8" ht="52.5" customHeight="1">
      <c r="B56" s="121"/>
      <c r="C56" s="1205" t="s">
        <v>49</v>
      </c>
      <c r="D56" s="1205"/>
      <c r="E56" s="1206"/>
      <c r="F56" s="122">
        <v>416</v>
      </c>
      <c r="G56" s="122">
        <v>216</v>
      </c>
      <c r="H56" s="123">
        <v>273</v>
      </c>
    </row>
    <row r="57" spans="2:8" ht="53.25" customHeight="1">
      <c r="B57" s="121"/>
      <c r="C57" s="1207" t="s">
        <v>50</v>
      </c>
      <c r="D57" s="1207"/>
      <c r="E57" s="1208"/>
      <c r="F57" s="124">
        <v>2100</v>
      </c>
      <c r="G57" s="124">
        <v>2223</v>
      </c>
      <c r="H57" s="125">
        <v>2627</v>
      </c>
    </row>
    <row r="58" spans="2:8" ht="45.75" customHeight="1">
      <c r="B58" s="126"/>
      <c r="C58" s="1195" t="s">
        <v>584</v>
      </c>
      <c r="D58" s="1196"/>
      <c r="E58" s="1197"/>
      <c r="F58" s="127">
        <v>1119</v>
      </c>
      <c r="G58" s="127">
        <v>1088</v>
      </c>
      <c r="H58" s="128">
        <v>1024</v>
      </c>
    </row>
    <row r="59" spans="2:8" ht="45.75" customHeight="1">
      <c r="B59" s="126"/>
      <c r="C59" s="1195" t="s">
        <v>585</v>
      </c>
      <c r="D59" s="1196"/>
      <c r="E59" s="1197"/>
      <c r="F59" s="127" t="s">
        <v>587</v>
      </c>
      <c r="G59" s="127" t="s">
        <v>586</v>
      </c>
      <c r="H59" s="128">
        <v>568</v>
      </c>
    </row>
    <row r="60" spans="2:8" ht="45.75" customHeight="1">
      <c r="B60" s="126"/>
      <c r="C60" s="1195" t="s">
        <v>588</v>
      </c>
      <c r="D60" s="1196"/>
      <c r="E60" s="1197"/>
      <c r="F60" s="127">
        <v>408</v>
      </c>
      <c r="G60" s="127">
        <v>408</v>
      </c>
      <c r="H60" s="128">
        <v>408</v>
      </c>
    </row>
    <row r="61" spans="2:8" ht="45.75" customHeight="1">
      <c r="B61" s="126"/>
      <c r="C61" s="1195" t="s">
        <v>589</v>
      </c>
      <c r="D61" s="1196"/>
      <c r="E61" s="1197"/>
      <c r="F61" s="127">
        <v>295</v>
      </c>
      <c r="G61" s="127">
        <v>295</v>
      </c>
      <c r="H61" s="128">
        <v>295</v>
      </c>
    </row>
    <row r="62" spans="2:8" ht="45.75" customHeight="1" thickBot="1">
      <c r="B62" s="129"/>
      <c r="C62" s="1198" t="s">
        <v>590</v>
      </c>
      <c r="D62" s="1199"/>
      <c r="E62" s="1200"/>
      <c r="F62" s="130">
        <v>104</v>
      </c>
      <c r="G62" s="130">
        <v>104</v>
      </c>
      <c r="H62" s="131">
        <v>104</v>
      </c>
    </row>
    <row r="63" spans="2:8" ht="52.5" customHeight="1" thickBot="1">
      <c r="B63" s="132"/>
      <c r="C63" s="1201" t="s">
        <v>51</v>
      </c>
      <c r="D63" s="1201"/>
      <c r="E63" s="1202"/>
      <c r="F63" s="133">
        <v>5652</v>
      </c>
      <c r="G63" s="133">
        <v>5370</v>
      </c>
      <c r="H63" s="134">
        <v>6214</v>
      </c>
    </row>
    <row r="64" spans="2:8"/>
  </sheetData>
  <sheetProtection algorithmName="SHA-512" hashValue="EdUDKcEp7Yfea3bbqBd2d+5qMvr4lWxY+6xyoEQ2rQ+4kgsL6ZSnus8o8Wd9/x4np9mp/OQ8GOOCs1lPlhh8AQ==" saltValue="TCluVe8V8wi5/uOoIdjI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9" zoomScaleNormal="100" zoomScaleSheetLayoutView="55" workbookViewId="0">
      <selection activeCell="AN65" sqref="AN65:DC69"/>
    </sheetView>
  </sheetViews>
  <sheetFormatPr defaultColWidth="0" defaultRowHeight="0" customHeight="1" zeroHeight="1"/>
  <cols>
    <col min="1" max="1" width="6.375" style="1209" customWidth="1"/>
    <col min="2" max="107" width="2.5" style="1209" customWidth="1"/>
    <col min="108" max="108" width="6.125" style="1211" customWidth="1"/>
    <col min="109" max="109" width="5.875" style="1210" customWidth="1"/>
    <col min="110" max="16384" width="8.625" style="1209" hidden="1"/>
  </cols>
  <sheetData>
    <row r="1" spans="1:109" ht="42.75" customHeight="1">
      <c r="A1" s="1266"/>
      <c r="B1" s="1265"/>
      <c r="DD1" s="1209"/>
      <c r="DE1" s="1209"/>
    </row>
    <row r="2" spans="1:109" ht="25.5" customHeight="1">
      <c r="A2" s="1264"/>
      <c r="C2" s="1264"/>
      <c r="O2" s="1264"/>
      <c r="P2" s="1264"/>
      <c r="Q2" s="1264"/>
      <c r="R2" s="1264"/>
      <c r="S2" s="1264"/>
      <c r="T2" s="1264"/>
      <c r="U2" s="1264"/>
      <c r="V2" s="1264"/>
      <c r="W2" s="1264"/>
      <c r="X2" s="1264"/>
      <c r="Y2" s="1264"/>
      <c r="Z2" s="1264"/>
      <c r="AA2" s="1264"/>
      <c r="AB2" s="1264"/>
      <c r="AC2" s="1264"/>
      <c r="AD2" s="1264"/>
      <c r="AE2" s="1264"/>
      <c r="AF2" s="1264"/>
      <c r="AG2" s="1264"/>
      <c r="AH2" s="1264"/>
      <c r="AI2" s="1264"/>
      <c r="AU2" s="1264"/>
      <c r="BG2" s="1264"/>
      <c r="BS2" s="1264"/>
      <c r="CE2" s="1264"/>
      <c r="CQ2" s="1264"/>
      <c r="DD2" s="1209"/>
      <c r="DE2" s="1209"/>
    </row>
    <row r="3" spans="1:109" ht="25.5" customHeight="1">
      <c r="A3" s="1264"/>
      <c r="C3" s="1264"/>
      <c r="O3" s="1264"/>
      <c r="P3" s="1264"/>
      <c r="Q3" s="1264"/>
      <c r="R3" s="1264"/>
      <c r="S3" s="1264"/>
      <c r="T3" s="1264"/>
      <c r="U3" s="1264"/>
      <c r="V3" s="1264"/>
      <c r="W3" s="1264"/>
      <c r="X3" s="1264"/>
      <c r="Y3" s="1264"/>
      <c r="Z3" s="1264"/>
      <c r="AA3" s="1264"/>
      <c r="AB3" s="1264"/>
      <c r="AC3" s="1264"/>
      <c r="AD3" s="1264"/>
      <c r="AE3" s="1264"/>
      <c r="AF3" s="1264"/>
      <c r="AG3" s="1264"/>
      <c r="AH3" s="1264"/>
      <c r="AI3" s="1264"/>
      <c r="AU3" s="1264"/>
      <c r="BG3" s="1264"/>
      <c r="BS3" s="1264"/>
      <c r="CE3" s="1264"/>
      <c r="CQ3" s="1264"/>
      <c r="DD3" s="1209"/>
      <c r="DE3" s="1209"/>
    </row>
    <row r="4" spans="1:109" s="250" customFormat="1" ht="13.5">
      <c r="A4" s="1264"/>
      <c r="B4" s="1264"/>
      <c r="C4" s="1264"/>
      <c r="D4" s="1264"/>
      <c r="E4" s="1264"/>
      <c r="F4" s="1264"/>
      <c r="G4" s="1264"/>
      <c r="H4" s="1264"/>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4"/>
      <c r="AI4" s="1264"/>
      <c r="AJ4" s="1264"/>
      <c r="AK4" s="1264"/>
      <c r="AL4" s="1264"/>
      <c r="AM4" s="1264"/>
      <c r="AN4" s="1264"/>
      <c r="AO4" s="1264"/>
      <c r="AP4" s="1264"/>
      <c r="AQ4" s="1264"/>
      <c r="AR4" s="1264"/>
      <c r="AS4" s="1264"/>
      <c r="AT4" s="1264"/>
      <c r="AU4" s="1264"/>
      <c r="AV4" s="1264"/>
      <c r="AW4" s="1264"/>
      <c r="AX4" s="1264"/>
      <c r="AY4" s="1264"/>
      <c r="AZ4" s="1264"/>
      <c r="BA4" s="1264"/>
      <c r="BB4" s="1264"/>
      <c r="BC4" s="1264"/>
      <c r="BD4" s="1264"/>
      <c r="BE4" s="1264"/>
      <c r="BF4" s="1264"/>
      <c r="BG4" s="1264"/>
      <c r="BH4" s="1264"/>
      <c r="BI4" s="1264"/>
      <c r="BJ4" s="1264"/>
      <c r="BK4" s="1264"/>
      <c r="BL4" s="1264"/>
      <c r="BM4" s="1264"/>
      <c r="BN4" s="1264"/>
      <c r="BO4" s="1264"/>
      <c r="BP4" s="1264"/>
      <c r="BQ4" s="1264"/>
      <c r="BR4" s="1264"/>
      <c r="BS4" s="1264"/>
      <c r="BT4" s="1264"/>
      <c r="BU4" s="1264"/>
      <c r="BV4" s="1264"/>
      <c r="BW4" s="1264"/>
      <c r="BX4" s="1264"/>
      <c r="BY4" s="1264"/>
      <c r="BZ4" s="1264"/>
      <c r="CA4" s="1264"/>
      <c r="CB4" s="1264"/>
      <c r="CC4" s="1264"/>
      <c r="CD4" s="1264"/>
      <c r="CE4" s="1264"/>
      <c r="CF4" s="1264"/>
      <c r="CG4" s="1264"/>
      <c r="CH4" s="1264"/>
      <c r="CI4" s="1264"/>
      <c r="CJ4" s="1264"/>
      <c r="CK4" s="1264"/>
      <c r="CL4" s="1264"/>
      <c r="CM4" s="1264"/>
      <c r="CN4" s="1264"/>
      <c r="CO4" s="1264"/>
      <c r="CP4" s="1264"/>
      <c r="CQ4" s="1264"/>
      <c r="CR4" s="1264"/>
      <c r="CS4" s="1264"/>
      <c r="CT4" s="1264"/>
      <c r="CU4" s="1264"/>
      <c r="CV4" s="1264"/>
      <c r="CW4" s="1264"/>
      <c r="CX4" s="1264"/>
      <c r="CY4" s="1264"/>
      <c r="CZ4" s="1264"/>
      <c r="DA4" s="1264"/>
      <c r="DB4" s="1264"/>
      <c r="DC4" s="1264"/>
      <c r="DD4" s="1264"/>
      <c r="DE4" s="1264"/>
    </row>
    <row r="5" spans="1:109" s="250" customFormat="1" ht="13.5">
      <c r="A5" s="1264"/>
      <c r="B5" s="1264"/>
      <c r="C5" s="1264"/>
      <c r="D5" s="1264"/>
      <c r="E5" s="1264"/>
      <c r="F5" s="1264"/>
      <c r="G5" s="1264"/>
      <c r="H5" s="1264"/>
      <c r="I5" s="1264"/>
      <c r="J5" s="1264"/>
      <c r="K5" s="1264"/>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4"/>
      <c r="AI5" s="1264"/>
      <c r="AJ5" s="1264"/>
      <c r="AK5" s="1264"/>
      <c r="AL5" s="1264"/>
      <c r="AM5" s="1264"/>
      <c r="AN5" s="1264"/>
      <c r="AO5" s="1264"/>
      <c r="AP5" s="1264"/>
      <c r="AQ5" s="1264"/>
      <c r="AR5" s="1264"/>
      <c r="AS5" s="1264"/>
      <c r="AT5" s="1264"/>
      <c r="AU5" s="1264"/>
      <c r="AV5" s="1264"/>
      <c r="AW5" s="1264"/>
      <c r="AX5" s="1264"/>
      <c r="AY5" s="1264"/>
      <c r="AZ5" s="1264"/>
      <c r="BA5" s="1264"/>
      <c r="BB5" s="1264"/>
      <c r="BC5" s="1264"/>
      <c r="BD5" s="1264"/>
      <c r="BE5" s="1264"/>
      <c r="BF5" s="1264"/>
      <c r="BG5" s="1264"/>
      <c r="BH5" s="1264"/>
      <c r="BI5" s="1264"/>
      <c r="BJ5" s="1264"/>
      <c r="BK5" s="1264"/>
      <c r="BL5" s="1264"/>
      <c r="BM5" s="1264"/>
      <c r="BN5" s="1264"/>
      <c r="BO5" s="1264"/>
      <c r="BP5" s="1264"/>
      <c r="BQ5" s="1264"/>
      <c r="BR5" s="1264"/>
      <c r="BS5" s="1264"/>
      <c r="BT5" s="1264"/>
      <c r="BU5" s="1264"/>
      <c r="BV5" s="1264"/>
      <c r="BW5" s="1264"/>
      <c r="BX5" s="1264"/>
      <c r="BY5" s="1264"/>
      <c r="BZ5" s="1264"/>
      <c r="CA5" s="1264"/>
      <c r="CB5" s="1264"/>
      <c r="CC5" s="1264"/>
      <c r="CD5" s="1264"/>
      <c r="CE5" s="1264"/>
      <c r="CF5" s="1264"/>
      <c r="CG5" s="1264"/>
      <c r="CH5" s="1264"/>
      <c r="CI5" s="1264"/>
      <c r="CJ5" s="1264"/>
      <c r="CK5" s="1264"/>
      <c r="CL5" s="1264"/>
      <c r="CM5" s="1264"/>
      <c r="CN5" s="1264"/>
      <c r="CO5" s="1264"/>
      <c r="CP5" s="1264"/>
      <c r="CQ5" s="1264"/>
      <c r="CR5" s="1264"/>
      <c r="CS5" s="1264"/>
      <c r="CT5" s="1264"/>
      <c r="CU5" s="1264"/>
      <c r="CV5" s="1264"/>
      <c r="CW5" s="1264"/>
      <c r="CX5" s="1264"/>
      <c r="CY5" s="1264"/>
      <c r="CZ5" s="1264"/>
      <c r="DA5" s="1264"/>
      <c r="DB5" s="1264"/>
      <c r="DC5" s="1264"/>
      <c r="DD5" s="1264"/>
      <c r="DE5" s="1264"/>
    </row>
    <row r="6" spans="1:109" s="250" customFormat="1" ht="13.5">
      <c r="A6" s="1264"/>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4"/>
      <c r="AB6" s="1264"/>
      <c r="AC6" s="1264"/>
      <c r="AD6" s="1264"/>
      <c r="AE6" s="1264"/>
      <c r="AF6" s="1264"/>
      <c r="AG6" s="1264"/>
      <c r="AH6" s="1264"/>
      <c r="AI6" s="1264"/>
      <c r="AJ6" s="1264"/>
      <c r="AK6" s="1264"/>
      <c r="AL6" s="1264"/>
      <c r="AM6" s="1264"/>
      <c r="AN6" s="1264"/>
      <c r="AO6" s="1264"/>
      <c r="AP6" s="1264"/>
      <c r="AQ6" s="1264"/>
      <c r="AR6" s="1264"/>
      <c r="AS6" s="1264"/>
      <c r="AT6" s="1264"/>
      <c r="AU6" s="1264"/>
      <c r="AV6" s="1264"/>
      <c r="AW6" s="1264"/>
      <c r="AX6" s="1264"/>
      <c r="AY6" s="1264"/>
      <c r="AZ6" s="1264"/>
      <c r="BA6" s="1264"/>
      <c r="BB6" s="1264"/>
      <c r="BC6" s="1264"/>
      <c r="BD6" s="1264"/>
      <c r="BE6" s="1264"/>
      <c r="BF6" s="1264"/>
      <c r="BG6" s="1264"/>
      <c r="BH6" s="1264"/>
      <c r="BI6" s="1264"/>
      <c r="BJ6" s="1264"/>
      <c r="BK6" s="1264"/>
      <c r="BL6" s="1264"/>
      <c r="BM6" s="1264"/>
      <c r="BN6" s="1264"/>
      <c r="BO6" s="1264"/>
      <c r="BP6" s="1264"/>
      <c r="BQ6" s="1264"/>
      <c r="BR6" s="1264"/>
      <c r="BS6" s="1264"/>
      <c r="BT6" s="1264"/>
      <c r="BU6" s="1264"/>
      <c r="BV6" s="1264"/>
      <c r="BW6" s="1264"/>
      <c r="BX6" s="1264"/>
      <c r="BY6" s="1264"/>
      <c r="BZ6" s="1264"/>
      <c r="CA6" s="1264"/>
      <c r="CB6" s="1264"/>
      <c r="CC6" s="1264"/>
      <c r="CD6" s="1264"/>
      <c r="CE6" s="1264"/>
      <c r="CF6" s="1264"/>
      <c r="CG6" s="1264"/>
      <c r="CH6" s="1264"/>
      <c r="CI6" s="1264"/>
      <c r="CJ6" s="1264"/>
      <c r="CK6" s="1264"/>
      <c r="CL6" s="1264"/>
      <c r="CM6" s="1264"/>
      <c r="CN6" s="1264"/>
      <c r="CO6" s="1264"/>
      <c r="CP6" s="1264"/>
      <c r="CQ6" s="1264"/>
      <c r="CR6" s="1264"/>
      <c r="CS6" s="1264"/>
      <c r="CT6" s="1264"/>
      <c r="CU6" s="1264"/>
      <c r="CV6" s="1264"/>
      <c r="CW6" s="1264"/>
      <c r="CX6" s="1264"/>
      <c r="CY6" s="1264"/>
      <c r="CZ6" s="1264"/>
      <c r="DA6" s="1264"/>
      <c r="DB6" s="1264"/>
      <c r="DC6" s="1264"/>
      <c r="DD6" s="1264"/>
      <c r="DE6" s="1264"/>
    </row>
    <row r="7" spans="1:109" s="250" customFormat="1" ht="13.5">
      <c r="A7" s="1264"/>
      <c r="B7" s="1264"/>
      <c r="C7" s="1264"/>
      <c r="D7" s="1264"/>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1264"/>
      <c r="AM7" s="1264"/>
      <c r="AN7" s="1264"/>
      <c r="AO7" s="1264"/>
      <c r="AP7" s="1264"/>
      <c r="AQ7" s="1264"/>
      <c r="AR7" s="1264"/>
      <c r="AS7" s="1264"/>
      <c r="AT7" s="1264"/>
      <c r="AU7" s="1264"/>
      <c r="AV7" s="1264"/>
      <c r="AW7" s="1264"/>
      <c r="AX7" s="1264"/>
      <c r="AY7" s="1264"/>
      <c r="AZ7" s="1264"/>
      <c r="BA7" s="1264"/>
      <c r="BB7" s="1264"/>
      <c r="BC7" s="1264"/>
      <c r="BD7" s="1264"/>
      <c r="BE7" s="1264"/>
      <c r="BF7" s="1264"/>
      <c r="BG7" s="1264"/>
      <c r="BH7" s="1264"/>
      <c r="BI7" s="1264"/>
      <c r="BJ7" s="1264"/>
      <c r="BK7" s="1264"/>
      <c r="BL7" s="1264"/>
      <c r="BM7" s="1264"/>
      <c r="BN7" s="1264"/>
      <c r="BO7" s="1264"/>
      <c r="BP7" s="1264"/>
      <c r="BQ7" s="1264"/>
      <c r="BR7" s="1264"/>
      <c r="BS7" s="1264"/>
      <c r="BT7" s="1264"/>
      <c r="BU7" s="1264"/>
      <c r="BV7" s="1264"/>
      <c r="BW7" s="1264"/>
      <c r="BX7" s="1264"/>
      <c r="BY7" s="1264"/>
      <c r="BZ7" s="1264"/>
      <c r="CA7" s="1264"/>
      <c r="CB7" s="1264"/>
      <c r="CC7" s="1264"/>
      <c r="CD7" s="1264"/>
      <c r="CE7" s="1264"/>
      <c r="CF7" s="1264"/>
      <c r="CG7" s="1264"/>
      <c r="CH7" s="1264"/>
      <c r="CI7" s="1264"/>
      <c r="CJ7" s="1264"/>
      <c r="CK7" s="1264"/>
      <c r="CL7" s="1264"/>
      <c r="CM7" s="1264"/>
      <c r="CN7" s="1264"/>
      <c r="CO7" s="1264"/>
      <c r="CP7" s="1264"/>
      <c r="CQ7" s="1264"/>
      <c r="CR7" s="1264"/>
      <c r="CS7" s="1264"/>
      <c r="CT7" s="1264"/>
      <c r="CU7" s="1264"/>
      <c r="CV7" s="1264"/>
      <c r="CW7" s="1264"/>
      <c r="CX7" s="1264"/>
      <c r="CY7" s="1264"/>
      <c r="CZ7" s="1264"/>
      <c r="DA7" s="1264"/>
      <c r="DB7" s="1264"/>
      <c r="DC7" s="1264"/>
      <c r="DD7" s="1264"/>
      <c r="DE7" s="1264"/>
    </row>
    <row r="8" spans="1:109" s="250" customFormat="1" ht="13.5">
      <c r="A8" s="1264"/>
      <c r="B8" s="1264"/>
      <c r="C8" s="1264"/>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1264"/>
      <c r="AM8" s="1264"/>
      <c r="AN8" s="1264"/>
      <c r="AO8" s="1264"/>
      <c r="AP8" s="1264"/>
      <c r="AQ8" s="1264"/>
      <c r="AR8" s="1264"/>
      <c r="AS8" s="1264"/>
      <c r="AT8" s="1264"/>
      <c r="AU8" s="1264"/>
      <c r="AV8" s="1264"/>
      <c r="AW8" s="1264"/>
      <c r="AX8" s="1264"/>
      <c r="AY8" s="1264"/>
      <c r="AZ8" s="1264"/>
      <c r="BA8" s="1264"/>
      <c r="BB8" s="1264"/>
      <c r="BC8" s="1264"/>
      <c r="BD8" s="1264"/>
      <c r="BE8" s="1264"/>
      <c r="BF8" s="1264"/>
      <c r="BG8" s="1264"/>
      <c r="BH8" s="1264"/>
      <c r="BI8" s="1264"/>
      <c r="BJ8" s="1264"/>
      <c r="BK8" s="1264"/>
      <c r="BL8" s="1264"/>
      <c r="BM8" s="1264"/>
      <c r="BN8" s="1264"/>
      <c r="BO8" s="1264"/>
      <c r="BP8" s="1264"/>
      <c r="BQ8" s="1264"/>
      <c r="BR8" s="1264"/>
      <c r="BS8" s="1264"/>
      <c r="BT8" s="1264"/>
      <c r="BU8" s="1264"/>
      <c r="BV8" s="1264"/>
      <c r="BW8" s="1264"/>
      <c r="BX8" s="1264"/>
      <c r="BY8" s="1264"/>
      <c r="BZ8" s="1264"/>
      <c r="CA8" s="1264"/>
      <c r="CB8" s="1264"/>
      <c r="CC8" s="1264"/>
      <c r="CD8" s="1264"/>
      <c r="CE8" s="1264"/>
      <c r="CF8" s="1264"/>
      <c r="CG8" s="1264"/>
      <c r="CH8" s="1264"/>
      <c r="CI8" s="1264"/>
      <c r="CJ8" s="1264"/>
      <c r="CK8" s="1264"/>
      <c r="CL8" s="1264"/>
      <c r="CM8" s="1264"/>
      <c r="CN8" s="1264"/>
      <c r="CO8" s="1264"/>
      <c r="CP8" s="1264"/>
      <c r="CQ8" s="1264"/>
      <c r="CR8" s="1264"/>
      <c r="CS8" s="1264"/>
      <c r="CT8" s="1264"/>
      <c r="CU8" s="1264"/>
      <c r="CV8" s="1264"/>
      <c r="CW8" s="1264"/>
      <c r="CX8" s="1264"/>
      <c r="CY8" s="1264"/>
      <c r="CZ8" s="1264"/>
      <c r="DA8" s="1264"/>
      <c r="DB8" s="1264"/>
      <c r="DC8" s="1264"/>
      <c r="DD8" s="1264"/>
      <c r="DE8" s="1264"/>
    </row>
    <row r="9" spans="1:109" s="250" customFormat="1" ht="13.5">
      <c r="A9" s="1264"/>
      <c r="B9" s="1264"/>
      <c r="C9" s="1264"/>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row>
    <row r="10" spans="1:109" s="250" customFormat="1" ht="13.5">
      <c r="A10" s="1264"/>
      <c r="B10" s="1264"/>
      <c r="C10" s="1264"/>
      <c r="D10" s="1264"/>
      <c r="E10" s="1264"/>
      <c r="F10" s="1264"/>
      <c r="G10" s="1264"/>
      <c r="H10" s="1264"/>
      <c r="I10" s="1264"/>
      <c r="J10" s="1264"/>
      <c r="K10" s="1264"/>
      <c r="L10" s="1264"/>
      <c r="M10" s="1264"/>
      <c r="N10" s="1264"/>
      <c r="O10" s="1264"/>
      <c r="P10" s="1264"/>
      <c r="Q10" s="1264"/>
      <c r="R10" s="1264"/>
      <c r="S10" s="1264"/>
      <c r="T10" s="1264"/>
      <c r="U10" s="1264"/>
      <c r="V10" s="1264"/>
      <c r="W10" s="1264"/>
      <c r="X10" s="1264"/>
      <c r="Y10" s="1264"/>
      <c r="Z10" s="1264"/>
      <c r="AA10" s="1264"/>
      <c r="AB10" s="1264"/>
      <c r="AC10" s="1264"/>
      <c r="AD10" s="1264"/>
      <c r="AE10" s="1264"/>
      <c r="AF10" s="1264"/>
      <c r="AG10" s="1264"/>
      <c r="AH10" s="1264"/>
      <c r="AI10" s="1264"/>
      <c r="AJ10" s="1264"/>
      <c r="AK10" s="1264"/>
      <c r="AL10" s="1264"/>
      <c r="AM10" s="1264"/>
      <c r="AN10" s="1264"/>
      <c r="AO10" s="1264"/>
      <c r="AP10" s="1264"/>
      <c r="AQ10" s="1264"/>
      <c r="AR10" s="1264"/>
      <c r="AS10" s="1264"/>
      <c r="AT10" s="1264"/>
      <c r="AU10" s="1264"/>
      <c r="AV10" s="1264"/>
      <c r="AW10" s="1264"/>
      <c r="AX10" s="1264"/>
      <c r="AY10" s="1264"/>
      <c r="AZ10" s="1264"/>
      <c r="BA10" s="1264"/>
      <c r="BB10" s="1264"/>
      <c r="BC10" s="1264"/>
      <c r="BD10" s="1264"/>
      <c r="BE10" s="1264"/>
      <c r="BF10" s="1264"/>
      <c r="BG10" s="1264"/>
      <c r="BH10" s="1264"/>
      <c r="BI10" s="1264"/>
      <c r="BJ10" s="1264"/>
      <c r="BK10" s="1264"/>
      <c r="BL10" s="1264"/>
      <c r="BM10" s="1264"/>
      <c r="BN10" s="1264"/>
      <c r="BO10" s="1264"/>
      <c r="BP10" s="1264"/>
      <c r="BQ10" s="1264"/>
      <c r="BR10" s="1264"/>
      <c r="BS10" s="1264"/>
      <c r="BT10" s="1264"/>
      <c r="BU10" s="1264"/>
      <c r="BV10" s="1264"/>
      <c r="BW10" s="1264"/>
      <c r="BX10" s="1264"/>
      <c r="BY10" s="1264"/>
      <c r="BZ10" s="1264"/>
      <c r="CA10" s="1264"/>
      <c r="CB10" s="1264"/>
      <c r="CC10" s="1264"/>
      <c r="CD10" s="1264"/>
      <c r="CE10" s="1264"/>
      <c r="CF10" s="1264"/>
      <c r="CG10" s="1264"/>
      <c r="CH10" s="1264"/>
      <c r="CI10" s="1264"/>
      <c r="CJ10" s="1264"/>
      <c r="CK10" s="1264"/>
      <c r="CL10" s="1264"/>
      <c r="CM10" s="1264"/>
      <c r="CN10" s="1264"/>
      <c r="CO10" s="1264"/>
      <c r="CP10" s="1264"/>
      <c r="CQ10" s="1264"/>
      <c r="CR10" s="1264"/>
      <c r="CS10" s="1264"/>
      <c r="CT10" s="1264"/>
      <c r="CU10" s="1264"/>
      <c r="CV10" s="1264"/>
      <c r="CW10" s="1264"/>
      <c r="CX10" s="1264"/>
      <c r="CY10" s="1264"/>
      <c r="CZ10" s="1264"/>
      <c r="DA10" s="1264"/>
      <c r="DB10" s="1264"/>
      <c r="DC10" s="1264"/>
      <c r="DD10" s="1264"/>
      <c r="DE10" s="1264"/>
    </row>
    <row r="11" spans="1:109" s="250" customFormat="1" ht="13.5">
      <c r="A11" s="1264"/>
      <c r="B11" s="1264"/>
      <c r="C11" s="1264"/>
      <c r="D11" s="1264"/>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1264"/>
      <c r="AM11" s="1264"/>
      <c r="AN11" s="1264"/>
      <c r="AO11" s="1264"/>
      <c r="AP11" s="1264"/>
      <c r="AQ11" s="1264"/>
      <c r="AR11" s="1264"/>
      <c r="AS11" s="1264"/>
      <c r="AT11" s="1264"/>
      <c r="AU11" s="1264"/>
      <c r="AV11" s="1264"/>
      <c r="AW11" s="1264"/>
      <c r="AX11" s="1264"/>
      <c r="AY11" s="1264"/>
      <c r="AZ11" s="1264"/>
      <c r="BA11" s="1264"/>
      <c r="BB11" s="1264"/>
      <c r="BC11" s="1264"/>
      <c r="BD11" s="1264"/>
      <c r="BE11" s="1264"/>
      <c r="BF11" s="1264"/>
      <c r="BG11" s="1264"/>
      <c r="BH11" s="1264"/>
      <c r="BI11" s="1264"/>
      <c r="BJ11" s="1264"/>
      <c r="BK11" s="1264"/>
      <c r="BL11" s="1264"/>
      <c r="BM11" s="1264"/>
      <c r="BN11" s="1264"/>
      <c r="BO11" s="1264"/>
      <c r="BP11" s="1264"/>
      <c r="BQ11" s="1264"/>
      <c r="BR11" s="1264"/>
      <c r="BS11" s="1264"/>
      <c r="BT11" s="1264"/>
      <c r="BU11" s="1264"/>
      <c r="BV11" s="1264"/>
      <c r="BW11" s="1264"/>
      <c r="BX11" s="1264"/>
      <c r="BY11" s="1264"/>
      <c r="BZ11" s="1264"/>
      <c r="CA11" s="1264"/>
      <c r="CB11" s="1264"/>
      <c r="CC11" s="1264"/>
      <c r="CD11" s="1264"/>
      <c r="CE11" s="1264"/>
      <c r="CF11" s="1264"/>
      <c r="CG11" s="1264"/>
      <c r="CH11" s="1264"/>
      <c r="CI11" s="1264"/>
      <c r="CJ11" s="1264"/>
      <c r="CK11" s="1264"/>
      <c r="CL11" s="1264"/>
      <c r="CM11" s="1264"/>
      <c r="CN11" s="1264"/>
      <c r="CO11" s="1264"/>
      <c r="CP11" s="1264"/>
      <c r="CQ11" s="1264"/>
      <c r="CR11" s="1264"/>
      <c r="CS11" s="1264"/>
      <c r="CT11" s="1264"/>
      <c r="CU11" s="1264"/>
      <c r="CV11" s="1264"/>
      <c r="CW11" s="1264"/>
      <c r="CX11" s="1264"/>
      <c r="CY11" s="1264"/>
      <c r="CZ11" s="1264"/>
      <c r="DA11" s="1264"/>
      <c r="DB11" s="1264"/>
      <c r="DC11" s="1264"/>
      <c r="DD11" s="1264"/>
      <c r="DE11" s="1264"/>
    </row>
    <row r="12" spans="1:109" s="250" customFormat="1" ht="13.5">
      <c r="A12" s="1264"/>
      <c r="B12" s="1264"/>
      <c r="C12" s="1264"/>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1264"/>
      <c r="AM12" s="1264"/>
      <c r="AN12" s="1264"/>
      <c r="AO12" s="1264"/>
      <c r="AP12" s="1264"/>
      <c r="AQ12" s="1264"/>
      <c r="AR12" s="1264"/>
      <c r="AS12" s="1264"/>
      <c r="AT12" s="1264"/>
      <c r="AU12" s="1264"/>
      <c r="AV12" s="1264"/>
      <c r="AW12" s="1264"/>
      <c r="AX12" s="1264"/>
      <c r="AY12" s="1264"/>
      <c r="AZ12" s="1264"/>
      <c r="BA12" s="1264"/>
      <c r="BB12" s="1264"/>
      <c r="BC12" s="1264"/>
      <c r="BD12" s="1264"/>
      <c r="BE12" s="1264"/>
      <c r="BF12" s="1264"/>
      <c r="BG12" s="1264"/>
      <c r="BH12" s="1264"/>
      <c r="BI12" s="1264"/>
      <c r="BJ12" s="1264"/>
      <c r="BK12" s="1264"/>
      <c r="BL12" s="1264"/>
      <c r="BM12" s="1264"/>
      <c r="BN12" s="1264"/>
      <c r="BO12" s="1264"/>
      <c r="BP12" s="1264"/>
      <c r="BQ12" s="1264"/>
      <c r="BR12" s="1264"/>
      <c r="BS12" s="1264"/>
      <c r="BT12" s="1264"/>
      <c r="BU12" s="1264"/>
      <c r="BV12" s="1264"/>
      <c r="BW12" s="1264"/>
      <c r="BX12" s="1264"/>
      <c r="BY12" s="1264"/>
      <c r="BZ12" s="1264"/>
      <c r="CA12" s="1264"/>
      <c r="CB12" s="1264"/>
      <c r="CC12" s="1264"/>
      <c r="CD12" s="1264"/>
      <c r="CE12" s="1264"/>
      <c r="CF12" s="1264"/>
      <c r="CG12" s="1264"/>
      <c r="CH12" s="1264"/>
      <c r="CI12" s="1264"/>
      <c r="CJ12" s="1264"/>
      <c r="CK12" s="1264"/>
      <c r="CL12" s="1264"/>
      <c r="CM12" s="1264"/>
      <c r="CN12" s="1264"/>
      <c r="CO12" s="1264"/>
      <c r="CP12" s="1264"/>
      <c r="CQ12" s="1264"/>
      <c r="CR12" s="1264"/>
      <c r="CS12" s="1264"/>
      <c r="CT12" s="1264"/>
      <c r="CU12" s="1264"/>
      <c r="CV12" s="1264"/>
      <c r="CW12" s="1264"/>
      <c r="CX12" s="1264"/>
      <c r="CY12" s="1264"/>
      <c r="CZ12" s="1264"/>
      <c r="DA12" s="1264"/>
      <c r="DB12" s="1264"/>
      <c r="DC12" s="1264"/>
      <c r="DD12" s="1264"/>
      <c r="DE12" s="1264"/>
    </row>
    <row r="13" spans="1:109" s="250" customFormat="1" ht="13.5">
      <c r="A13" s="1264"/>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1264"/>
      <c r="AV13" s="1264"/>
      <c r="AW13" s="1264"/>
      <c r="AX13" s="1264"/>
      <c r="AY13" s="1264"/>
      <c r="AZ13" s="1264"/>
      <c r="BA13" s="1264"/>
      <c r="BB13" s="1264"/>
      <c r="BC13" s="1264"/>
      <c r="BD13" s="1264"/>
      <c r="BE13" s="1264"/>
      <c r="BF13" s="1264"/>
      <c r="BG13" s="1264"/>
      <c r="BH13" s="1264"/>
      <c r="BI13" s="1264"/>
      <c r="BJ13" s="1264"/>
      <c r="BK13" s="1264"/>
      <c r="BL13" s="1264"/>
      <c r="BM13" s="1264"/>
      <c r="BN13" s="1264"/>
      <c r="BO13" s="1264"/>
      <c r="BP13" s="1264"/>
      <c r="BQ13" s="1264"/>
      <c r="BR13" s="1264"/>
      <c r="BS13" s="1264"/>
      <c r="BT13" s="1264"/>
      <c r="BU13" s="1264"/>
      <c r="BV13" s="1264"/>
      <c r="BW13" s="1264"/>
      <c r="BX13" s="1264"/>
      <c r="BY13" s="1264"/>
      <c r="BZ13" s="1264"/>
      <c r="CA13" s="1264"/>
      <c r="CB13" s="1264"/>
      <c r="CC13" s="1264"/>
      <c r="CD13" s="1264"/>
      <c r="CE13" s="1264"/>
      <c r="CF13" s="1264"/>
      <c r="CG13" s="1264"/>
      <c r="CH13" s="1264"/>
      <c r="CI13" s="1264"/>
      <c r="CJ13" s="1264"/>
      <c r="CK13" s="1264"/>
      <c r="CL13" s="1264"/>
      <c r="CM13" s="1264"/>
      <c r="CN13" s="1264"/>
      <c r="CO13" s="1264"/>
      <c r="CP13" s="1264"/>
      <c r="CQ13" s="1264"/>
      <c r="CR13" s="1264"/>
      <c r="CS13" s="1264"/>
      <c r="CT13" s="1264"/>
      <c r="CU13" s="1264"/>
      <c r="CV13" s="1264"/>
      <c r="CW13" s="1264"/>
      <c r="CX13" s="1264"/>
      <c r="CY13" s="1264"/>
      <c r="CZ13" s="1264"/>
      <c r="DA13" s="1264"/>
      <c r="DB13" s="1264"/>
      <c r="DC13" s="1264"/>
      <c r="DD13" s="1264"/>
      <c r="DE13" s="1264"/>
    </row>
    <row r="14" spans="1:109" s="250" customFormat="1" ht="13.5">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1264"/>
      <c r="AV14" s="1264"/>
      <c r="AW14" s="1264"/>
      <c r="AX14" s="1264"/>
      <c r="AY14" s="1264"/>
      <c r="AZ14" s="1264"/>
      <c r="BA14" s="1264"/>
      <c r="BB14" s="1264"/>
      <c r="BC14" s="1264"/>
      <c r="BD14" s="1264"/>
      <c r="BE14" s="1264"/>
      <c r="BF14" s="1264"/>
      <c r="BG14" s="1264"/>
      <c r="BH14" s="1264"/>
      <c r="BI14" s="1264"/>
      <c r="BJ14" s="1264"/>
      <c r="BK14" s="1264"/>
      <c r="BL14" s="1264"/>
      <c r="BM14" s="1264"/>
      <c r="BN14" s="1264"/>
      <c r="BO14" s="1264"/>
      <c r="BP14" s="1264"/>
      <c r="BQ14" s="1264"/>
      <c r="BR14" s="1264"/>
      <c r="BS14" s="1264"/>
      <c r="BT14" s="1264"/>
      <c r="BU14" s="1264"/>
      <c r="BV14" s="1264"/>
      <c r="BW14" s="1264"/>
      <c r="BX14" s="1264"/>
      <c r="BY14" s="1264"/>
      <c r="BZ14" s="1264"/>
      <c r="CA14" s="1264"/>
      <c r="CB14" s="1264"/>
      <c r="CC14" s="1264"/>
      <c r="CD14" s="1264"/>
      <c r="CE14" s="1264"/>
      <c r="CF14" s="1264"/>
      <c r="CG14" s="1264"/>
      <c r="CH14" s="1264"/>
      <c r="CI14" s="1264"/>
      <c r="CJ14" s="1264"/>
      <c r="CK14" s="1264"/>
      <c r="CL14" s="1264"/>
      <c r="CM14" s="1264"/>
      <c r="CN14" s="1264"/>
      <c r="CO14" s="1264"/>
      <c r="CP14" s="1264"/>
      <c r="CQ14" s="1264"/>
      <c r="CR14" s="1264"/>
      <c r="CS14" s="1264"/>
      <c r="CT14" s="1264"/>
      <c r="CU14" s="1264"/>
      <c r="CV14" s="1264"/>
      <c r="CW14" s="1264"/>
      <c r="CX14" s="1264"/>
      <c r="CY14" s="1264"/>
      <c r="CZ14" s="1264"/>
      <c r="DA14" s="1264"/>
      <c r="DB14" s="1264"/>
      <c r="DC14" s="1264"/>
      <c r="DD14" s="1264"/>
      <c r="DE14" s="1264"/>
    </row>
    <row r="15" spans="1:109" s="250" customFormat="1" ht="13.5">
      <c r="A15" s="1209"/>
      <c r="B15" s="1264"/>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1264"/>
      <c r="AM15" s="1264"/>
      <c r="AN15" s="1264"/>
      <c r="AO15" s="1264"/>
      <c r="AP15" s="1264"/>
      <c r="AQ15" s="1264"/>
      <c r="AR15" s="1264"/>
      <c r="AS15" s="1264"/>
      <c r="AT15" s="1264"/>
      <c r="AU15" s="1264"/>
      <c r="AV15" s="1264"/>
      <c r="AW15" s="1264"/>
      <c r="AX15" s="1264"/>
      <c r="AY15" s="1264"/>
      <c r="AZ15" s="1264"/>
      <c r="BA15" s="1264"/>
      <c r="BB15" s="1264"/>
      <c r="BC15" s="1264"/>
      <c r="BD15" s="1264"/>
      <c r="BE15" s="1264"/>
      <c r="BF15" s="1264"/>
      <c r="BG15" s="1264"/>
      <c r="BH15" s="1264"/>
      <c r="BI15" s="1264"/>
      <c r="BJ15" s="1264"/>
      <c r="BK15" s="1264"/>
      <c r="BL15" s="1264"/>
      <c r="BM15" s="1264"/>
      <c r="BN15" s="1264"/>
      <c r="BO15" s="1264"/>
      <c r="BP15" s="1264"/>
      <c r="BQ15" s="1264"/>
      <c r="BR15" s="1264"/>
      <c r="BS15" s="1264"/>
      <c r="BT15" s="1264"/>
      <c r="BU15" s="1264"/>
      <c r="BV15" s="1264"/>
      <c r="BW15" s="1264"/>
      <c r="BX15" s="1264"/>
      <c r="BY15" s="1264"/>
      <c r="BZ15" s="1264"/>
      <c r="CA15" s="1264"/>
      <c r="CB15" s="1264"/>
      <c r="CC15" s="1264"/>
      <c r="CD15" s="1264"/>
      <c r="CE15" s="1264"/>
      <c r="CF15" s="1264"/>
      <c r="CG15" s="1264"/>
      <c r="CH15" s="1264"/>
      <c r="CI15" s="1264"/>
      <c r="CJ15" s="1264"/>
      <c r="CK15" s="1264"/>
      <c r="CL15" s="1264"/>
      <c r="CM15" s="1264"/>
      <c r="CN15" s="1264"/>
      <c r="CO15" s="1264"/>
      <c r="CP15" s="1264"/>
      <c r="CQ15" s="1264"/>
      <c r="CR15" s="1264"/>
      <c r="CS15" s="1264"/>
      <c r="CT15" s="1264"/>
      <c r="CU15" s="1264"/>
      <c r="CV15" s="1264"/>
      <c r="CW15" s="1264"/>
      <c r="CX15" s="1264"/>
      <c r="CY15" s="1264"/>
      <c r="CZ15" s="1264"/>
      <c r="DA15" s="1264"/>
      <c r="DB15" s="1264"/>
      <c r="DC15" s="1264"/>
      <c r="DD15" s="1264"/>
      <c r="DE15" s="1264"/>
    </row>
    <row r="16" spans="1:109" s="250" customFormat="1" ht="13.5">
      <c r="A16" s="1209"/>
      <c r="B16" s="1264"/>
      <c r="C16" s="1264"/>
      <c r="D16" s="1264"/>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1264"/>
      <c r="AM16" s="1264"/>
      <c r="AN16" s="1264"/>
      <c r="AO16" s="1264"/>
      <c r="AP16" s="1264"/>
      <c r="AQ16" s="1264"/>
      <c r="AR16" s="1264"/>
      <c r="AS16" s="1264"/>
      <c r="AT16" s="1264"/>
      <c r="AU16" s="1264"/>
      <c r="AV16" s="1264"/>
      <c r="AW16" s="1264"/>
      <c r="AX16" s="1264"/>
      <c r="AY16" s="1264"/>
      <c r="AZ16" s="1264"/>
      <c r="BA16" s="1264"/>
      <c r="BB16" s="1264"/>
      <c r="BC16" s="1264"/>
      <c r="BD16" s="1264"/>
      <c r="BE16" s="1264"/>
      <c r="BF16" s="1264"/>
      <c r="BG16" s="1264"/>
      <c r="BH16" s="1264"/>
      <c r="BI16" s="1264"/>
      <c r="BJ16" s="1264"/>
      <c r="BK16" s="1264"/>
      <c r="BL16" s="1264"/>
      <c r="BM16" s="1264"/>
      <c r="BN16" s="1264"/>
      <c r="BO16" s="1264"/>
      <c r="BP16" s="1264"/>
      <c r="BQ16" s="1264"/>
      <c r="BR16" s="1264"/>
      <c r="BS16" s="1264"/>
      <c r="BT16" s="1264"/>
      <c r="BU16" s="1264"/>
      <c r="BV16" s="1264"/>
      <c r="BW16" s="1264"/>
      <c r="BX16" s="1264"/>
      <c r="BY16" s="1264"/>
      <c r="BZ16" s="1264"/>
      <c r="CA16" s="1264"/>
      <c r="CB16" s="1264"/>
      <c r="CC16" s="1264"/>
      <c r="CD16" s="1264"/>
      <c r="CE16" s="1264"/>
      <c r="CF16" s="1264"/>
      <c r="CG16" s="1264"/>
      <c r="CH16" s="1264"/>
      <c r="CI16" s="1264"/>
      <c r="CJ16" s="1264"/>
      <c r="CK16" s="1264"/>
      <c r="CL16" s="1264"/>
      <c r="CM16" s="1264"/>
      <c r="CN16" s="1264"/>
      <c r="CO16" s="1264"/>
      <c r="CP16" s="1264"/>
      <c r="CQ16" s="1264"/>
      <c r="CR16" s="1264"/>
      <c r="CS16" s="1264"/>
      <c r="CT16" s="1264"/>
      <c r="CU16" s="1264"/>
      <c r="CV16" s="1264"/>
      <c r="CW16" s="1264"/>
      <c r="CX16" s="1264"/>
      <c r="CY16" s="1264"/>
      <c r="CZ16" s="1264"/>
      <c r="DA16" s="1264"/>
      <c r="DB16" s="1264"/>
      <c r="DC16" s="1264"/>
      <c r="DD16" s="1264"/>
      <c r="DE16" s="1264"/>
    </row>
    <row r="17" spans="1:109" s="250" customFormat="1" ht="13.5">
      <c r="A17" s="1209"/>
      <c r="B17" s="1264"/>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4"/>
      <c r="AL17" s="1264"/>
      <c r="AM17" s="1264"/>
      <c r="AN17" s="1264"/>
      <c r="AO17" s="1264"/>
      <c r="AP17" s="1264"/>
      <c r="AQ17" s="1264"/>
      <c r="AR17" s="1264"/>
      <c r="AS17" s="1264"/>
      <c r="AT17" s="1264"/>
      <c r="AU17" s="1264"/>
      <c r="AV17" s="1264"/>
      <c r="AW17" s="1264"/>
      <c r="AX17" s="1264"/>
      <c r="AY17" s="1264"/>
      <c r="AZ17" s="1264"/>
      <c r="BA17" s="1264"/>
      <c r="BB17" s="1264"/>
      <c r="BC17" s="1264"/>
      <c r="BD17" s="1264"/>
      <c r="BE17" s="1264"/>
      <c r="BF17" s="1264"/>
      <c r="BG17" s="1264"/>
      <c r="BH17" s="1264"/>
      <c r="BI17" s="1264"/>
      <c r="BJ17" s="1264"/>
      <c r="BK17" s="1264"/>
      <c r="BL17" s="1264"/>
      <c r="BM17" s="1264"/>
      <c r="BN17" s="1264"/>
      <c r="BO17" s="1264"/>
      <c r="BP17" s="1264"/>
      <c r="BQ17" s="1264"/>
      <c r="BR17" s="1264"/>
      <c r="BS17" s="1264"/>
      <c r="BT17" s="1264"/>
      <c r="BU17" s="1264"/>
      <c r="BV17" s="1264"/>
      <c r="BW17" s="1264"/>
      <c r="BX17" s="1264"/>
      <c r="BY17" s="1264"/>
      <c r="BZ17" s="1264"/>
      <c r="CA17" s="1264"/>
      <c r="CB17" s="1264"/>
      <c r="CC17" s="1264"/>
      <c r="CD17" s="1264"/>
      <c r="CE17" s="1264"/>
      <c r="CF17" s="1264"/>
      <c r="CG17" s="1264"/>
      <c r="CH17" s="1264"/>
      <c r="CI17" s="1264"/>
      <c r="CJ17" s="1264"/>
      <c r="CK17" s="1264"/>
      <c r="CL17" s="1264"/>
      <c r="CM17" s="1264"/>
      <c r="CN17" s="1264"/>
      <c r="CO17" s="1264"/>
      <c r="CP17" s="1264"/>
      <c r="CQ17" s="1264"/>
      <c r="CR17" s="1264"/>
      <c r="CS17" s="1264"/>
      <c r="CT17" s="1264"/>
      <c r="CU17" s="1264"/>
      <c r="CV17" s="1264"/>
      <c r="CW17" s="1264"/>
      <c r="CX17" s="1264"/>
      <c r="CY17" s="1264"/>
      <c r="CZ17" s="1264"/>
      <c r="DA17" s="1264"/>
      <c r="DB17" s="1264"/>
      <c r="DC17" s="1264"/>
      <c r="DD17" s="1264"/>
      <c r="DE17" s="1264"/>
    </row>
    <row r="18" spans="1:109" s="250" customFormat="1" ht="13.5">
      <c r="A18" s="1209"/>
      <c r="B18" s="1264"/>
      <c r="C18" s="1264"/>
      <c r="D18" s="1264"/>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1264"/>
      <c r="AM18" s="1264"/>
      <c r="AN18" s="1264"/>
      <c r="AO18" s="1264"/>
      <c r="AP18" s="1264"/>
      <c r="AQ18" s="1264"/>
      <c r="AR18" s="1264"/>
      <c r="AS18" s="1264"/>
      <c r="AT18" s="1264"/>
      <c r="AU18" s="1264"/>
      <c r="AV18" s="1264"/>
      <c r="AW18" s="1264"/>
      <c r="AX18" s="1264"/>
      <c r="AY18" s="1264"/>
      <c r="AZ18" s="1264"/>
      <c r="BA18" s="1264"/>
      <c r="BB18" s="1264"/>
      <c r="BC18" s="1264"/>
      <c r="BD18" s="1264"/>
      <c r="BE18" s="1264"/>
      <c r="BF18" s="1264"/>
      <c r="BG18" s="1264"/>
      <c r="BH18" s="1264"/>
      <c r="BI18" s="1264"/>
      <c r="BJ18" s="1264"/>
      <c r="BK18" s="1264"/>
      <c r="BL18" s="1264"/>
      <c r="BM18" s="1264"/>
      <c r="BN18" s="1264"/>
      <c r="BO18" s="1264"/>
      <c r="BP18" s="1264"/>
      <c r="BQ18" s="1264"/>
      <c r="BR18" s="1264"/>
      <c r="BS18" s="1264"/>
      <c r="BT18" s="1264"/>
      <c r="BU18" s="1264"/>
      <c r="BV18" s="1264"/>
      <c r="BW18" s="1264"/>
      <c r="BX18" s="1264"/>
      <c r="BY18" s="1264"/>
      <c r="BZ18" s="1264"/>
      <c r="CA18" s="1264"/>
      <c r="CB18" s="1264"/>
      <c r="CC18" s="1264"/>
      <c r="CD18" s="1264"/>
      <c r="CE18" s="1264"/>
      <c r="CF18" s="1264"/>
      <c r="CG18" s="1264"/>
      <c r="CH18" s="1264"/>
      <c r="CI18" s="1264"/>
      <c r="CJ18" s="1264"/>
      <c r="CK18" s="1264"/>
      <c r="CL18" s="1264"/>
      <c r="CM18" s="1264"/>
      <c r="CN18" s="1264"/>
      <c r="CO18" s="1264"/>
      <c r="CP18" s="1264"/>
      <c r="CQ18" s="1264"/>
      <c r="CR18" s="1264"/>
      <c r="CS18" s="1264"/>
      <c r="CT18" s="1264"/>
      <c r="CU18" s="1264"/>
      <c r="CV18" s="1264"/>
      <c r="CW18" s="1264"/>
      <c r="CX18" s="1264"/>
      <c r="CY18" s="1264"/>
      <c r="CZ18" s="1264"/>
      <c r="DA18" s="1264"/>
      <c r="DB18" s="1264"/>
      <c r="DC18" s="1264"/>
      <c r="DD18" s="1264"/>
      <c r="DE18" s="1264"/>
    </row>
    <row r="19" spans="1:109" ht="13.5">
      <c r="DD19" s="1209"/>
      <c r="DE19" s="1209"/>
    </row>
    <row r="20" spans="1:109" ht="13.5">
      <c r="DD20" s="1209"/>
      <c r="DE20" s="1209"/>
    </row>
    <row r="21" spans="1:109" ht="17.25" customHeight="1">
      <c r="B21" s="1263"/>
      <c r="C21" s="1260"/>
      <c r="D21" s="1260"/>
      <c r="E21" s="1260"/>
      <c r="F21" s="1260"/>
      <c r="G21" s="1260"/>
      <c r="H21" s="1260"/>
      <c r="I21" s="1260"/>
      <c r="J21" s="1260"/>
      <c r="K21" s="1260"/>
      <c r="L21" s="1260"/>
      <c r="M21" s="1260"/>
      <c r="N21" s="1262"/>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60"/>
      <c r="AS21" s="1260"/>
      <c r="AT21" s="1262"/>
      <c r="AU21" s="1260"/>
      <c r="AV21" s="1260"/>
      <c r="AW21" s="1260"/>
      <c r="AX21" s="1260"/>
      <c r="AY21" s="1260"/>
      <c r="AZ21" s="1260"/>
      <c r="BA21" s="1260"/>
      <c r="BB21" s="1260"/>
      <c r="BC21" s="1260"/>
      <c r="BD21" s="1260"/>
      <c r="BE21" s="1260"/>
      <c r="BF21" s="1262"/>
      <c r="BG21" s="1260"/>
      <c r="BH21" s="1260"/>
      <c r="BI21" s="1260"/>
      <c r="BJ21" s="1260"/>
      <c r="BK21" s="1260"/>
      <c r="BL21" s="1260"/>
      <c r="BM21" s="1260"/>
      <c r="BN21" s="1260"/>
      <c r="BO21" s="1260"/>
      <c r="BP21" s="1260"/>
      <c r="BQ21" s="1260"/>
      <c r="BR21" s="1262"/>
      <c r="BS21" s="1260"/>
      <c r="BT21" s="1260"/>
      <c r="BU21" s="1260"/>
      <c r="BV21" s="1260"/>
      <c r="BW21" s="1260"/>
      <c r="BX21" s="1260"/>
      <c r="BY21" s="1260"/>
      <c r="BZ21" s="1260"/>
      <c r="CA21" s="1260"/>
      <c r="CB21" s="1260"/>
      <c r="CC21" s="1260"/>
      <c r="CD21" s="1262"/>
      <c r="CE21" s="1260"/>
      <c r="CF21" s="1260"/>
      <c r="CG21" s="1260"/>
      <c r="CH21" s="1260"/>
      <c r="CI21" s="1260"/>
      <c r="CJ21" s="1260"/>
      <c r="CK21" s="1260"/>
      <c r="CL21" s="1260"/>
      <c r="CM21" s="1260"/>
      <c r="CN21" s="1260"/>
      <c r="CO21" s="1260"/>
      <c r="CP21" s="1262"/>
      <c r="CQ21" s="1260"/>
      <c r="CR21" s="1260"/>
      <c r="CS21" s="1260"/>
      <c r="CT21" s="1260"/>
      <c r="CU21" s="1260"/>
      <c r="CV21" s="1260"/>
      <c r="CW21" s="1260"/>
      <c r="CX21" s="1260"/>
      <c r="CY21" s="1260"/>
      <c r="CZ21" s="1260"/>
      <c r="DA21" s="1260"/>
      <c r="DB21" s="1262"/>
      <c r="DC21" s="1260"/>
      <c r="DD21" s="1259"/>
      <c r="DE21" s="1209"/>
    </row>
    <row r="22" spans="1:109" ht="17.25" customHeight="1">
      <c r="B22" s="1210"/>
    </row>
    <row r="23" spans="1:109" ht="13.5">
      <c r="B23" s="1210"/>
    </row>
    <row r="24" spans="1:109" ht="13.5">
      <c r="B24" s="1210"/>
    </row>
    <row r="25" spans="1:109" ht="13.5">
      <c r="B25" s="1210"/>
    </row>
    <row r="26" spans="1:109" ht="13.5">
      <c r="B26" s="1210"/>
    </row>
    <row r="27" spans="1:109" ht="13.5">
      <c r="B27" s="1210"/>
    </row>
    <row r="28" spans="1:109" ht="13.5">
      <c r="B28" s="1210"/>
    </row>
    <row r="29" spans="1:109" ht="13.5">
      <c r="B29" s="1210"/>
    </row>
    <row r="30" spans="1:109" ht="13.5">
      <c r="B30" s="1210"/>
    </row>
    <row r="31" spans="1:109" ht="13.5">
      <c r="B31" s="1210"/>
    </row>
    <row r="32" spans="1:109" ht="13.5">
      <c r="B32" s="1210"/>
    </row>
    <row r="33" spans="2:109" ht="13.5">
      <c r="B33" s="1210"/>
    </row>
    <row r="34" spans="2:109" ht="13.5">
      <c r="B34" s="1210"/>
    </row>
    <row r="35" spans="2:109" ht="13.5">
      <c r="B35" s="1210"/>
    </row>
    <row r="36" spans="2:109" ht="13.5">
      <c r="B36" s="1210"/>
    </row>
    <row r="37" spans="2:109" ht="13.5">
      <c r="B37" s="1210"/>
    </row>
    <row r="38" spans="2:109" ht="13.5">
      <c r="B38" s="1210"/>
    </row>
    <row r="39" spans="2:109" ht="13.5">
      <c r="B39" s="1214"/>
      <c r="C39" s="1213"/>
      <c r="D39" s="1213"/>
      <c r="E39" s="1213"/>
      <c r="F39" s="1213"/>
      <c r="G39" s="1213"/>
      <c r="H39" s="1213"/>
      <c r="I39" s="1213"/>
      <c r="J39" s="1213"/>
      <c r="K39" s="1213"/>
      <c r="L39" s="1213"/>
      <c r="M39" s="1213"/>
      <c r="N39" s="1213"/>
      <c r="O39" s="1213"/>
      <c r="P39" s="1213"/>
      <c r="Q39" s="1213"/>
      <c r="R39" s="1213"/>
      <c r="S39" s="1213"/>
      <c r="T39" s="1213"/>
      <c r="U39" s="1213"/>
      <c r="V39" s="1213"/>
      <c r="W39" s="1213"/>
      <c r="X39" s="1213"/>
      <c r="Y39" s="1213"/>
      <c r="Z39" s="1213"/>
      <c r="AA39" s="1213"/>
      <c r="AB39" s="1213"/>
      <c r="AC39" s="1213"/>
      <c r="AD39" s="1213"/>
      <c r="AE39" s="1213"/>
      <c r="AF39" s="1213"/>
      <c r="AG39" s="1213"/>
      <c r="AH39" s="1213"/>
      <c r="AI39" s="1213"/>
      <c r="AJ39" s="1213"/>
      <c r="AK39" s="1213"/>
      <c r="AL39" s="1213"/>
      <c r="AM39" s="1213"/>
      <c r="AN39" s="1213"/>
      <c r="AO39" s="1213"/>
      <c r="AP39" s="1213"/>
      <c r="AQ39" s="1213"/>
      <c r="AR39" s="1213"/>
      <c r="AS39" s="1213"/>
      <c r="AT39" s="1213"/>
      <c r="AU39" s="1213"/>
      <c r="AV39" s="1213"/>
      <c r="AW39" s="1213"/>
      <c r="AX39" s="1213"/>
      <c r="AY39" s="1213"/>
      <c r="AZ39" s="1213"/>
      <c r="BA39" s="1213"/>
      <c r="BB39" s="1213"/>
      <c r="BC39" s="1213"/>
      <c r="BD39" s="1213"/>
      <c r="BE39" s="1213"/>
      <c r="BF39" s="1213"/>
      <c r="BG39" s="1213"/>
      <c r="BH39" s="1213"/>
      <c r="BI39" s="1213"/>
      <c r="BJ39" s="1213"/>
      <c r="BK39" s="1213"/>
      <c r="BL39" s="1213"/>
      <c r="BM39" s="1213"/>
      <c r="BN39" s="1213"/>
      <c r="BO39" s="1213"/>
      <c r="BP39" s="1213"/>
      <c r="BQ39" s="1213"/>
      <c r="BR39" s="1213"/>
      <c r="BS39" s="1213"/>
      <c r="BT39" s="1213"/>
      <c r="BU39" s="1213"/>
      <c r="BV39" s="1213"/>
      <c r="BW39" s="1213"/>
      <c r="BX39" s="1213"/>
      <c r="BY39" s="1213"/>
      <c r="BZ39" s="1213"/>
      <c r="CA39" s="1213"/>
      <c r="CB39" s="1213"/>
      <c r="CC39" s="1213"/>
      <c r="CD39" s="1213"/>
      <c r="CE39" s="1213"/>
      <c r="CF39" s="1213"/>
      <c r="CG39" s="1213"/>
      <c r="CH39" s="1213"/>
      <c r="CI39" s="1213"/>
      <c r="CJ39" s="1213"/>
      <c r="CK39" s="1213"/>
      <c r="CL39" s="1213"/>
      <c r="CM39" s="1213"/>
      <c r="CN39" s="1213"/>
      <c r="CO39" s="1213"/>
      <c r="CP39" s="1213"/>
      <c r="CQ39" s="1213"/>
      <c r="CR39" s="1213"/>
      <c r="CS39" s="1213"/>
      <c r="CT39" s="1213"/>
      <c r="CU39" s="1213"/>
      <c r="CV39" s="1213"/>
      <c r="CW39" s="1213"/>
      <c r="CX39" s="1213"/>
      <c r="CY39" s="1213"/>
      <c r="CZ39" s="1213"/>
      <c r="DA39" s="1213"/>
      <c r="DB39" s="1213"/>
      <c r="DC39" s="1213"/>
      <c r="DD39" s="1212"/>
    </row>
    <row r="40" spans="2:109" ht="13.5">
      <c r="B40" s="1250"/>
      <c r="DD40" s="1250"/>
      <c r="DE40" s="1209"/>
    </row>
    <row r="41" spans="2:109" ht="17.25">
      <c r="B41" s="1261" t="s">
        <v>616</v>
      </c>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1260"/>
      <c r="BZ41" s="1260"/>
      <c r="CA41" s="1260"/>
      <c r="CB41" s="1260"/>
      <c r="CC41" s="1260"/>
      <c r="CD41" s="1260"/>
      <c r="CE41" s="1260"/>
      <c r="CF41" s="1260"/>
      <c r="CG41" s="1260"/>
      <c r="CH41" s="1260"/>
      <c r="CI41" s="1260"/>
      <c r="CJ41" s="1260"/>
      <c r="CK41" s="1260"/>
      <c r="CL41" s="1260"/>
      <c r="CM41" s="1260"/>
      <c r="CN41" s="1260"/>
      <c r="CO41" s="1260"/>
      <c r="CP41" s="1260"/>
      <c r="CQ41" s="1260"/>
      <c r="CR41" s="1260"/>
      <c r="CS41" s="1260"/>
      <c r="CT41" s="1260"/>
      <c r="CU41" s="1260"/>
      <c r="CV41" s="1260"/>
      <c r="CW41" s="1260"/>
      <c r="CX41" s="1260"/>
      <c r="CY41" s="1260"/>
      <c r="CZ41" s="1260"/>
      <c r="DA41" s="1260"/>
      <c r="DB41" s="1260"/>
      <c r="DC41" s="1260"/>
      <c r="DD41" s="1259"/>
    </row>
    <row r="42" spans="2:109" ht="13.5">
      <c r="B42" s="1210"/>
      <c r="G42" s="1246"/>
      <c r="I42" s="1245"/>
      <c r="J42" s="1245"/>
      <c r="K42" s="1245"/>
      <c r="AM42" s="1246"/>
      <c r="AN42" s="1246" t="s">
        <v>612</v>
      </c>
      <c r="AP42" s="1245"/>
      <c r="AQ42" s="1245"/>
      <c r="AR42" s="1245"/>
      <c r="AY42" s="1246"/>
      <c r="BA42" s="1245"/>
      <c r="BB42" s="1245"/>
      <c r="BC42" s="1245"/>
      <c r="BK42" s="1246"/>
      <c r="BM42" s="1245"/>
      <c r="BN42" s="1245"/>
      <c r="BO42" s="1245"/>
      <c r="BW42" s="1246"/>
      <c r="BY42" s="1245"/>
      <c r="BZ42" s="1245"/>
      <c r="CA42" s="1245"/>
      <c r="CI42" s="1246"/>
      <c r="CK42" s="1245"/>
      <c r="CL42" s="1245"/>
      <c r="CM42" s="1245"/>
      <c r="CU42" s="1246"/>
      <c r="CW42" s="1245"/>
      <c r="CX42" s="1245"/>
      <c r="CY42" s="1245"/>
    </row>
    <row r="43" spans="2:109" ht="13.5" customHeight="1">
      <c r="B43" s="1210"/>
      <c r="AN43" s="1244" t="s">
        <v>615</v>
      </c>
      <c r="AO43" s="1243"/>
      <c r="AP43" s="1243"/>
      <c r="AQ43" s="1243"/>
      <c r="AR43" s="1243"/>
      <c r="AS43" s="1243"/>
      <c r="AT43" s="1243"/>
      <c r="AU43" s="1243"/>
      <c r="AV43" s="1243"/>
      <c r="AW43" s="1243"/>
      <c r="AX43" s="1243"/>
      <c r="AY43" s="1243"/>
      <c r="AZ43" s="1243"/>
      <c r="BA43" s="1243"/>
      <c r="BB43" s="1243"/>
      <c r="BC43" s="1243"/>
      <c r="BD43" s="1243"/>
      <c r="BE43" s="1243"/>
      <c r="BF43" s="1243"/>
      <c r="BG43" s="1243"/>
      <c r="BH43" s="1243"/>
      <c r="BI43" s="1243"/>
      <c r="BJ43" s="1243"/>
      <c r="BK43" s="1243"/>
      <c r="BL43" s="1243"/>
      <c r="BM43" s="1243"/>
      <c r="BN43" s="1243"/>
      <c r="BO43" s="1243"/>
      <c r="BP43" s="1243"/>
      <c r="BQ43" s="1243"/>
      <c r="BR43" s="1243"/>
      <c r="BS43" s="1243"/>
      <c r="BT43" s="1243"/>
      <c r="BU43" s="1243"/>
      <c r="BV43" s="1243"/>
      <c r="BW43" s="1243"/>
      <c r="BX43" s="1243"/>
      <c r="BY43" s="1243"/>
      <c r="BZ43" s="1243"/>
      <c r="CA43" s="1243"/>
      <c r="CB43" s="1243"/>
      <c r="CC43" s="1243"/>
      <c r="CD43" s="1243"/>
      <c r="CE43" s="1243"/>
      <c r="CF43" s="1243"/>
      <c r="CG43" s="1243"/>
      <c r="CH43" s="1243"/>
      <c r="CI43" s="1243"/>
      <c r="CJ43" s="1243"/>
      <c r="CK43" s="1243"/>
      <c r="CL43" s="1243"/>
      <c r="CM43" s="1243"/>
      <c r="CN43" s="1243"/>
      <c r="CO43" s="1243"/>
      <c r="CP43" s="1243"/>
      <c r="CQ43" s="1243"/>
      <c r="CR43" s="1243"/>
      <c r="CS43" s="1243"/>
      <c r="CT43" s="1243"/>
      <c r="CU43" s="1243"/>
      <c r="CV43" s="1243"/>
      <c r="CW43" s="1243"/>
      <c r="CX43" s="1243"/>
      <c r="CY43" s="1243"/>
      <c r="CZ43" s="1243"/>
      <c r="DA43" s="1243"/>
      <c r="DB43" s="1243"/>
      <c r="DC43" s="1242"/>
    </row>
    <row r="44" spans="2:109" ht="13.5">
      <c r="B44" s="1210"/>
      <c r="AN44" s="1241"/>
      <c r="AO44" s="1240"/>
      <c r="AP44" s="1240"/>
      <c r="AQ44" s="1240"/>
      <c r="AR44" s="1240"/>
      <c r="AS44" s="1240"/>
      <c r="AT44" s="1240"/>
      <c r="AU44" s="1240"/>
      <c r="AV44" s="1240"/>
      <c r="AW44" s="1240"/>
      <c r="AX44" s="1240"/>
      <c r="AY44" s="1240"/>
      <c r="AZ44" s="1240"/>
      <c r="BA44" s="1240"/>
      <c r="BB44" s="1240"/>
      <c r="BC44" s="1240"/>
      <c r="BD44" s="1240"/>
      <c r="BE44" s="1240"/>
      <c r="BF44" s="1240"/>
      <c r="BG44" s="1240"/>
      <c r="BH44" s="1240"/>
      <c r="BI44" s="1240"/>
      <c r="BJ44" s="1240"/>
      <c r="BK44" s="1240"/>
      <c r="BL44" s="1240"/>
      <c r="BM44" s="1240"/>
      <c r="BN44" s="1240"/>
      <c r="BO44" s="1240"/>
      <c r="BP44" s="1240"/>
      <c r="BQ44" s="1240"/>
      <c r="BR44" s="1240"/>
      <c r="BS44" s="1240"/>
      <c r="BT44" s="1240"/>
      <c r="BU44" s="1240"/>
      <c r="BV44" s="1240"/>
      <c r="BW44" s="1240"/>
      <c r="BX44" s="1240"/>
      <c r="BY44" s="1240"/>
      <c r="BZ44" s="1240"/>
      <c r="CA44" s="1240"/>
      <c r="CB44" s="1240"/>
      <c r="CC44" s="1240"/>
      <c r="CD44" s="1240"/>
      <c r="CE44" s="1240"/>
      <c r="CF44" s="1240"/>
      <c r="CG44" s="1240"/>
      <c r="CH44" s="1240"/>
      <c r="CI44" s="1240"/>
      <c r="CJ44" s="1240"/>
      <c r="CK44" s="1240"/>
      <c r="CL44" s="1240"/>
      <c r="CM44" s="1240"/>
      <c r="CN44" s="1240"/>
      <c r="CO44" s="1240"/>
      <c r="CP44" s="1240"/>
      <c r="CQ44" s="1240"/>
      <c r="CR44" s="1240"/>
      <c r="CS44" s="1240"/>
      <c r="CT44" s="1240"/>
      <c r="CU44" s="1240"/>
      <c r="CV44" s="1240"/>
      <c r="CW44" s="1240"/>
      <c r="CX44" s="1240"/>
      <c r="CY44" s="1240"/>
      <c r="CZ44" s="1240"/>
      <c r="DA44" s="1240"/>
      <c r="DB44" s="1240"/>
      <c r="DC44" s="1239"/>
    </row>
    <row r="45" spans="2:109" ht="13.5">
      <c r="B45" s="1210"/>
      <c r="AN45" s="1241"/>
      <c r="AO45" s="1240"/>
      <c r="AP45" s="1240"/>
      <c r="AQ45" s="1240"/>
      <c r="AR45" s="1240"/>
      <c r="AS45" s="1240"/>
      <c r="AT45" s="1240"/>
      <c r="AU45" s="1240"/>
      <c r="AV45" s="1240"/>
      <c r="AW45" s="1240"/>
      <c r="AX45" s="1240"/>
      <c r="AY45" s="1240"/>
      <c r="AZ45" s="1240"/>
      <c r="BA45" s="1240"/>
      <c r="BB45" s="1240"/>
      <c r="BC45" s="1240"/>
      <c r="BD45" s="1240"/>
      <c r="BE45" s="1240"/>
      <c r="BF45" s="1240"/>
      <c r="BG45" s="1240"/>
      <c r="BH45" s="1240"/>
      <c r="BI45" s="1240"/>
      <c r="BJ45" s="1240"/>
      <c r="BK45" s="1240"/>
      <c r="BL45" s="1240"/>
      <c r="BM45" s="1240"/>
      <c r="BN45" s="1240"/>
      <c r="BO45" s="1240"/>
      <c r="BP45" s="1240"/>
      <c r="BQ45" s="1240"/>
      <c r="BR45" s="1240"/>
      <c r="BS45" s="1240"/>
      <c r="BT45" s="1240"/>
      <c r="BU45" s="1240"/>
      <c r="BV45" s="1240"/>
      <c r="BW45" s="1240"/>
      <c r="BX45" s="1240"/>
      <c r="BY45" s="1240"/>
      <c r="BZ45" s="1240"/>
      <c r="CA45" s="1240"/>
      <c r="CB45" s="1240"/>
      <c r="CC45" s="1240"/>
      <c r="CD45" s="1240"/>
      <c r="CE45" s="1240"/>
      <c r="CF45" s="1240"/>
      <c r="CG45" s="1240"/>
      <c r="CH45" s="1240"/>
      <c r="CI45" s="1240"/>
      <c r="CJ45" s="1240"/>
      <c r="CK45" s="1240"/>
      <c r="CL45" s="1240"/>
      <c r="CM45" s="1240"/>
      <c r="CN45" s="1240"/>
      <c r="CO45" s="1240"/>
      <c r="CP45" s="1240"/>
      <c r="CQ45" s="1240"/>
      <c r="CR45" s="1240"/>
      <c r="CS45" s="1240"/>
      <c r="CT45" s="1240"/>
      <c r="CU45" s="1240"/>
      <c r="CV45" s="1240"/>
      <c r="CW45" s="1240"/>
      <c r="CX45" s="1240"/>
      <c r="CY45" s="1240"/>
      <c r="CZ45" s="1240"/>
      <c r="DA45" s="1240"/>
      <c r="DB45" s="1240"/>
      <c r="DC45" s="1239"/>
    </row>
    <row r="46" spans="2:109" ht="13.5">
      <c r="B46" s="1210"/>
      <c r="AN46" s="1241"/>
      <c r="AO46" s="1240"/>
      <c r="AP46" s="1240"/>
      <c r="AQ46" s="1240"/>
      <c r="AR46" s="1240"/>
      <c r="AS46" s="1240"/>
      <c r="AT46" s="1240"/>
      <c r="AU46" s="1240"/>
      <c r="AV46" s="1240"/>
      <c r="AW46" s="1240"/>
      <c r="AX46" s="1240"/>
      <c r="AY46" s="1240"/>
      <c r="AZ46" s="1240"/>
      <c r="BA46" s="1240"/>
      <c r="BB46" s="1240"/>
      <c r="BC46" s="1240"/>
      <c r="BD46" s="1240"/>
      <c r="BE46" s="1240"/>
      <c r="BF46" s="1240"/>
      <c r="BG46" s="1240"/>
      <c r="BH46" s="1240"/>
      <c r="BI46" s="1240"/>
      <c r="BJ46" s="1240"/>
      <c r="BK46" s="1240"/>
      <c r="BL46" s="1240"/>
      <c r="BM46" s="1240"/>
      <c r="BN46" s="1240"/>
      <c r="BO46" s="1240"/>
      <c r="BP46" s="1240"/>
      <c r="BQ46" s="1240"/>
      <c r="BR46" s="1240"/>
      <c r="BS46" s="1240"/>
      <c r="BT46" s="1240"/>
      <c r="BU46" s="1240"/>
      <c r="BV46" s="1240"/>
      <c r="BW46" s="1240"/>
      <c r="BX46" s="1240"/>
      <c r="BY46" s="1240"/>
      <c r="BZ46" s="1240"/>
      <c r="CA46" s="1240"/>
      <c r="CB46" s="1240"/>
      <c r="CC46" s="1240"/>
      <c r="CD46" s="1240"/>
      <c r="CE46" s="1240"/>
      <c r="CF46" s="1240"/>
      <c r="CG46" s="1240"/>
      <c r="CH46" s="1240"/>
      <c r="CI46" s="1240"/>
      <c r="CJ46" s="1240"/>
      <c r="CK46" s="1240"/>
      <c r="CL46" s="1240"/>
      <c r="CM46" s="1240"/>
      <c r="CN46" s="1240"/>
      <c r="CO46" s="1240"/>
      <c r="CP46" s="1240"/>
      <c r="CQ46" s="1240"/>
      <c r="CR46" s="1240"/>
      <c r="CS46" s="1240"/>
      <c r="CT46" s="1240"/>
      <c r="CU46" s="1240"/>
      <c r="CV46" s="1240"/>
      <c r="CW46" s="1240"/>
      <c r="CX46" s="1240"/>
      <c r="CY46" s="1240"/>
      <c r="CZ46" s="1240"/>
      <c r="DA46" s="1240"/>
      <c r="DB46" s="1240"/>
      <c r="DC46" s="1239"/>
    </row>
    <row r="47" spans="2:109" ht="13.5">
      <c r="B47" s="1210"/>
      <c r="AN47" s="1238"/>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c r="CB47" s="1237"/>
      <c r="CC47" s="1237"/>
      <c r="CD47" s="1237"/>
      <c r="CE47" s="1237"/>
      <c r="CF47" s="1237"/>
      <c r="CG47" s="1237"/>
      <c r="CH47" s="1237"/>
      <c r="CI47" s="1237"/>
      <c r="CJ47" s="1237"/>
      <c r="CK47" s="1237"/>
      <c r="CL47" s="1237"/>
      <c r="CM47" s="1237"/>
      <c r="CN47" s="1237"/>
      <c r="CO47" s="1237"/>
      <c r="CP47" s="1237"/>
      <c r="CQ47" s="1237"/>
      <c r="CR47" s="1237"/>
      <c r="CS47" s="1237"/>
      <c r="CT47" s="1237"/>
      <c r="CU47" s="1237"/>
      <c r="CV47" s="1237"/>
      <c r="CW47" s="1237"/>
      <c r="CX47" s="1237"/>
      <c r="CY47" s="1237"/>
      <c r="CZ47" s="1237"/>
      <c r="DA47" s="1237"/>
      <c r="DB47" s="1237"/>
      <c r="DC47" s="1236"/>
    </row>
    <row r="48" spans="2:109" ht="13.5">
      <c r="B48" s="1210"/>
      <c r="H48" s="1223"/>
      <c r="I48" s="1223"/>
      <c r="J48" s="1223"/>
      <c r="AN48" s="1223"/>
      <c r="AO48" s="1223"/>
      <c r="AP48" s="1223"/>
      <c r="AZ48" s="1223"/>
      <c r="BA48" s="1223"/>
      <c r="BB48" s="1223"/>
      <c r="BL48" s="1223"/>
      <c r="BM48" s="1223"/>
      <c r="BN48" s="1223"/>
      <c r="BX48" s="1223"/>
      <c r="BY48" s="1223"/>
      <c r="BZ48" s="1223"/>
      <c r="CJ48" s="1223"/>
      <c r="CK48" s="1223"/>
      <c r="CL48" s="1223"/>
      <c r="CV48" s="1223"/>
      <c r="CW48" s="1223"/>
      <c r="CX48" s="1223"/>
    </row>
    <row r="49" spans="1:109" ht="13.5">
      <c r="B49" s="1210"/>
      <c r="AN49" s="1209" t="s">
        <v>610</v>
      </c>
    </row>
    <row r="50" spans="1:109" ht="13.5">
      <c r="B50" s="1210"/>
      <c r="G50" s="1221"/>
      <c r="H50" s="1221"/>
      <c r="I50" s="1221"/>
      <c r="J50" s="1221"/>
      <c r="K50" s="1230"/>
      <c r="L50" s="1230"/>
      <c r="M50" s="1229"/>
      <c r="N50" s="1229"/>
      <c r="AN50" s="1228"/>
      <c r="AO50" s="1227"/>
      <c r="AP50" s="1227"/>
      <c r="AQ50" s="1227"/>
      <c r="AR50" s="1227"/>
      <c r="AS50" s="1227"/>
      <c r="AT50" s="1227"/>
      <c r="AU50" s="1227"/>
      <c r="AV50" s="1227"/>
      <c r="AW50" s="1227"/>
      <c r="AX50" s="1227"/>
      <c r="AY50" s="1227"/>
      <c r="AZ50" s="1227"/>
      <c r="BA50" s="1227"/>
      <c r="BB50" s="1227"/>
      <c r="BC50" s="1227"/>
      <c r="BD50" s="1227"/>
      <c r="BE50" s="1227"/>
      <c r="BF50" s="1227"/>
      <c r="BG50" s="1227"/>
      <c r="BH50" s="1227"/>
      <c r="BI50" s="1227"/>
      <c r="BJ50" s="1227"/>
      <c r="BK50" s="1227"/>
      <c r="BL50" s="1227"/>
      <c r="BM50" s="1227"/>
      <c r="BN50" s="1227"/>
      <c r="BO50" s="1226"/>
      <c r="BP50" s="1218" t="s">
        <v>560</v>
      </c>
      <c r="BQ50" s="1218"/>
      <c r="BR50" s="1218"/>
      <c r="BS50" s="1218"/>
      <c r="BT50" s="1218"/>
      <c r="BU50" s="1218"/>
      <c r="BV50" s="1218"/>
      <c r="BW50" s="1218"/>
      <c r="BX50" s="1218" t="s">
        <v>561</v>
      </c>
      <c r="BY50" s="1218"/>
      <c r="BZ50" s="1218"/>
      <c r="CA50" s="1218"/>
      <c r="CB50" s="1218"/>
      <c r="CC50" s="1218"/>
      <c r="CD50" s="1218"/>
      <c r="CE50" s="1218"/>
      <c r="CF50" s="1218" t="s">
        <v>562</v>
      </c>
      <c r="CG50" s="1218"/>
      <c r="CH50" s="1218"/>
      <c r="CI50" s="1218"/>
      <c r="CJ50" s="1218"/>
      <c r="CK50" s="1218"/>
      <c r="CL50" s="1218"/>
      <c r="CM50" s="1218"/>
      <c r="CN50" s="1218" t="s">
        <v>563</v>
      </c>
      <c r="CO50" s="1218"/>
      <c r="CP50" s="1218"/>
      <c r="CQ50" s="1218"/>
      <c r="CR50" s="1218"/>
      <c r="CS50" s="1218"/>
      <c r="CT50" s="1218"/>
      <c r="CU50" s="1218"/>
      <c r="CV50" s="1218" t="s">
        <v>564</v>
      </c>
      <c r="CW50" s="1218"/>
      <c r="CX50" s="1218"/>
      <c r="CY50" s="1218"/>
      <c r="CZ50" s="1218"/>
      <c r="DA50" s="1218"/>
      <c r="DB50" s="1218"/>
      <c r="DC50" s="1218"/>
    </row>
    <row r="51" spans="1:109" ht="13.5" customHeight="1">
      <c r="B51" s="1210"/>
      <c r="G51" s="1225"/>
      <c r="H51" s="1225"/>
      <c r="I51" s="1258"/>
      <c r="J51" s="1258"/>
      <c r="K51" s="1224"/>
      <c r="L51" s="1224"/>
      <c r="M51" s="1224"/>
      <c r="N51" s="1224"/>
      <c r="AM51" s="1223"/>
      <c r="AN51" s="1217" t="s">
        <v>609</v>
      </c>
      <c r="AO51" s="1217"/>
      <c r="AP51" s="1217"/>
      <c r="AQ51" s="1217"/>
      <c r="AR51" s="1217"/>
      <c r="AS51" s="1217"/>
      <c r="AT51" s="1217"/>
      <c r="AU51" s="1217"/>
      <c r="AV51" s="1217"/>
      <c r="AW51" s="1217"/>
      <c r="AX51" s="1217"/>
      <c r="AY51" s="1217"/>
      <c r="AZ51" s="1217"/>
      <c r="BA51" s="1217"/>
      <c r="BB51" s="1217" t="s">
        <v>607</v>
      </c>
      <c r="BC51" s="1217"/>
      <c r="BD51" s="1217"/>
      <c r="BE51" s="1217"/>
      <c r="BF51" s="1217"/>
      <c r="BG51" s="1217"/>
      <c r="BH51" s="1217"/>
      <c r="BI51" s="1217"/>
      <c r="BJ51" s="1217"/>
      <c r="BK51" s="1217"/>
      <c r="BL51" s="1217"/>
      <c r="BM51" s="1217"/>
      <c r="BN51" s="1217"/>
      <c r="BO51" s="1217"/>
      <c r="BP51" s="1216">
        <v>72.599999999999994</v>
      </c>
      <c r="BQ51" s="1216"/>
      <c r="BR51" s="1216"/>
      <c r="BS51" s="1216"/>
      <c r="BT51" s="1216"/>
      <c r="BU51" s="1216"/>
      <c r="BV51" s="1216"/>
      <c r="BW51" s="1216"/>
      <c r="BX51" s="1216">
        <v>69</v>
      </c>
      <c r="BY51" s="1216"/>
      <c r="BZ51" s="1216"/>
      <c r="CA51" s="1216"/>
      <c r="CB51" s="1216"/>
      <c r="CC51" s="1216"/>
      <c r="CD51" s="1216"/>
      <c r="CE51" s="1216"/>
      <c r="CF51" s="1216">
        <v>71.900000000000006</v>
      </c>
      <c r="CG51" s="1216"/>
      <c r="CH51" s="1216"/>
      <c r="CI51" s="1216"/>
      <c r="CJ51" s="1216"/>
      <c r="CK51" s="1216"/>
      <c r="CL51" s="1216"/>
      <c r="CM51" s="1216"/>
      <c r="CN51" s="1216">
        <v>63</v>
      </c>
      <c r="CO51" s="1216"/>
      <c r="CP51" s="1216"/>
      <c r="CQ51" s="1216"/>
      <c r="CR51" s="1216"/>
      <c r="CS51" s="1216"/>
      <c r="CT51" s="1216"/>
      <c r="CU51" s="1216"/>
      <c r="CV51" s="1216">
        <v>45.6</v>
      </c>
      <c r="CW51" s="1216"/>
      <c r="CX51" s="1216"/>
      <c r="CY51" s="1216"/>
      <c r="CZ51" s="1216"/>
      <c r="DA51" s="1216"/>
      <c r="DB51" s="1216"/>
      <c r="DC51" s="1216"/>
    </row>
    <row r="52" spans="1:109" ht="13.5">
      <c r="B52" s="1210"/>
      <c r="G52" s="1225"/>
      <c r="H52" s="1225"/>
      <c r="I52" s="1258"/>
      <c r="J52" s="1258"/>
      <c r="K52" s="1224"/>
      <c r="L52" s="1224"/>
      <c r="M52" s="1224"/>
      <c r="N52" s="1224"/>
      <c r="AM52" s="1223"/>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ht="13.5">
      <c r="A53" s="1245"/>
      <c r="B53" s="1210"/>
      <c r="G53" s="1225"/>
      <c r="H53" s="1225"/>
      <c r="I53" s="1221"/>
      <c r="J53" s="1221"/>
      <c r="K53" s="1224"/>
      <c r="L53" s="1224"/>
      <c r="M53" s="1224"/>
      <c r="N53" s="1224"/>
      <c r="AM53" s="1223"/>
      <c r="AN53" s="1217"/>
      <c r="AO53" s="1217"/>
      <c r="AP53" s="1217"/>
      <c r="AQ53" s="1217"/>
      <c r="AR53" s="1217"/>
      <c r="AS53" s="1217"/>
      <c r="AT53" s="1217"/>
      <c r="AU53" s="1217"/>
      <c r="AV53" s="1217"/>
      <c r="AW53" s="1217"/>
      <c r="AX53" s="1217"/>
      <c r="AY53" s="1217"/>
      <c r="AZ53" s="1217"/>
      <c r="BA53" s="1217"/>
      <c r="BB53" s="1217" t="s">
        <v>614</v>
      </c>
      <c r="BC53" s="1217"/>
      <c r="BD53" s="1217"/>
      <c r="BE53" s="1217"/>
      <c r="BF53" s="1217"/>
      <c r="BG53" s="1217"/>
      <c r="BH53" s="1217"/>
      <c r="BI53" s="1217"/>
      <c r="BJ53" s="1217"/>
      <c r="BK53" s="1217"/>
      <c r="BL53" s="1217"/>
      <c r="BM53" s="1217"/>
      <c r="BN53" s="1217"/>
      <c r="BO53" s="1217"/>
      <c r="BP53" s="1216">
        <v>46.6</v>
      </c>
      <c r="BQ53" s="1216"/>
      <c r="BR53" s="1216"/>
      <c r="BS53" s="1216"/>
      <c r="BT53" s="1216"/>
      <c r="BU53" s="1216"/>
      <c r="BV53" s="1216"/>
      <c r="BW53" s="1216"/>
      <c r="BX53" s="1216">
        <v>47.7</v>
      </c>
      <c r="BY53" s="1216"/>
      <c r="BZ53" s="1216"/>
      <c r="CA53" s="1216"/>
      <c r="CB53" s="1216"/>
      <c r="CC53" s="1216"/>
      <c r="CD53" s="1216"/>
      <c r="CE53" s="1216"/>
      <c r="CF53" s="1216">
        <v>48</v>
      </c>
      <c r="CG53" s="1216"/>
      <c r="CH53" s="1216"/>
      <c r="CI53" s="1216"/>
      <c r="CJ53" s="1216"/>
      <c r="CK53" s="1216"/>
      <c r="CL53" s="1216"/>
      <c r="CM53" s="1216"/>
      <c r="CN53" s="1216">
        <v>49.9</v>
      </c>
      <c r="CO53" s="1216"/>
      <c r="CP53" s="1216"/>
      <c r="CQ53" s="1216"/>
      <c r="CR53" s="1216"/>
      <c r="CS53" s="1216"/>
      <c r="CT53" s="1216"/>
      <c r="CU53" s="1216"/>
      <c r="CV53" s="1216">
        <v>52.3</v>
      </c>
      <c r="CW53" s="1216"/>
      <c r="CX53" s="1216"/>
      <c r="CY53" s="1216"/>
      <c r="CZ53" s="1216"/>
      <c r="DA53" s="1216"/>
      <c r="DB53" s="1216"/>
      <c r="DC53" s="1216"/>
    </row>
    <row r="54" spans="1:109" ht="13.5">
      <c r="A54" s="1245"/>
      <c r="B54" s="1210"/>
      <c r="G54" s="1225"/>
      <c r="H54" s="1225"/>
      <c r="I54" s="1221"/>
      <c r="J54" s="1221"/>
      <c r="K54" s="1224"/>
      <c r="L54" s="1224"/>
      <c r="M54" s="1224"/>
      <c r="N54" s="1224"/>
      <c r="AM54" s="1223"/>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ht="13.5">
      <c r="A55" s="1245"/>
      <c r="B55" s="1210"/>
      <c r="G55" s="1221"/>
      <c r="H55" s="1221"/>
      <c r="I55" s="1221"/>
      <c r="J55" s="1221"/>
      <c r="K55" s="1224"/>
      <c r="L55" s="1224"/>
      <c r="M55" s="1224"/>
      <c r="N55" s="1224"/>
      <c r="AN55" s="1218" t="s">
        <v>608</v>
      </c>
      <c r="AO55" s="1218"/>
      <c r="AP55" s="1218"/>
      <c r="AQ55" s="1218"/>
      <c r="AR55" s="1218"/>
      <c r="AS55" s="1218"/>
      <c r="AT55" s="1218"/>
      <c r="AU55" s="1218"/>
      <c r="AV55" s="1218"/>
      <c r="AW55" s="1218"/>
      <c r="AX55" s="1218"/>
      <c r="AY55" s="1218"/>
      <c r="AZ55" s="1218"/>
      <c r="BA55" s="1218"/>
      <c r="BB55" s="1217" t="s">
        <v>607</v>
      </c>
      <c r="BC55" s="1217"/>
      <c r="BD55" s="1217"/>
      <c r="BE55" s="1217"/>
      <c r="BF55" s="1217"/>
      <c r="BG55" s="1217"/>
      <c r="BH55" s="1217"/>
      <c r="BI55" s="1217"/>
      <c r="BJ55" s="1217"/>
      <c r="BK55" s="1217"/>
      <c r="BL55" s="1217"/>
      <c r="BM55" s="1217"/>
      <c r="BN55" s="1217"/>
      <c r="BO55" s="1217"/>
      <c r="BP55" s="1216">
        <v>53.4</v>
      </c>
      <c r="BQ55" s="1216"/>
      <c r="BR55" s="1216"/>
      <c r="BS55" s="1216"/>
      <c r="BT55" s="1216"/>
      <c r="BU55" s="1216"/>
      <c r="BV55" s="1216"/>
      <c r="BW55" s="1216"/>
      <c r="BX55" s="1216">
        <v>48</v>
      </c>
      <c r="BY55" s="1216"/>
      <c r="BZ55" s="1216"/>
      <c r="CA55" s="1216"/>
      <c r="CB55" s="1216"/>
      <c r="CC55" s="1216"/>
      <c r="CD55" s="1216"/>
      <c r="CE55" s="1216"/>
      <c r="CF55" s="1216">
        <v>49.1</v>
      </c>
      <c r="CG55" s="1216"/>
      <c r="CH55" s="1216"/>
      <c r="CI55" s="1216"/>
      <c r="CJ55" s="1216"/>
      <c r="CK55" s="1216"/>
      <c r="CL55" s="1216"/>
      <c r="CM55" s="1216"/>
      <c r="CN55" s="1216">
        <v>41.5</v>
      </c>
      <c r="CO55" s="1216"/>
      <c r="CP55" s="1216"/>
      <c r="CQ55" s="1216"/>
      <c r="CR55" s="1216"/>
      <c r="CS55" s="1216"/>
      <c r="CT55" s="1216"/>
      <c r="CU55" s="1216"/>
      <c r="CV55" s="1216">
        <v>23</v>
      </c>
      <c r="CW55" s="1216"/>
      <c r="CX55" s="1216"/>
      <c r="CY55" s="1216"/>
      <c r="CZ55" s="1216"/>
      <c r="DA55" s="1216"/>
      <c r="DB55" s="1216"/>
      <c r="DC55" s="1216"/>
    </row>
    <row r="56" spans="1:109" ht="13.5">
      <c r="A56" s="1245"/>
      <c r="B56" s="1210"/>
      <c r="G56" s="1221"/>
      <c r="H56" s="1221"/>
      <c r="I56" s="1221"/>
      <c r="J56" s="1221"/>
      <c r="K56" s="1224"/>
      <c r="L56" s="1224"/>
      <c r="M56" s="1224"/>
      <c r="N56" s="1224"/>
      <c r="AN56" s="1218"/>
      <c r="AO56" s="1218"/>
      <c r="AP56" s="1218"/>
      <c r="AQ56" s="1218"/>
      <c r="AR56" s="1218"/>
      <c r="AS56" s="1218"/>
      <c r="AT56" s="1218"/>
      <c r="AU56" s="1218"/>
      <c r="AV56" s="1218"/>
      <c r="AW56" s="1218"/>
      <c r="AX56" s="1218"/>
      <c r="AY56" s="1218"/>
      <c r="AZ56" s="1218"/>
      <c r="BA56" s="1218"/>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245" customFormat="1" ht="13.5">
      <c r="B57" s="1251"/>
      <c r="G57" s="1221"/>
      <c r="H57" s="1221"/>
      <c r="I57" s="1220"/>
      <c r="J57" s="1220"/>
      <c r="K57" s="1224"/>
      <c r="L57" s="1224"/>
      <c r="M57" s="1224"/>
      <c r="N57" s="1224"/>
      <c r="AM57" s="1209"/>
      <c r="AN57" s="1218"/>
      <c r="AO57" s="1218"/>
      <c r="AP57" s="1218"/>
      <c r="AQ57" s="1218"/>
      <c r="AR57" s="1218"/>
      <c r="AS57" s="1218"/>
      <c r="AT57" s="1218"/>
      <c r="AU57" s="1218"/>
      <c r="AV57" s="1218"/>
      <c r="AW57" s="1218"/>
      <c r="AX57" s="1218"/>
      <c r="AY57" s="1218"/>
      <c r="AZ57" s="1218"/>
      <c r="BA57" s="1218"/>
      <c r="BB57" s="1217" t="s">
        <v>614</v>
      </c>
      <c r="BC57" s="1217"/>
      <c r="BD57" s="1217"/>
      <c r="BE57" s="1217"/>
      <c r="BF57" s="1217"/>
      <c r="BG57" s="1217"/>
      <c r="BH57" s="1217"/>
      <c r="BI57" s="1217"/>
      <c r="BJ57" s="1217"/>
      <c r="BK57" s="1217"/>
      <c r="BL57" s="1217"/>
      <c r="BM57" s="1217"/>
      <c r="BN57" s="1217"/>
      <c r="BO57" s="1217"/>
      <c r="BP57" s="1216">
        <v>59.6</v>
      </c>
      <c r="BQ57" s="1216"/>
      <c r="BR57" s="1216"/>
      <c r="BS57" s="1216"/>
      <c r="BT57" s="1216"/>
      <c r="BU57" s="1216"/>
      <c r="BV57" s="1216"/>
      <c r="BW57" s="1216"/>
      <c r="BX57" s="1216">
        <v>60.8</v>
      </c>
      <c r="BY57" s="1216"/>
      <c r="BZ57" s="1216"/>
      <c r="CA57" s="1216"/>
      <c r="CB57" s="1216"/>
      <c r="CC57" s="1216"/>
      <c r="CD57" s="1216"/>
      <c r="CE57" s="1216"/>
      <c r="CF57" s="1216">
        <v>61</v>
      </c>
      <c r="CG57" s="1216"/>
      <c r="CH57" s="1216"/>
      <c r="CI57" s="1216"/>
      <c r="CJ57" s="1216"/>
      <c r="CK57" s="1216"/>
      <c r="CL57" s="1216"/>
      <c r="CM57" s="1216"/>
      <c r="CN57" s="1216">
        <v>61.7</v>
      </c>
      <c r="CO57" s="1216"/>
      <c r="CP57" s="1216"/>
      <c r="CQ57" s="1216"/>
      <c r="CR57" s="1216"/>
      <c r="CS57" s="1216"/>
      <c r="CT57" s="1216"/>
      <c r="CU57" s="1216"/>
      <c r="CV57" s="1216">
        <v>62.8</v>
      </c>
      <c r="CW57" s="1216"/>
      <c r="CX57" s="1216"/>
      <c r="CY57" s="1216"/>
      <c r="CZ57" s="1216"/>
      <c r="DA57" s="1216"/>
      <c r="DB57" s="1216"/>
      <c r="DC57" s="1216"/>
      <c r="DD57" s="1256"/>
      <c r="DE57" s="1251"/>
    </row>
    <row r="58" spans="1:109" s="1245" customFormat="1" ht="13.5">
      <c r="A58" s="1209"/>
      <c r="B58" s="1251"/>
      <c r="G58" s="1221"/>
      <c r="H58" s="1221"/>
      <c r="I58" s="1220"/>
      <c r="J58" s="1220"/>
      <c r="K58" s="1224"/>
      <c r="L58" s="1224"/>
      <c r="M58" s="1224"/>
      <c r="N58" s="1224"/>
      <c r="AM58" s="1209"/>
      <c r="AN58" s="1218"/>
      <c r="AO58" s="1218"/>
      <c r="AP58" s="1218"/>
      <c r="AQ58" s="1218"/>
      <c r="AR58" s="1218"/>
      <c r="AS58" s="1218"/>
      <c r="AT58" s="1218"/>
      <c r="AU58" s="1218"/>
      <c r="AV58" s="1218"/>
      <c r="AW58" s="1218"/>
      <c r="AX58" s="1218"/>
      <c r="AY58" s="1218"/>
      <c r="AZ58" s="1218"/>
      <c r="BA58" s="1218"/>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1256"/>
      <c r="DE58" s="1251"/>
    </row>
    <row r="59" spans="1:109" s="1245" customFormat="1" ht="13.5">
      <c r="A59" s="1209"/>
      <c r="B59" s="1251"/>
      <c r="K59" s="1257"/>
      <c r="L59" s="1257"/>
      <c r="M59" s="1257"/>
      <c r="N59" s="1257"/>
      <c r="AQ59" s="1257"/>
      <c r="AR59" s="1257"/>
      <c r="AS59" s="1257"/>
      <c r="AT59" s="1257"/>
      <c r="BC59" s="1257"/>
      <c r="BD59" s="1257"/>
      <c r="BE59" s="1257"/>
      <c r="BF59" s="1257"/>
      <c r="BO59" s="1257"/>
      <c r="BP59" s="1257"/>
      <c r="BQ59" s="1257"/>
      <c r="BR59" s="1257"/>
      <c r="CA59" s="1257"/>
      <c r="CB59" s="1257"/>
      <c r="CC59" s="1257"/>
      <c r="CD59" s="1257"/>
      <c r="CM59" s="1257"/>
      <c r="CN59" s="1257"/>
      <c r="CO59" s="1257"/>
      <c r="CP59" s="1257"/>
      <c r="CY59" s="1257"/>
      <c r="CZ59" s="1257"/>
      <c r="DA59" s="1257"/>
      <c r="DB59" s="1257"/>
      <c r="DC59" s="1257"/>
      <c r="DD59" s="1256"/>
      <c r="DE59" s="1251"/>
    </row>
    <row r="60" spans="1:109" s="1245" customFormat="1" ht="13.5">
      <c r="A60" s="1209"/>
      <c r="B60" s="1251"/>
      <c r="K60" s="1257"/>
      <c r="L60" s="1257"/>
      <c r="M60" s="1257"/>
      <c r="N60" s="1257"/>
      <c r="AQ60" s="1257"/>
      <c r="AR60" s="1257"/>
      <c r="AS60" s="1257"/>
      <c r="AT60" s="1257"/>
      <c r="BC60" s="1257"/>
      <c r="BD60" s="1257"/>
      <c r="BE60" s="1257"/>
      <c r="BF60" s="1257"/>
      <c r="BO60" s="1257"/>
      <c r="BP60" s="1257"/>
      <c r="BQ60" s="1257"/>
      <c r="BR60" s="1257"/>
      <c r="CA60" s="1257"/>
      <c r="CB60" s="1257"/>
      <c r="CC60" s="1257"/>
      <c r="CD60" s="1257"/>
      <c r="CM60" s="1257"/>
      <c r="CN60" s="1257"/>
      <c r="CO60" s="1257"/>
      <c r="CP60" s="1257"/>
      <c r="CY60" s="1257"/>
      <c r="CZ60" s="1257"/>
      <c r="DA60" s="1257"/>
      <c r="DB60" s="1257"/>
      <c r="DC60" s="1257"/>
      <c r="DD60" s="1256"/>
      <c r="DE60" s="1251"/>
    </row>
    <row r="61" spans="1:109" s="1245" customFormat="1" ht="13.5">
      <c r="A61" s="1209"/>
      <c r="B61" s="1255"/>
      <c r="C61" s="1254"/>
      <c r="D61" s="1254"/>
      <c r="E61" s="1254"/>
      <c r="F61" s="1254"/>
      <c r="G61" s="1254"/>
      <c r="H61" s="1254"/>
      <c r="I61" s="1254"/>
      <c r="J61" s="1254"/>
      <c r="K61" s="1254"/>
      <c r="L61" s="1254"/>
      <c r="M61" s="1253"/>
      <c r="N61" s="1253"/>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3"/>
      <c r="AT61" s="1253"/>
      <c r="AU61" s="1254"/>
      <c r="AV61" s="1254"/>
      <c r="AW61" s="1254"/>
      <c r="AX61" s="1254"/>
      <c r="AY61" s="1254"/>
      <c r="AZ61" s="1254"/>
      <c r="BA61" s="1254"/>
      <c r="BB61" s="1254"/>
      <c r="BC61" s="1254"/>
      <c r="BD61" s="1254"/>
      <c r="BE61" s="1253"/>
      <c r="BF61" s="1253"/>
      <c r="BG61" s="1254"/>
      <c r="BH61" s="1254"/>
      <c r="BI61" s="1254"/>
      <c r="BJ61" s="1254"/>
      <c r="BK61" s="1254"/>
      <c r="BL61" s="1254"/>
      <c r="BM61" s="1254"/>
      <c r="BN61" s="1254"/>
      <c r="BO61" s="1254"/>
      <c r="BP61" s="1254"/>
      <c r="BQ61" s="1253"/>
      <c r="BR61" s="1253"/>
      <c r="BS61" s="1254"/>
      <c r="BT61" s="1254"/>
      <c r="BU61" s="1254"/>
      <c r="BV61" s="1254"/>
      <c r="BW61" s="1254"/>
      <c r="BX61" s="1254"/>
      <c r="BY61" s="1254"/>
      <c r="BZ61" s="1254"/>
      <c r="CA61" s="1254"/>
      <c r="CB61" s="1254"/>
      <c r="CC61" s="1253"/>
      <c r="CD61" s="1253"/>
      <c r="CE61" s="1254"/>
      <c r="CF61" s="1254"/>
      <c r="CG61" s="1254"/>
      <c r="CH61" s="1254"/>
      <c r="CI61" s="1254"/>
      <c r="CJ61" s="1254"/>
      <c r="CK61" s="1254"/>
      <c r="CL61" s="1254"/>
      <c r="CM61" s="1254"/>
      <c r="CN61" s="1254"/>
      <c r="CO61" s="1253"/>
      <c r="CP61" s="1253"/>
      <c r="CQ61" s="1254"/>
      <c r="CR61" s="1254"/>
      <c r="CS61" s="1254"/>
      <c r="CT61" s="1254"/>
      <c r="CU61" s="1254"/>
      <c r="CV61" s="1254"/>
      <c r="CW61" s="1254"/>
      <c r="CX61" s="1254"/>
      <c r="CY61" s="1254"/>
      <c r="CZ61" s="1254"/>
      <c r="DA61" s="1253"/>
      <c r="DB61" s="1253"/>
      <c r="DC61" s="1253"/>
      <c r="DD61" s="1252"/>
      <c r="DE61" s="1251"/>
    </row>
    <row r="62" spans="1:109" ht="13.5">
      <c r="B62" s="1250"/>
      <c r="C62" s="1250"/>
      <c r="D62" s="1250"/>
      <c r="E62" s="1250"/>
      <c r="F62" s="1250"/>
      <c r="G62" s="1250"/>
      <c r="H62" s="1250"/>
      <c r="I62" s="1250"/>
      <c r="J62" s="1250"/>
      <c r="K62" s="1250"/>
      <c r="L62" s="1250"/>
      <c r="M62" s="1250"/>
      <c r="N62" s="1250"/>
      <c r="O62" s="1250"/>
      <c r="P62" s="1250"/>
      <c r="Q62" s="1250"/>
      <c r="R62" s="1250"/>
      <c r="S62" s="1250"/>
      <c r="T62" s="1250"/>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D62" s="1250"/>
      <c r="BE62" s="1250"/>
      <c r="BF62" s="1250"/>
      <c r="BG62" s="1250"/>
      <c r="BH62" s="1250"/>
      <c r="BI62" s="1250"/>
      <c r="BJ62" s="1250"/>
      <c r="BK62" s="1250"/>
      <c r="BL62" s="1250"/>
      <c r="BM62" s="1250"/>
      <c r="BN62" s="1250"/>
      <c r="BO62" s="1250"/>
      <c r="BP62" s="1250"/>
      <c r="BQ62" s="1250"/>
      <c r="BR62" s="1250"/>
      <c r="BS62" s="1250"/>
      <c r="BT62" s="1250"/>
      <c r="BU62" s="1250"/>
      <c r="BV62" s="1250"/>
      <c r="BW62" s="1250"/>
      <c r="BX62" s="1250"/>
      <c r="BY62" s="1250"/>
      <c r="BZ62" s="1250"/>
      <c r="CA62" s="1250"/>
      <c r="CB62" s="1250"/>
      <c r="CC62" s="1250"/>
      <c r="CD62" s="1250"/>
      <c r="CE62" s="1250"/>
      <c r="CF62" s="1250"/>
      <c r="CG62" s="1250"/>
      <c r="CH62" s="1250"/>
      <c r="CI62" s="1250"/>
      <c r="CJ62" s="1250"/>
      <c r="CK62" s="1250"/>
      <c r="CL62" s="1250"/>
      <c r="CM62" s="1250"/>
      <c r="CN62" s="1250"/>
      <c r="CO62" s="1250"/>
      <c r="CP62" s="1250"/>
      <c r="CQ62" s="1250"/>
      <c r="CR62" s="1250"/>
      <c r="CS62" s="1250"/>
      <c r="CT62" s="1250"/>
      <c r="CU62" s="1250"/>
      <c r="CV62" s="1250"/>
      <c r="CW62" s="1250"/>
      <c r="CX62" s="1250"/>
      <c r="CY62" s="1250"/>
      <c r="CZ62" s="1250"/>
      <c r="DA62" s="1250"/>
      <c r="DB62" s="1250"/>
      <c r="DC62" s="1250"/>
      <c r="DD62" s="1250"/>
      <c r="DE62" s="1209"/>
    </row>
    <row r="63" spans="1:109" ht="17.25">
      <c r="B63" s="1249" t="s">
        <v>613</v>
      </c>
    </row>
    <row r="64" spans="1:109" ht="13.5">
      <c r="B64" s="1210"/>
      <c r="G64" s="1246"/>
      <c r="I64" s="1248"/>
      <c r="J64" s="1248"/>
      <c r="K64" s="1248"/>
      <c r="L64" s="1248"/>
      <c r="M64" s="1248"/>
      <c r="N64" s="1247"/>
      <c r="AM64" s="1246"/>
      <c r="AN64" s="1246" t="s">
        <v>612</v>
      </c>
      <c r="AP64" s="1245"/>
      <c r="AQ64" s="1245"/>
      <c r="AR64" s="1245"/>
      <c r="AY64" s="1246"/>
      <c r="BA64" s="1245"/>
      <c r="BB64" s="1245"/>
      <c r="BC64" s="1245"/>
      <c r="BK64" s="1246"/>
      <c r="BM64" s="1245"/>
      <c r="BN64" s="1245"/>
      <c r="BO64" s="1245"/>
      <c r="BW64" s="1246"/>
      <c r="BY64" s="1245"/>
      <c r="BZ64" s="1245"/>
      <c r="CA64" s="1245"/>
      <c r="CI64" s="1246"/>
      <c r="CK64" s="1245"/>
      <c r="CL64" s="1245"/>
      <c r="CM64" s="1245"/>
      <c r="CU64" s="1246"/>
      <c r="CW64" s="1245"/>
      <c r="CX64" s="1245"/>
      <c r="CY64" s="1245"/>
    </row>
    <row r="65" spans="2:107" ht="13.5">
      <c r="B65" s="1210"/>
      <c r="AN65" s="1244" t="s">
        <v>611</v>
      </c>
      <c r="AO65" s="1243"/>
      <c r="AP65" s="1243"/>
      <c r="AQ65" s="1243"/>
      <c r="AR65" s="1243"/>
      <c r="AS65" s="1243"/>
      <c r="AT65" s="1243"/>
      <c r="AU65" s="1243"/>
      <c r="AV65" s="1243"/>
      <c r="AW65" s="1243"/>
      <c r="AX65" s="1243"/>
      <c r="AY65" s="1243"/>
      <c r="AZ65" s="1243"/>
      <c r="BA65" s="1243"/>
      <c r="BB65" s="1243"/>
      <c r="BC65" s="1243"/>
      <c r="BD65" s="1243"/>
      <c r="BE65" s="1243"/>
      <c r="BF65" s="1243"/>
      <c r="BG65" s="1243"/>
      <c r="BH65" s="1243"/>
      <c r="BI65" s="1243"/>
      <c r="BJ65" s="1243"/>
      <c r="BK65" s="1243"/>
      <c r="BL65" s="1243"/>
      <c r="BM65" s="1243"/>
      <c r="BN65" s="1243"/>
      <c r="BO65" s="1243"/>
      <c r="BP65" s="1243"/>
      <c r="BQ65" s="1243"/>
      <c r="BR65" s="1243"/>
      <c r="BS65" s="1243"/>
      <c r="BT65" s="1243"/>
      <c r="BU65" s="1243"/>
      <c r="BV65" s="1243"/>
      <c r="BW65" s="1243"/>
      <c r="BX65" s="1243"/>
      <c r="BY65" s="1243"/>
      <c r="BZ65" s="1243"/>
      <c r="CA65" s="1243"/>
      <c r="CB65" s="1243"/>
      <c r="CC65" s="1243"/>
      <c r="CD65" s="1243"/>
      <c r="CE65" s="1243"/>
      <c r="CF65" s="1243"/>
      <c r="CG65" s="1243"/>
      <c r="CH65" s="1243"/>
      <c r="CI65" s="1243"/>
      <c r="CJ65" s="1243"/>
      <c r="CK65" s="1243"/>
      <c r="CL65" s="1243"/>
      <c r="CM65" s="1243"/>
      <c r="CN65" s="1243"/>
      <c r="CO65" s="1243"/>
      <c r="CP65" s="1243"/>
      <c r="CQ65" s="1243"/>
      <c r="CR65" s="1243"/>
      <c r="CS65" s="1243"/>
      <c r="CT65" s="1243"/>
      <c r="CU65" s="1243"/>
      <c r="CV65" s="1243"/>
      <c r="CW65" s="1243"/>
      <c r="CX65" s="1243"/>
      <c r="CY65" s="1243"/>
      <c r="CZ65" s="1243"/>
      <c r="DA65" s="1243"/>
      <c r="DB65" s="1243"/>
      <c r="DC65" s="1242"/>
    </row>
    <row r="66" spans="2:107" ht="13.5">
      <c r="B66" s="1210"/>
      <c r="AN66" s="1241"/>
      <c r="AO66" s="1240"/>
      <c r="AP66" s="1240"/>
      <c r="AQ66" s="1240"/>
      <c r="AR66" s="1240"/>
      <c r="AS66" s="1240"/>
      <c r="AT66" s="1240"/>
      <c r="AU66" s="1240"/>
      <c r="AV66" s="1240"/>
      <c r="AW66" s="1240"/>
      <c r="AX66" s="1240"/>
      <c r="AY66" s="1240"/>
      <c r="AZ66" s="1240"/>
      <c r="BA66" s="1240"/>
      <c r="BB66" s="1240"/>
      <c r="BC66" s="1240"/>
      <c r="BD66" s="1240"/>
      <c r="BE66" s="1240"/>
      <c r="BF66" s="1240"/>
      <c r="BG66" s="1240"/>
      <c r="BH66" s="1240"/>
      <c r="BI66" s="1240"/>
      <c r="BJ66" s="1240"/>
      <c r="BK66" s="1240"/>
      <c r="BL66" s="1240"/>
      <c r="BM66" s="1240"/>
      <c r="BN66" s="1240"/>
      <c r="BO66" s="1240"/>
      <c r="BP66" s="1240"/>
      <c r="BQ66" s="1240"/>
      <c r="BR66" s="1240"/>
      <c r="BS66" s="1240"/>
      <c r="BT66" s="1240"/>
      <c r="BU66" s="1240"/>
      <c r="BV66" s="1240"/>
      <c r="BW66" s="1240"/>
      <c r="BX66" s="1240"/>
      <c r="BY66" s="1240"/>
      <c r="BZ66" s="1240"/>
      <c r="CA66" s="1240"/>
      <c r="CB66" s="1240"/>
      <c r="CC66" s="1240"/>
      <c r="CD66" s="1240"/>
      <c r="CE66" s="1240"/>
      <c r="CF66" s="1240"/>
      <c r="CG66" s="1240"/>
      <c r="CH66" s="1240"/>
      <c r="CI66" s="1240"/>
      <c r="CJ66" s="1240"/>
      <c r="CK66" s="1240"/>
      <c r="CL66" s="1240"/>
      <c r="CM66" s="1240"/>
      <c r="CN66" s="1240"/>
      <c r="CO66" s="1240"/>
      <c r="CP66" s="1240"/>
      <c r="CQ66" s="1240"/>
      <c r="CR66" s="1240"/>
      <c r="CS66" s="1240"/>
      <c r="CT66" s="1240"/>
      <c r="CU66" s="1240"/>
      <c r="CV66" s="1240"/>
      <c r="CW66" s="1240"/>
      <c r="CX66" s="1240"/>
      <c r="CY66" s="1240"/>
      <c r="CZ66" s="1240"/>
      <c r="DA66" s="1240"/>
      <c r="DB66" s="1240"/>
      <c r="DC66" s="1239"/>
    </row>
    <row r="67" spans="2:107" ht="13.5">
      <c r="B67" s="1210"/>
      <c r="AN67" s="1241"/>
      <c r="AO67" s="1240"/>
      <c r="AP67" s="1240"/>
      <c r="AQ67" s="1240"/>
      <c r="AR67" s="1240"/>
      <c r="AS67" s="1240"/>
      <c r="AT67" s="1240"/>
      <c r="AU67" s="1240"/>
      <c r="AV67" s="1240"/>
      <c r="AW67" s="1240"/>
      <c r="AX67" s="1240"/>
      <c r="AY67" s="1240"/>
      <c r="AZ67" s="1240"/>
      <c r="BA67" s="1240"/>
      <c r="BB67" s="1240"/>
      <c r="BC67" s="1240"/>
      <c r="BD67" s="1240"/>
      <c r="BE67" s="1240"/>
      <c r="BF67" s="1240"/>
      <c r="BG67" s="1240"/>
      <c r="BH67" s="1240"/>
      <c r="BI67" s="1240"/>
      <c r="BJ67" s="1240"/>
      <c r="BK67" s="1240"/>
      <c r="BL67" s="1240"/>
      <c r="BM67" s="1240"/>
      <c r="BN67" s="1240"/>
      <c r="BO67" s="1240"/>
      <c r="BP67" s="1240"/>
      <c r="BQ67" s="1240"/>
      <c r="BR67" s="1240"/>
      <c r="BS67" s="1240"/>
      <c r="BT67" s="1240"/>
      <c r="BU67" s="1240"/>
      <c r="BV67" s="1240"/>
      <c r="BW67" s="1240"/>
      <c r="BX67" s="1240"/>
      <c r="BY67" s="1240"/>
      <c r="BZ67" s="1240"/>
      <c r="CA67" s="1240"/>
      <c r="CB67" s="1240"/>
      <c r="CC67" s="1240"/>
      <c r="CD67" s="1240"/>
      <c r="CE67" s="1240"/>
      <c r="CF67" s="1240"/>
      <c r="CG67" s="1240"/>
      <c r="CH67" s="1240"/>
      <c r="CI67" s="1240"/>
      <c r="CJ67" s="1240"/>
      <c r="CK67" s="1240"/>
      <c r="CL67" s="1240"/>
      <c r="CM67" s="1240"/>
      <c r="CN67" s="1240"/>
      <c r="CO67" s="1240"/>
      <c r="CP67" s="1240"/>
      <c r="CQ67" s="1240"/>
      <c r="CR67" s="1240"/>
      <c r="CS67" s="1240"/>
      <c r="CT67" s="1240"/>
      <c r="CU67" s="1240"/>
      <c r="CV67" s="1240"/>
      <c r="CW67" s="1240"/>
      <c r="CX67" s="1240"/>
      <c r="CY67" s="1240"/>
      <c r="CZ67" s="1240"/>
      <c r="DA67" s="1240"/>
      <c r="DB67" s="1240"/>
      <c r="DC67" s="1239"/>
    </row>
    <row r="68" spans="2:107" ht="13.5">
      <c r="B68" s="1210"/>
      <c r="AN68" s="1241"/>
      <c r="AO68" s="1240"/>
      <c r="AP68" s="1240"/>
      <c r="AQ68" s="1240"/>
      <c r="AR68" s="1240"/>
      <c r="AS68" s="1240"/>
      <c r="AT68" s="1240"/>
      <c r="AU68" s="1240"/>
      <c r="AV68" s="1240"/>
      <c r="AW68" s="1240"/>
      <c r="AX68" s="1240"/>
      <c r="AY68" s="1240"/>
      <c r="AZ68" s="1240"/>
      <c r="BA68" s="1240"/>
      <c r="BB68" s="1240"/>
      <c r="BC68" s="1240"/>
      <c r="BD68" s="1240"/>
      <c r="BE68" s="1240"/>
      <c r="BF68" s="1240"/>
      <c r="BG68" s="1240"/>
      <c r="BH68" s="1240"/>
      <c r="BI68" s="1240"/>
      <c r="BJ68" s="1240"/>
      <c r="BK68" s="1240"/>
      <c r="BL68" s="1240"/>
      <c r="BM68" s="1240"/>
      <c r="BN68" s="1240"/>
      <c r="BO68" s="1240"/>
      <c r="BP68" s="1240"/>
      <c r="BQ68" s="1240"/>
      <c r="BR68" s="1240"/>
      <c r="BS68" s="1240"/>
      <c r="BT68" s="1240"/>
      <c r="BU68" s="1240"/>
      <c r="BV68" s="1240"/>
      <c r="BW68" s="1240"/>
      <c r="BX68" s="1240"/>
      <c r="BY68" s="1240"/>
      <c r="BZ68" s="1240"/>
      <c r="CA68" s="1240"/>
      <c r="CB68" s="1240"/>
      <c r="CC68" s="1240"/>
      <c r="CD68" s="1240"/>
      <c r="CE68" s="1240"/>
      <c r="CF68" s="1240"/>
      <c r="CG68" s="1240"/>
      <c r="CH68" s="1240"/>
      <c r="CI68" s="1240"/>
      <c r="CJ68" s="1240"/>
      <c r="CK68" s="1240"/>
      <c r="CL68" s="1240"/>
      <c r="CM68" s="1240"/>
      <c r="CN68" s="1240"/>
      <c r="CO68" s="1240"/>
      <c r="CP68" s="1240"/>
      <c r="CQ68" s="1240"/>
      <c r="CR68" s="1240"/>
      <c r="CS68" s="1240"/>
      <c r="CT68" s="1240"/>
      <c r="CU68" s="1240"/>
      <c r="CV68" s="1240"/>
      <c r="CW68" s="1240"/>
      <c r="CX68" s="1240"/>
      <c r="CY68" s="1240"/>
      <c r="CZ68" s="1240"/>
      <c r="DA68" s="1240"/>
      <c r="DB68" s="1240"/>
      <c r="DC68" s="1239"/>
    </row>
    <row r="69" spans="2:107" ht="13.5">
      <c r="B69" s="1210"/>
      <c r="AN69" s="1238"/>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c r="CB69" s="1237"/>
      <c r="CC69" s="1237"/>
      <c r="CD69" s="1237"/>
      <c r="CE69" s="1237"/>
      <c r="CF69" s="1237"/>
      <c r="CG69" s="1237"/>
      <c r="CH69" s="1237"/>
      <c r="CI69" s="1237"/>
      <c r="CJ69" s="1237"/>
      <c r="CK69" s="1237"/>
      <c r="CL69" s="1237"/>
      <c r="CM69" s="1237"/>
      <c r="CN69" s="1237"/>
      <c r="CO69" s="1237"/>
      <c r="CP69" s="1237"/>
      <c r="CQ69" s="1237"/>
      <c r="CR69" s="1237"/>
      <c r="CS69" s="1237"/>
      <c r="CT69" s="1237"/>
      <c r="CU69" s="1237"/>
      <c r="CV69" s="1237"/>
      <c r="CW69" s="1237"/>
      <c r="CX69" s="1237"/>
      <c r="CY69" s="1237"/>
      <c r="CZ69" s="1237"/>
      <c r="DA69" s="1237"/>
      <c r="DB69" s="1237"/>
      <c r="DC69" s="1236"/>
    </row>
    <row r="70" spans="2:107" ht="13.5">
      <c r="B70" s="1210"/>
      <c r="H70" s="1235"/>
      <c r="I70" s="1235"/>
      <c r="J70" s="1233"/>
      <c r="K70" s="1233"/>
      <c r="L70" s="1232"/>
      <c r="M70" s="1233"/>
      <c r="N70" s="1232"/>
      <c r="AN70" s="1223"/>
      <c r="AO70" s="1223"/>
      <c r="AP70" s="1223"/>
      <c r="AZ70" s="1223"/>
      <c r="BA70" s="1223"/>
      <c r="BB70" s="1223"/>
      <c r="BL70" s="1223"/>
      <c r="BM70" s="1223"/>
      <c r="BN70" s="1223"/>
      <c r="BX70" s="1223"/>
      <c r="BY70" s="1223"/>
      <c r="BZ70" s="1223"/>
      <c r="CJ70" s="1223"/>
      <c r="CK70" s="1223"/>
      <c r="CL70" s="1223"/>
      <c r="CV70" s="1223"/>
      <c r="CW70" s="1223"/>
      <c r="CX70" s="1223"/>
    </row>
    <row r="71" spans="2:107" ht="13.5">
      <c r="B71" s="1210"/>
      <c r="G71" s="1231"/>
      <c r="I71" s="1234"/>
      <c r="J71" s="1233"/>
      <c r="K71" s="1233"/>
      <c r="L71" s="1232"/>
      <c r="M71" s="1233"/>
      <c r="N71" s="1232"/>
      <c r="AM71" s="1231"/>
      <c r="AN71" s="1209" t="s">
        <v>610</v>
      </c>
    </row>
    <row r="72" spans="2:107" ht="13.5">
      <c r="B72" s="1210"/>
      <c r="G72" s="1221"/>
      <c r="H72" s="1221"/>
      <c r="I72" s="1221"/>
      <c r="J72" s="1221"/>
      <c r="K72" s="1230"/>
      <c r="L72" s="1230"/>
      <c r="M72" s="1229"/>
      <c r="N72" s="1229"/>
      <c r="AN72" s="1228"/>
      <c r="AO72" s="1227"/>
      <c r="AP72" s="1227"/>
      <c r="AQ72" s="1227"/>
      <c r="AR72" s="1227"/>
      <c r="AS72" s="1227"/>
      <c r="AT72" s="1227"/>
      <c r="AU72" s="1227"/>
      <c r="AV72" s="1227"/>
      <c r="AW72" s="1227"/>
      <c r="AX72" s="1227"/>
      <c r="AY72" s="1227"/>
      <c r="AZ72" s="1227"/>
      <c r="BA72" s="1227"/>
      <c r="BB72" s="1227"/>
      <c r="BC72" s="1227"/>
      <c r="BD72" s="1227"/>
      <c r="BE72" s="1227"/>
      <c r="BF72" s="1227"/>
      <c r="BG72" s="1227"/>
      <c r="BH72" s="1227"/>
      <c r="BI72" s="1227"/>
      <c r="BJ72" s="1227"/>
      <c r="BK72" s="1227"/>
      <c r="BL72" s="1227"/>
      <c r="BM72" s="1227"/>
      <c r="BN72" s="1227"/>
      <c r="BO72" s="1226"/>
      <c r="BP72" s="1218" t="s">
        <v>560</v>
      </c>
      <c r="BQ72" s="1218"/>
      <c r="BR72" s="1218"/>
      <c r="BS72" s="1218"/>
      <c r="BT72" s="1218"/>
      <c r="BU72" s="1218"/>
      <c r="BV72" s="1218"/>
      <c r="BW72" s="1218"/>
      <c r="BX72" s="1218" t="s">
        <v>561</v>
      </c>
      <c r="BY72" s="1218"/>
      <c r="BZ72" s="1218"/>
      <c r="CA72" s="1218"/>
      <c r="CB72" s="1218"/>
      <c r="CC72" s="1218"/>
      <c r="CD72" s="1218"/>
      <c r="CE72" s="1218"/>
      <c r="CF72" s="1218" t="s">
        <v>562</v>
      </c>
      <c r="CG72" s="1218"/>
      <c r="CH72" s="1218"/>
      <c r="CI72" s="1218"/>
      <c r="CJ72" s="1218"/>
      <c r="CK72" s="1218"/>
      <c r="CL72" s="1218"/>
      <c r="CM72" s="1218"/>
      <c r="CN72" s="1218" t="s">
        <v>563</v>
      </c>
      <c r="CO72" s="1218"/>
      <c r="CP72" s="1218"/>
      <c r="CQ72" s="1218"/>
      <c r="CR72" s="1218"/>
      <c r="CS72" s="1218"/>
      <c r="CT72" s="1218"/>
      <c r="CU72" s="1218"/>
      <c r="CV72" s="1218" t="s">
        <v>564</v>
      </c>
      <c r="CW72" s="1218"/>
      <c r="CX72" s="1218"/>
      <c r="CY72" s="1218"/>
      <c r="CZ72" s="1218"/>
      <c r="DA72" s="1218"/>
      <c r="DB72" s="1218"/>
      <c r="DC72" s="1218"/>
    </row>
    <row r="73" spans="2:107" ht="13.5">
      <c r="B73" s="1210"/>
      <c r="G73" s="1225"/>
      <c r="H73" s="1225"/>
      <c r="I73" s="1225"/>
      <c r="J73" s="1225"/>
      <c r="K73" s="1222"/>
      <c r="L73" s="1222"/>
      <c r="M73" s="1222"/>
      <c r="N73" s="1222"/>
      <c r="AM73" s="1223"/>
      <c r="AN73" s="1217" t="s">
        <v>609</v>
      </c>
      <c r="AO73" s="1217"/>
      <c r="AP73" s="1217"/>
      <c r="AQ73" s="1217"/>
      <c r="AR73" s="1217"/>
      <c r="AS73" s="1217"/>
      <c r="AT73" s="1217"/>
      <c r="AU73" s="1217"/>
      <c r="AV73" s="1217"/>
      <c r="AW73" s="1217"/>
      <c r="AX73" s="1217"/>
      <c r="AY73" s="1217"/>
      <c r="AZ73" s="1217"/>
      <c r="BA73" s="1217"/>
      <c r="BB73" s="1217" t="s">
        <v>607</v>
      </c>
      <c r="BC73" s="1217"/>
      <c r="BD73" s="1217"/>
      <c r="BE73" s="1217"/>
      <c r="BF73" s="1217"/>
      <c r="BG73" s="1217"/>
      <c r="BH73" s="1217"/>
      <c r="BI73" s="1217"/>
      <c r="BJ73" s="1217"/>
      <c r="BK73" s="1217"/>
      <c r="BL73" s="1217"/>
      <c r="BM73" s="1217"/>
      <c r="BN73" s="1217"/>
      <c r="BO73" s="1217"/>
      <c r="BP73" s="1216">
        <v>72.599999999999994</v>
      </c>
      <c r="BQ73" s="1216"/>
      <c r="BR73" s="1216"/>
      <c r="BS73" s="1216"/>
      <c r="BT73" s="1216"/>
      <c r="BU73" s="1216"/>
      <c r="BV73" s="1216"/>
      <c r="BW73" s="1216"/>
      <c r="BX73" s="1216">
        <v>69</v>
      </c>
      <c r="BY73" s="1216"/>
      <c r="BZ73" s="1216"/>
      <c r="CA73" s="1216"/>
      <c r="CB73" s="1216"/>
      <c r="CC73" s="1216"/>
      <c r="CD73" s="1216"/>
      <c r="CE73" s="1216"/>
      <c r="CF73" s="1216">
        <v>71.900000000000006</v>
      </c>
      <c r="CG73" s="1216"/>
      <c r="CH73" s="1216"/>
      <c r="CI73" s="1216"/>
      <c r="CJ73" s="1216"/>
      <c r="CK73" s="1216"/>
      <c r="CL73" s="1216"/>
      <c r="CM73" s="1216"/>
      <c r="CN73" s="1216">
        <v>63</v>
      </c>
      <c r="CO73" s="1216"/>
      <c r="CP73" s="1216"/>
      <c r="CQ73" s="1216"/>
      <c r="CR73" s="1216"/>
      <c r="CS73" s="1216"/>
      <c r="CT73" s="1216"/>
      <c r="CU73" s="1216"/>
      <c r="CV73" s="1216">
        <v>45.6</v>
      </c>
      <c r="CW73" s="1216"/>
      <c r="CX73" s="1216"/>
      <c r="CY73" s="1216"/>
      <c r="CZ73" s="1216"/>
      <c r="DA73" s="1216"/>
      <c r="DB73" s="1216"/>
      <c r="DC73" s="1216"/>
    </row>
    <row r="74" spans="2:107" ht="13.5">
      <c r="B74" s="1210"/>
      <c r="G74" s="1225"/>
      <c r="H74" s="1225"/>
      <c r="I74" s="1225"/>
      <c r="J74" s="1225"/>
      <c r="K74" s="1222"/>
      <c r="L74" s="1222"/>
      <c r="M74" s="1222"/>
      <c r="N74" s="1222"/>
      <c r="AM74" s="1223"/>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ht="13.5">
      <c r="B75" s="1210"/>
      <c r="G75" s="1225"/>
      <c r="H75" s="1225"/>
      <c r="I75" s="1221"/>
      <c r="J75" s="1221"/>
      <c r="K75" s="1224"/>
      <c r="L75" s="1224"/>
      <c r="M75" s="1224"/>
      <c r="N75" s="1224"/>
      <c r="AM75" s="1223"/>
      <c r="AN75" s="1217"/>
      <c r="AO75" s="1217"/>
      <c r="AP75" s="1217"/>
      <c r="AQ75" s="1217"/>
      <c r="AR75" s="1217"/>
      <c r="AS75" s="1217"/>
      <c r="AT75" s="1217"/>
      <c r="AU75" s="1217"/>
      <c r="AV75" s="1217"/>
      <c r="AW75" s="1217"/>
      <c r="AX75" s="1217"/>
      <c r="AY75" s="1217"/>
      <c r="AZ75" s="1217"/>
      <c r="BA75" s="1217"/>
      <c r="BB75" s="1217" t="s">
        <v>606</v>
      </c>
      <c r="BC75" s="1217"/>
      <c r="BD75" s="1217"/>
      <c r="BE75" s="1217"/>
      <c r="BF75" s="1217"/>
      <c r="BG75" s="1217"/>
      <c r="BH75" s="1217"/>
      <c r="BI75" s="1217"/>
      <c r="BJ75" s="1217"/>
      <c r="BK75" s="1217"/>
      <c r="BL75" s="1217"/>
      <c r="BM75" s="1217"/>
      <c r="BN75" s="1217"/>
      <c r="BO75" s="1217"/>
      <c r="BP75" s="1216">
        <v>11.5</v>
      </c>
      <c r="BQ75" s="1216"/>
      <c r="BR75" s="1216"/>
      <c r="BS75" s="1216"/>
      <c r="BT75" s="1216"/>
      <c r="BU75" s="1216"/>
      <c r="BV75" s="1216"/>
      <c r="BW75" s="1216"/>
      <c r="BX75" s="1216">
        <v>12</v>
      </c>
      <c r="BY75" s="1216"/>
      <c r="BZ75" s="1216"/>
      <c r="CA75" s="1216"/>
      <c r="CB75" s="1216"/>
      <c r="CC75" s="1216"/>
      <c r="CD75" s="1216"/>
      <c r="CE75" s="1216"/>
      <c r="CF75" s="1216">
        <v>12.2</v>
      </c>
      <c r="CG75" s="1216"/>
      <c r="CH75" s="1216"/>
      <c r="CI75" s="1216"/>
      <c r="CJ75" s="1216"/>
      <c r="CK75" s="1216"/>
      <c r="CL75" s="1216"/>
      <c r="CM75" s="1216"/>
      <c r="CN75" s="1216">
        <v>11.6</v>
      </c>
      <c r="CO75" s="1216"/>
      <c r="CP75" s="1216"/>
      <c r="CQ75" s="1216"/>
      <c r="CR75" s="1216"/>
      <c r="CS75" s="1216"/>
      <c r="CT75" s="1216"/>
      <c r="CU75" s="1216"/>
      <c r="CV75" s="1216">
        <v>11.3</v>
      </c>
      <c r="CW75" s="1216"/>
      <c r="CX75" s="1216"/>
      <c r="CY75" s="1216"/>
      <c r="CZ75" s="1216"/>
      <c r="DA75" s="1216"/>
      <c r="DB75" s="1216"/>
      <c r="DC75" s="1216"/>
    </row>
    <row r="76" spans="2:107" ht="13.5">
      <c r="B76" s="1210"/>
      <c r="G76" s="1225"/>
      <c r="H76" s="1225"/>
      <c r="I76" s="1221"/>
      <c r="J76" s="1221"/>
      <c r="K76" s="1224"/>
      <c r="L76" s="1224"/>
      <c r="M76" s="1224"/>
      <c r="N76" s="1224"/>
      <c r="AM76" s="1223"/>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ht="13.5">
      <c r="B77" s="1210"/>
      <c r="G77" s="1221"/>
      <c r="H77" s="1221"/>
      <c r="I77" s="1221"/>
      <c r="J77" s="1221"/>
      <c r="K77" s="1222"/>
      <c r="L77" s="1222"/>
      <c r="M77" s="1222"/>
      <c r="N77" s="1222"/>
      <c r="AN77" s="1218" t="s">
        <v>608</v>
      </c>
      <c r="AO77" s="1218"/>
      <c r="AP77" s="1218"/>
      <c r="AQ77" s="1218"/>
      <c r="AR77" s="1218"/>
      <c r="AS77" s="1218"/>
      <c r="AT77" s="1218"/>
      <c r="AU77" s="1218"/>
      <c r="AV77" s="1218"/>
      <c r="AW77" s="1218"/>
      <c r="AX77" s="1218"/>
      <c r="AY77" s="1218"/>
      <c r="AZ77" s="1218"/>
      <c r="BA77" s="1218"/>
      <c r="BB77" s="1217" t="s">
        <v>607</v>
      </c>
      <c r="BC77" s="1217"/>
      <c r="BD77" s="1217"/>
      <c r="BE77" s="1217"/>
      <c r="BF77" s="1217"/>
      <c r="BG77" s="1217"/>
      <c r="BH77" s="1217"/>
      <c r="BI77" s="1217"/>
      <c r="BJ77" s="1217"/>
      <c r="BK77" s="1217"/>
      <c r="BL77" s="1217"/>
      <c r="BM77" s="1217"/>
      <c r="BN77" s="1217"/>
      <c r="BO77" s="1217"/>
      <c r="BP77" s="1216">
        <v>53.4</v>
      </c>
      <c r="BQ77" s="1216"/>
      <c r="BR77" s="1216"/>
      <c r="BS77" s="1216"/>
      <c r="BT77" s="1216"/>
      <c r="BU77" s="1216"/>
      <c r="BV77" s="1216"/>
      <c r="BW77" s="1216"/>
      <c r="BX77" s="1216">
        <v>48</v>
      </c>
      <c r="BY77" s="1216"/>
      <c r="BZ77" s="1216"/>
      <c r="CA77" s="1216"/>
      <c r="CB77" s="1216"/>
      <c r="CC77" s="1216"/>
      <c r="CD77" s="1216"/>
      <c r="CE77" s="1216"/>
      <c r="CF77" s="1216">
        <v>49.1</v>
      </c>
      <c r="CG77" s="1216"/>
      <c r="CH77" s="1216"/>
      <c r="CI77" s="1216"/>
      <c r="CJ77" s="1216"/>
      <c r="CK77" s="1216"/>
      <c r="CL77" s="1216"/>
      <c r="CM77" s="1216"/>
      <c r="CN77" s="1216">
        <v>41.5</v>
      </c>
      <c r="CO77" s="1216"/>
      <c r="CP77" s="1216"/>
      <c r="CQ77" s="1216"/>
      <c r="CR77" s="1216"/>
      <c r="CS77" s="1216"/>
      <c r="CT77" s="1216"/>
      <c r="CU77" s="1216"/>
      <c r="CV77" s="1216">
        <v>23</v>
      </c>
      <c r="CW77" s="1216"/>
      <c r="CX77" s="1216"/>
      <c r="CY77" s="1216"/>
      <c r="CZ77" s="1216"/>
      <c r="DA77" s="1216"/>
      <c r="DB77" s="1216"/>
      <c r="DC77" s="1216"/>
    </row>
    <row r="78" spans="2:107" ht="13.5">
      <c r="B78" s="1210"/>
      <c r="G78" s="1221"/>
      <c r="H78" s="1221"/>
      <c r="I78" s="1221"/>
      <c r="J78" s="1221"/>
      <c r="K78" s="1222"/>
      <c r="L78" s="1222"/>
      <c r="M78" s="1222"/>
      <c r="N78" s="1222"/>
      <c r="AN78" s="1218"/>
      <c r="AO78" s="1218"/>
      <c r="AP78" s="1218"/>
      <c r="AQ78" s="1218"/>
      <c r="AR78" s="1218"/>
      <c r="AS78" s="1218"/>
      <c r="AT78" s="1218"/>
      <c r="AU78" s="1218"/>
      <c r="AV78" s="1218"/>
      <c r="AW78" s="1218"/>
      <c r="AX78" s="1218"/>
      <c r="AY78" s="1218"/>
      <c r="AZ78" s="1218"/>
      <c r="BA78" s="1218"/>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ht="13.5">
      <c r="B79" s="1210"/>
      <c r="G79" s="1221"/>
      <c r="H79" s="1221"/>
      <c r="I79" s="1220"/>
      <c r="J79" s="1220"/>
      <c r="K79" s="1219"/>
      <c r="L79" s="1219"/>
      <c r="M79" s="1219"/>
      <c r="N79" s="1219"/>
      <c r="AN79" s="1218"/>
      <c r="AO79" s="1218"/>
      <c r="AP79" s="1218"/>
      <c r="AQ79" s="1218"/>
      <c r="AR79" s="1218"/>
      <c r="AS79" s="1218"/>
      <c r="AT79" s="1218"/>
      <c r="AU79" s="1218"/>
      <c r="AV79" s="1218"/>
      <c r="AW79" s="1218"/>
      <c r="AX79" s="1218"/>
      <c r="AY79" s="1218"/>
      <c r="AZ79" s="1218"/>
      <c r="BA79" s="1218"/>
      <c r="BB79" s="1217" t="s">
        <v>606</v>
      </c>
      <c r="BC79" s="1217"/>
      <c r="BD79" s="1217"/>
      <c r="BE79" s="1217"/>
      <c r="BF79" s="1217"/>
      <c r="BG79" s="1217"/>
      <c r="BH79" s="1217"/>
      <c r="BI79" s="1217"/>
      <c r="BJ79" s="1217"/>
      <c r="BK79" s="1217"/>
      <c r="BL79" s="1217"/>
      <c r="BM79" s="1217"/>
      <c r="BN79" s="1217"/>
      <c r="BO79" s="1217"/>
      <c r="BP79" s="1216">
        <v>9.8000000000000007</v>
      </c>
      <c r="BQ79" s="1216"/>
      <c r="BR79" s="1216"/>
      <c r="BS79" s="1216"/>
      <c r="BT79" s="1216"/>
      <c r="BU79" s="1216"/>
      <c r="BV79" s="1216"/>
      <c r="BW79" s="1216"/>
      <c r="BX79" s="1216">
        <v>9.6</v>
      </c>
      <c r="BY79" s="1216"/>
      <c r="BZ79" s="1216"/>
      <c r="CA79" s="1216"/>
      <c r="CB79" s="1216"/>
      <c r="CC79" s="1216"/>
      <c r="CD79" s="1216"/>
      <c r="CE79" s="1216"/>
      <c r="CF79" s="1216">
        <v>9.5</v>
      </c>
      <c r="CG79" s="1216"/>
      <c r="CH79" s="1216"/>
      <c r="CI79" s="1216"/>
      <c r="CJ79" s="1216"/>
      <c r="CK79" s="1216"/>
      <c r="CL79" s="1216"/>
      <c r="CM79" s="1216"/>
      <c r="CN79" s="1216">
        <v>9.1999999999999993</v>
      </c>
      <c r="CO79" s="1216"/>
      <c r="CP79" s="1216"/>
      <c r="CQ79" s="1216"/>
      <c r="CR79" s="1216"/>
      <c r="CS79" s="1216"/>
      <c r="CT79" s="1216"/>
      <c r="CU79" s="1216"/>
      <c r="CV79" s="1216">
        <v>8.1999999999999993</v>
      </c>
      <c r="CW79" s="1216"/>
      <c r="CX79" s="1216"/>
      <c r="CY79" s="1216"/>
      <c r="CZ79" s="1216"/>
      <c r="DA79" s="1216"/>
      <c r="DB79" s="1216"/>
      <c r="DC79" s="1216"/>
    </row>
    <row r="80" spans="2:107" ht="13.5">
      <c r="B80" s="1210"/>
      <c r="G80" s="1221"/>
      <c r="H80" s="1221"/>
      <c r="I80" s="1220"/>
      <c r="J80" s="1220"/>
      <c r="K80" s="1219"/>
      <c r="L80" s="1219"/>
      <c r="M80" s="1219"/>
      <c r="N80" s="1219"/>
      <c r="AN80" s="1218"/>
      <c r="AO80" s="1218"/>
      <c r="AP80" s="1218"/>
      <c r="AQ80" s="1218"/>
      <c r="AR80" s="1218"/>
      <c r="AS80" s="1218"/>
      <c r="AT80" s="1218"/>
      <c r="AU80" s="1218"/>
      <c r="AV80" s="1218"/>
      <c r="AW80" s="1218"/>
      <c r="AX80" s="1218"/>
      <c r="AY80" s="1218"/>
      <c r="AZ80" s="1218"/>
      <c r="BA80" s="1218"/>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ht="13.5">
      <c r="B81" s="1210"/>
    </row>
    <row r="82" spans="2:109" ht="17.25">
      <c r="B82" s="1210"/>
      <c r="K82" s="1215"/>
      <c r="L82" s="1215"/>
      <c r="M82" s="1215"/>
      <c r="N82" s="1215"/>
      <c r="AQ82" s="1215"/>
      <c r="AR82" s="1215"/>
      <c r="AS82" s="1215"/>
      <c r="AT82" s="1215"/>
      <c r="BC82" s="1215"/>
      <c r="BD82" s="1215"/>
      <c r="BE82" s="1215"/>
      <c r="BF82" s="1215"/>
      <c r="BO82" s="1215"/>
      <c r="BP82" s="1215"/>
      <c r="BQ82" s="1215"/>
      <c r="BR82" s="1215"/>
      <c r="CA82" s="1215"/>
      <c r="CB82" s="1215"/>
      <c r="CC82" s="1215"/>
      <c r="CD82" s="1215"/>
      <c r="CM82" s="1215"/>
      <c r="CN82" s="1215"/>
      <c r="CO82" s="1215"/>
      <c r="CP82" s="1215"/>
      <c r="CY82" s="1215"/>
      <c r="CZ82" s="1215"/>
      <c r="DA82" s="1215"/>
      <c r="DB82" s="1215"/>
      <c r="DC82" s="1215"/>
    </row>
    <row r="83" spans="2:109" ht="13.5">
      <c r="B83" s="1214"/>
      <c r="C83" s="1213"/>
      <c r="D83" s="1213"/>
      <c r="E83" s="1213"/>
      <c r="F83" s="1213"/>
      <c r="G83" s="1213"/>
      <c r="H83" s="1213"/>
      <c r="I83" s="1213"/>
      <c r="J83" s="1213"/>
      <c r="K83" s="1213"/>
      <c r="L83" s="1213"/>
      <c r="M83" s="1213"/>
      <c r="N83" s="1213"/>
      <c r="O83" s="1213"/>
      <c r="P83" s="1213"/>
      <c r="Q83" s="1213"/>
      <c r="R83" s="1213"/>
      <c r="S83" s="1213"/>
      <c r="T83" s="1213"/>
      <c r="U83" s="1213"/>
      <c r="V83" s="1213"/>
      <c r="W83" s="1213"/>
      <c r="X83" s="1213"/>
      <c r="Y83" s="1213"/>
      <c r="Z83" s="1213"/>
      <c r="AA83" s="1213"/>
      <c r="AB83" s="1213"/>
      <c r="AC83" s="1213"/>
      <c r="AD83" s="1213"/>
      <c r="AE83" s="1213"/>
      <c r="AF83" s="1213"/>
      <c r="AG83" s="1213"/>
      <c r="AH83" s="1213"/>
      <c r="AI83" s="1213"/>
      <c r="AJ83" s="1213"/>
      <c r="AK83" s="1213"/>
      <c r="AL83" s="1213"/>
      <c r="AM83" s="1213"/>
      <c r="AN83" s="1213"/>
      <c r="AO83" s="1213"/>
      <c r="AP83" s="1213"/>
      <c r="AQ83" s="1213"/>
      <c r="AR83" s="1213"/>
      <c r="AS83" s="1213"/>
      <c r="AT83" s="1213"/>
      <c r="AU83" s="1213"/>
      <c r="AV83" s="1213"/>
      <c r="AW83" s="1213"/>
      <c r="AX83" s="1213"/>
      <c r="AY83" s="1213"/>
      <c r="AZ83" s="1213"/>
      <c r="BA83" s="1213"/>
      <c r="BB83" s="1213"/>
      <c r="BC83" s="1213"/>
      <c r="BD83" s="1213"/>
      <c r="BE83" s="1213"/>
      <c r="BF83" s="1213"/>
      <c r="BG83" s="1213"/>
      <c r="BH83" s="1213"/>
      <c r="BI83" s="1213"/>
      <c r="BJ83" s="1213"/>
      <c r="BK83" s="1213"/>
      <c r="BL83" s="1213"/>
      <c r="BM83" s="1213"/>
      <c r="BN83" s="1213"/>
      <c r="BO83" s="1213"/>
      <c r="BP83" s="1213"/>
      <c r="BQ83" s="1213"/>
      <c r="BR83" s="1213"/>
      <c r="BS83" s="1213"/>
      <c r="BT83" s="1213"/>
      <c r="BU83" s="1213"/>
      <c r="BV83" s="1213"/>
      <c r="BW83" s="1213"/>
      <c r="BX83" s="1213"/>
      <c r="BY83" s="1213"/>
      <c r="BZ83" s="1213"/>
      <c r="CA83" s="1213"/>
      <c r="CB83" s="1213"/>
      <c r="CC83" s="1213"/>
      <c r="CD83" s="1213"/>
      <c r="CE83" s="1213"/>
      <c r="CF83" s="1213"/>
      <c r="CG83" s="1213"/>
      <c r="CH83" s="1213"/>
      <c r="CI83" s="1213"/>
      <c r="CJ83" s="1213"/>
      <c r="CK83" s="1213"/>
      <c r="CL83" s="1213"/>
      <c r="CM83" s="1213"/>
      <c r="CN83" s="1213"/>
      <c r="CO83" s="1213"/>
      <c r="CP83" s="1213"/>
      <c r="CQ83" s="1213"/>
      <c r="CR83" s="1213"/>
      <c r="CS83" s="1213"/>
      <c r="CT83" s="1213"/>
      <c r="CU83" s="1213"/>
      <c r="CV83" s="1213"/>
      <c r="CW83" s="1213"/>
      <c r="CX83" s="1213"/>
      <c r="CY83" s="1213"/>
      <c r="CZ83" s="1213"/>
      <c r="DA83" s="1213"/>
      <c r="DB83" s="1213"/>
      <c r="DC83" s="1213"/>
      <c r="DD83" s="1212"/>
    </row>
    <row r="84" spans="2:109" ht="13.5">
      <c r="DD84" s="1209"/>
      <c r="DE84" s="1209"/>
    </row>
    <row r="85" spans="2:109" ht="13.5">
      <c r="DD85" s="1209"/>
      <c r="DE85" s="1209"/>
    </row>
  </sheetData>
  <sheetProtection algorithmName="SHA-512" hashValue="NakG/bJ30q6tGjsIhH12Ds0Ixs364/qRjJWbT3/gbWxhRDED2K4vvjx2twrYH/MHeJMVuO153E55nYOkWnb9mQ==" saltValue="s6NjUAwK6wzlO1lsqi3yD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cols>
    <col min="1" max="34" width="2.5" style="251" customWidth="1"/>
    <col min="35" max="122" width="2.5" style="250" customWidth="1"/>
    <col min="123" max="16384" width="2.5" style="250" hidden="1"/>
  </cols>
  <sheetData>
    <row r="1" spans="1:34"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c r="S2" s="250"/>
      <c r="AH2" s="250"/>
    </row>
    <row r="3" spans="1: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row r="5" spans="1:34"/>
    <row r="6" spans="1:34"/>
    <row r="7" spans="1:34"/>
    <row r="8" spans="1:34"/>
    <row r="9" spans="1:34">
      <c r="AH9" s="250"/>
    </row>
    <row r="10" spans="1:34"/>
    <row r="11" spans="1:34"/>
    <row r="12" spans="1:34"/>
    <row r="13" spans="1:34"/>
    <row r="14" spans="1:34"/>
    <row r="15" spans="1:34"/>
    <row r="16" spans="1: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507</v>
      </c>
    </row>
  </sheetData>
  <sheetProtection algorithmName="SHA-512" hashValue="u2vCbK1GMZdDW6D9fpm5G0TGhuNwKXIB26cdXE05xWWMRLCpLdVctjPctv3wYfSYPMC27UDSZLQTO4EwhLVy+g==" saltValue="3NZ4czkh0U4EcQHNflZ9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 zoomScaleNormal="100" zoomScaleSheetLayoutView="55" workbookViewId="0"/>
  </sheetViews>
  <sheetFormatPr defaultColWidth="0" defaultRowHeight="13.5" customHeight="1" zeroHeight="1"/>
  <cols>
    <col min="1" max="34" width="2.5" style="251" customWidth="1"/>
    <col min="35" max="122" width="2.5" style="250" customWidth="1"/>
    <col min="123" max="16384" width="2.5" style="250" hidden="1"/>
  </cols>
  <sheetData>
    <row r="1" spans="2:34"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c r="S2" s="250"/>
      <c r="AH2" s="250"/>
    </row>
    <row r="3" spans="2:34">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row r="5" spans="2:34"/>
    <row r="6" spans="2:34"/>
    <row r="7" spans="2:34"/>
    <row r="8" spans="2:34"/>
    <row r="9" spans="2:34">
      <c r="AH9" s="250"/>
    </row>
    <row r="10" spans="2:34"/>
    <row r="11" spans="2:34"/>
    <row r="12" spans="2:34"/>
    <row r="13" spans="2:34"/>
    <row r="14" spans="2:34"/>
    <row r="15" spans="2:34"/>
    <row r="16" spans="2:34"/>
    <row r="17" spans="12:34">
      <c r="AH17" s="250"/>
    </row>
    <row r="18" spans="12:34"/>
    <row r="19" spans="12:34"/>
    <row r="20" spans="12:34">
      <c r="AH20" s="250"/>
    </row>
    <row r="21" spans="12:34">
      <c r="AH21" s="250"/>
    </row>
    <row r="22" spans="12:34"/>
    <row r="23" spans="12:34"/>
    <row r="24" spans="12:34">
      <c r="Q24" s="250"/>
    </row>
    <row r="25" spans="12:34"/>
    <row r="26" spans="12:34"/>
    <row r="27" spans="12:34"/>
    <row r="28" spans="12:34">
      <c r="O28" s="250"/>
      <c r="T28" s="250"/>
      <c r="AH28" s="250"/>
    </row>
    <row r="29" spans="12:34"/>
    <row r="30" spans="12:34"/>
    <row r="31" spans="12:34">
      <c r="Q31" s="250"/>
    </row>
    <row r="32" spans="12:34">
      <c r="L32" s="250"/>
    </row>
    <row r="33" spans="2:34">
      <c r="C33" s="250"/>
      <c r="E33" s="250"/>
      <c r="G33" s="250"/>
      <c r="I33" s="250"/>
      <c r="X33" s="250"/>
    </row>
    <row r="34" spans="2:34">
      <c r="B34" s="250"/>
      <c r="P34" s="250"/>
      <c r="R34" s="250"/>
      <c r="T34" s="250"/>
    </row>
    <row r="35" spans="2:34">
      <c r="D35" s="250"/>
      <c r="W35" s="250"/>
      <c r="AC35" s="250"/>
      <c r="AD35" s="250"/>
      <c r="AE35" s="250"/>
      <c r="AF35" s="250"/>
      <c r="AG35" s="250"/>
      <c r="AH35" s="250"/>
    </row>
    <row r="36" spans="2:34">
      <c r="H36" s="250"/>
      <c r="J36" s="250"/>
      <c r="K36" s="250"/>
      <c r="M36" s="250"/>
      <c r="Y36" s="250"/>
      <c r="Z36" s="250"/>
      <c r="AA36" s="250"/>
      <c r="AB36" s="250"/>
      <c r="AC36" s="250"/>
      <c r="AD36" s="250"/>
      <c r="AE36" s="250"/>
      <c r="AF36" s="250"/>
      <c r="AG36" s="250"/>
      <c r="AH36" s="250"/>
    </row>
    <row r="37" spans="2:34">
      <c r="AH37" s="250"/>
    </row>
    <row r="38" spans="2:34">
      <c r="AG38" s="250"/>
      <c r="AH38" s="250"/>
    </row>
    <row r="39" spans="2:34"/>
    <row r="40" spans="2:34">
      <c r="X40" s="250"/>
    </row>
    <row r="41" spans="2:34">
      <c r="R41" s="250"/>
    </row>
    <row r="42" spans="2:34">
      <c r="W42" s="250"/>
    </row>
    <row r="43" spans="2:34">
      <c r="Y43" s="250"/>
      <c r="Z43" s="250"/>
      <c r="AA43" s="250"/>
      <c r="AB43" s="250"/>
      <c r="AC43" s="250"/>
      <c r="AD43" s="250"/>
      <c r="AE43" s="250"/>
      <c r="AF43" s="250"/>
      <c r="AG43" s="250"/>
      <c r="AH43" s="250"/>
    </row>
    <row r="44" spans="2:34">
      <c r="AH44" s="250"/>
    </row>
    <row r="45" spans="2:34">
      <c r="X45" s="250"/>
    </row>
    <row r="46" spans="2:34"/>
    <row r="47" spans="2:34"/>
    <row r="48" spans="2:34">
      <c r="W48" s="250"/>
      <c r="Y48" s="250"/>
      <c r="Z48" s="250"/>
      <c r="AA48" s="250"/>
      <c r="AB48" s="250"/>
      <c r="AC48" s="250"/>
      <c r="AD48" s="250"/>
      <c r="AE48" s="250"/>
      <c r="AF48" s="250"/>
      <c r="AG48" s="250"/>
      <c r="AH48" s="250"/>
    </row>
    <row r="49" spans="28:34"/>
    <row r="50" spans="28:34">
      <c r="AE50" s="250"/>
      <c r="AF50" s="250"/>
      <c r="AG50" s="250"/>
      <c r="AH50" s="250"/>
    </row>
    <row r="51" spans="28:34">
      <c r="AC51" s="250"/>
      <c r="AD51" s="250"/>
      <c r="AE51" s="250"/>
      <c r="AF51" s="250"/>
      <c r="AG51" s="250"/>
      <c r="AH51" s="250"/>
    </row>
    <row r="52" spans="28:34"/>
    <row r="53" spans="28:34">
      <c r="AF53" s="250"/>
      <c r="AG53" s="250"/>
      <c r="AH53" s="250"/>
    </row>
    <row r="54" spans="28:34">
      <c r="AH54" s="250"/>
    </row>
    <row r="55" spans="28:34"/>
    <row r="56" spans="28:34">
      <c r="AB56" s="250"/>
      <c r="AC56" s="250"/>
      <c r="AD56" s="250"/>
      <c r="AE56" s="250"/>
      <c r="AF56" s="250"/>
      <c r="AG56" s="250"/>
      <c r="AH56" s="250"/>
    </row>
    <row r="57" spans="28:34">
      <c r="AH57" s="250"/>
    </row>
    <row r="58" spans="28:34">
      <c r="AH58" s="250"/>
    </row>
    <row r="59" spans="28:34">
      <c r="AG59" s="250"/>
      <c r="AH59" s="250"/>
    </row>
    <row r="60" spans="28:34"/>
    <row r="61" spans="28:34"/>
    <row r="62" spans="28:34"/>
    <row r="63" spans="28:34">
      <c r="AH63" s="250"/>
    </row>
    <row r="64" spans="28:34">
      <c r="AG64" s="250"/>
      <c r="AH64" s="250"/>
    </row>
    <row r="65" spans="28:34"/>
    <row r="66" spans="28:34"/>
    <row r="67" spans="28:34"/>
    <row r="68" spans="28:34">
      <c r="AB68" s="250"/>
      <c r="AC68" s="250"/>
      <c r="AD68" s="250"/>
      <c r="AE68" s="250"/>
      <c r="AF68" s="250"/>
      <c r="AG68" s="250"/>
      <c r="AH68" s="250"/>
    </row>
    <row r="69" spans="28:34">
      <c r="AF69" s="250"/>
      <c r="AG69" s="250"/>
      <c r="AH69" s="250"/>
    </row>
    <row r="70" spans="28:34"/>
    <row r="71" spans="28:34"/>
    <row r="72" spans="28:34"/>
    <row r="73" spans="28:34"/>
    <row r="74" spans="28:34"/>
    <row r="75" spans="28:34">
      <c r="AH75" s="250"/>
    </row>
    <row r="76" spans="28:34">
      <c r="AF76" s="250"/>
      <c r="AG76" s="250"/>
      <c r="AH76" s="250"/>
    </row>
    <row r="77" spans="28:34">
      <c r="AG77" s="250"/>
      <c r="AH77" s="250"/>
    </row>
    <row r="78" spans="28:34"/>
    <row r="79" spans="28:34"/>
    <row r="80" spans="28:34"/>
    <row r="81" spans="25:34"/>
    <row r="82" spans="25:34">
      <c r="Y82" s="250"/>
    </row>
    <row r="83" spans="25:34">
      <c r="Y83" s="250"/>
      <c r="Z83" s="250"/>
      <c r="AA83" s="250"/>
      <c r="AB83" s="250"/>
      <c r="AC83" s="250"/>
      <c r="AD83" s="250"/>
      <c r="AE83" s="250"/>
      <c r="AF83" s="250"/>
      <c r="AG83" s="250"/>
      <c r="AH83" s="250"/>
    </row>
    <row r="84" spans="25:34"/>
    <row r="85" spans="25:34"/>
    <row r="86" spans="25:34"/>
    <row r="87" spans="25:34"/>
    <row r="88" spans="25:34">
      <c r="AH88" s="250"/>
    </row>
    <row r="89" spans="25:34"/>
    <row r="90" spans="25:34"/>
    <row r="91" spans="25:34"/>
    <row r="92" spans="25:34" ht="13.5" customHeight="1"/>
    <row r="93" spans="25:34" ht="13.5" customHeight="1"/>
    <row r="94" spans="25:34" ht="13.5" customHeight="1">
      <c r="AF94" s="250"/>
      <c r="AG94" s="250"/>
      <c r="AH94" s="250"/>
    </row>
    <row r="95" spans="25:34" ht="13.5" customHeight="1">
      <c r="AH95" s="250"/>
    </row>
    <row r="96" spans="25:34" ht="13.5" customHeight="1"/>
    <row r="97" spans="33:34" ht="13.5" customHeight="1"/>
    <row r="98" spans="33:34" ht="13.5" customHeight="1"/>
    <row r="99" spans="33:34" ht="13.5" customHeight="1"/>
    <row r="100" spans="33:34" ht="13.5" customHeight="1"/>
    <row r="101" spans="33:34" ht="13.5" customHeight="1">
      <c r="AH101" s="250"/>
    </row>
    <row r="102" spans="33:34" ht="13.5" customHeight="1"/>
    <row r="103" spans="33:34" ht="13.5" customHeight="1"/>
    <row r="104" spans="33:34" ht="13.5" customHeight="1">
      <c r="AG104" s="250"/>
      <c r="AH104" s="2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0"/>
    </row>
    <row r="117" spans="34:122" ht="13.5" customHeight="1"/>
    <row r="118" spans="34:122" ht="13.5" customHeight="1"/>
    <row r="119" spans="34:122" ht="13.5" customHeight="1"/>
    <row r="120" spans="34:122" ht="13.5" customHeight="1">
      <c r="AH120" s="250"/>
    </row>
    <row r="121" spans="34:122" ht="13.5" customHeight="1">
      <c r="AH121" s="250"/>
    </row>
    <row r="122" spans="34:122" ht="13.5" customHeight="1"/>
    <row r="123" spans="34:122" ht="13.5" customHeight="1"/>
    <row r="124" spans="34:122" ht="13.5" customHeight="1"/>
    <row r="125" spans="34:122" ht="13.5" customHeight="1">
      <c r="DR125" s="250" t="s">
        <v>507</v>
      </c>
    </row>
  </sheetData>
  <sheetProtection algorithmName="SHA-512" hashValue="uFFnn4u/VCEcOBPY/087M/UzGbt7ItUHQLF+d1faFMItQ1TxvFkDpvhtnH2ZnfzppP+iIH6gyInozv6dYoi21Q==" saltValue="cfVGYsWwUP+I3TVPjjsqH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557</v>
      </c>
      <c r="G2" s="148"/>
      <c r="H2" s="149"/>
    </row>
    <row r="3" spans="1:8">
      <c r="A3" s="145" t="s">
        <v>550</v>
      </c>
      <c r="B3" s="150"/>
      <c r="C3" s="151"/>
      <c r="D3" s="152">
        <v>40960</v>
      </c>
      <c r="E3" s="153"/>
      <c r="F3" s="154">
        <v>88968</v>
      </c>
      <c r="G3" s="155"/>
      <c r="H3" s="156"/>
    </row>
    <row r="4" spans="1:8">
      <c r="A4" s="157"/>
      <c r="B4" s="158"/>
      <c r="C4" s="159"/>
      <c r="D4" s="160">
        <v>19020</v>
      </c>
      <c r="E4" s="161"/>
      <c r="F4" s="162">
        <v>45482</v>
      </c>
      <c r="G4" s="163"/>
      <c r="H4" s="164"/>
    </row>
    <row r="5" spans="1:8">
      <c r="A5" s="145" t="s">
        <v>552</v>
      </c>
      <c r="B5" s="150"/>
      <c r="C5" s="151"/>
      <c r="D5" s="152">
        <v>56280</v>
      </c>
      <c r="E5" s="153"/>
      <c r="F5" s="154">
        <v>85173</v>
      </c>
      <c r="G5" s="155"/>
      <c r="H5" s="156"/>
    </row>
    <row r="6" spans="1:8">
      <c r="A6" s="157"/>
      <c r="B6" s="158"/>
      <c r="C6" s="159"/>
      <c r="D6" s="160">
        <v>34513</v>
      </c>
      <c r="E6" s="161"/>
      <c r="F6" s="162">
        <v>43913</v>
      </c>
      <c r="G6" s="163"/>
      <c r="H6" s="164"/>
    </row>
    <row r="7" spans="1:8">
      <c r="A7" s="145" t="s">
        <v>553</v>
      </c>
      <c r="B7" s="150"/>
      <c r="C7" s="151"/>
      <c r="D7" s="152">
        <v>74152</v>
      </c>
      <c r="E7" s="153"/>
      <c r="F7" s="154">
        <v>94081</v>
      </c>
      <c r="G7" s="155"/>
      <c r="H7" s="156"/>
    </row>
    <row r="8" spans="1:8">
      <c r="A8" s="157"/>
      <c r="B8" s="158"/>
      <c r="C8" s="159"/>
      <c r="D8" s="160">
        <v>42404</v>
      </c>
      <c r="E8" s="161"/>
      <c r="F8" s="162">
        <v>48949</v>
      </c>
      <c r="G8" s="163"/>
      <c r="H8" s="164"/>
    </row>
    <row r="9" spans="1:8">
      <c r="A9" s="145" t="s">
        <v>554</v>
      </c>
      <c r="B9" s="150"/>
      <c r="C9" s="151"/>
      <c r="D9" s="152">
        <v>32743</v>
      </c>
      <c r="E9" s="153"/>
      <c r="F9" s="154">
        <v>92632</v>
      </c>
      <c r="G9" s="155"/>
      <c r="H9" s="156"/>
    </row>
    <row r="10" spans="1:8">
      <c r="A10" s="157"/>
      <c r="B10" s="158"/>
      <c r="C10" s="159"/>
      <c r="D10" s="160">
        <v>20718</v>
      </c>
      <c r="E10" s="161"/>
      <c r="F10" s="162">
        <v>47978</v>
      </c>
      <c r="G10" s="163"/>
      <c r="H10" s="164"/>
    </row>
    <row r="11" spans="1:8">
      <c r="A11" s="145" t="s">
        <v>555</v>
      </c>
      <c r="B11" s="150"/>
      <c r="C11" s="151"/>
      <c r="D11" s="152">
        <v>45745</v>
      </c>
      <c r="E11" s="153"/>
      <c r="F11" s="154">
        <v>71279</v>
      </c>
      <c r="G11" s="155"/>
      <c r="H11" s="156"/>
    </row>
    <row r="12" spans="1:8">
      <c r="A12" s="157"/>
      <c r="B12" s="158"/>
      <c r="C12" s="165"/>
      <c r="D12" s="160">
        <v>27490</v>
      </c>
      <c r="E12" s="161"/>
      <c r="F12" s="162">
        <v>36731</v>
      </c>
      <c r="G12" s="163"/>
      <c r="H12" s="164"/>
    </row>
    <row r="13" spans="1:8">
      <c r="A13" s="145"/>
      <c r="B13" s="150"/>
      <c r="C13" s="166"/>
      <c r="D13" s="167">
        <v>49976</v>
      </c>
      <c r="E13" s="168"/>
      <c r="F13" s="169">
        <v>86427</v>
      </c>
      <c r="G13" s="170"/>
      <c r="H13" s="156"/>
    </row>
    <row r="14" spans="1:8">
      <c r="A14" s="157"/>
      <c r="B14" s="158"/>
      <c r="C14" s="159"/>
      <c r="D14" s="160">
        <v>28829</v>
      </c>
      <c r="E14" s="161"/>
      <c r="F14" s="162">
        <v>44611</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8.4700000000000006</v>
      </c>
      <c r="C19" s="171">
        <f>ROUND(VALUE(SUBSTITUTE(実質収支比率等に係る経年分析!G$48,"▲","-")),2)</f>
        <v>9.2899999999999991</v>
      </c>
      <c r="D19" s="171">
        <f>ROUND(VALUE(SUBSTITUTE(実質収支比率等に係る経年分析!H$48,"▲","-")),2)</f>
        <v>7.53</v>
      </c>
      <c r="E19" s="171">
        <f>ROUND(VALUE(SUBSTITUTE(実質収支比率等に係る経年分析!I$48,"▲","-")),2)</f>
        <v>8.9499999999999993</v>
      </c>
      <c r="F19" s="171">
        <f>ROUND(VALUE(SUBSTITUTE(実質収支比率等に係る経年分析!J$48,"▲","-")),2)</f>
        <v>11.14</v>
      </c>
    </row>
    <row r="20" spans="1:11">
      <c r="A20" s="171" t="s">
        <v>55</v>
      </c>
      <c r="B20" s="171">
        <f>ROUND(VALUE(SUBSTITUTE(実質収支比率等に係る経年分析!F$47,"▲","-")),2)</f>
        <v>37.07</v>
      </c>
      <c r="C20" s="171">
        <f>ROUND(VALUE(SUBSTITUTE(実質収支比率等に係る経年分析!G$47,"▲","-")),2)</f>
        <v>33.909999999999997</v>
      </c>
      <c r="D20" s="171">
        <f>ROUND(VALUE(SUBSTITUTE(実質収支比率等に係る経年分析!H$47,"▲","-")),2)</f>
        <v>33.92</v>
      </c>
      <c r="E20" s="171">
        <f>ROUND(VALUE(SUBSTITUTE(実質収支比率等に係る経年分析!I$47,"▲","-")),2)</f>
        <v>30.09</v>
      </c>
      <c r="F20" s="171">
        <f>ROUND(VALUE(SUBSTITUTE(実質収支比率等に係る経年分析!J$47,"▲","-")),2)</f>
        <v>32.14</v>
      </c>
    </row>
    <row r="21" spans="1:11">
      <c r="A21" s="171" t="s">
        <v>56</v>
      </c>
      <c r="B21" s="171">
        <f>IF(ISNUMBER(VALUE(SUBSTITUTE(実質収支比率等に係る経年分析!F$49,"▲","-"))),ROUND(VALUE(SUBSTITUTE(実質収支比率等に係る経年分析!F$49,"▲","-")),2),NA())</f>
        <v>-3.82</v>
      </c>
      <c r="C21" s="171">
        <f>IF(ISNUMBER(VALUE(SUBSTITUTE(実質収支比率等に係る経年分析!G$49,"▲","-"))),ROUND(VALUE(SUBSTITUTE(実質収支比率等に係る経年分析!G$49,"▲","-")),2),NA())</f>
        <v>-1.52</v>
      </c>
      <c r="D21" s="171">
        <f>IF(ISNUMBER(VALUE(SUBSTITUTE(実質収支比率等に係る経年分析!H$49,"▲","-"))),ROUND(VALUE(SUBSTITUTE(実質収支比率等に係る経年分析!H$49,"▲","-")),2),NA())</f>
        <v>-2.2200000000000002</v>
      </c>
      <c r="E21" s="171">
        <f>IF(ISNUMBER(VALUE(SUBSTITUTE(実質収支比率等に係る経年分析!I$49,"▲","-"))),ROUND(VALUE(SUBSTITUTE(実質収支比率等に係る経年分析!I$49,"▲","-")),2),NA())</f>
        <v>-0.3</v>
      </c>
      <c r="F21" s="171">
        <f>IF(ISNUMBER(VALUE(SUBSTITUTE(実質収支比率等に係る経年分析!J$49,"▲","-"))),ROUND(VALUE(SUBSTITUTE(実質収支比率等に係る経年分析!J$49,"▲","-")),2),NA())</f>
        <v>6.39</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0.81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田窪第２工業団地特別会計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0.26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0.28000000000000003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0.26</v>
      </c>
    </row>
    <row r="32" spans="1:11">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0.89</v>
      </c>
    </row>
    <row r="33" spans="1:16">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2.12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2.58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2.74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3.5</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6.72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6.66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5.76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4.8499999999999996</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8.4700000000000006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9.2799999999999994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11.14</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22.75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23.12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22.16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20.86</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1527</v>
      </c>
      <c r="E42" s="173"/>
      <c r="F42" s="173"/>
      <c r="G42" s="173">
        <f>'実質公債費比率（分子）の構造'!L$52</f>
        <v>1535</v>
      </c>
      <c r="H42" s="173"/>
      <c r="I42" s="173"/>
      <c r="J42" s="173">
        <f>'実質公債費比率（分子）の構造'!M$52</f>
        <v>1482</v>
      </c>
      <c r="K42" s="173"/>
      <c r="L42" s="173"/>
      <c r="M42" s="173">
        <f>'実質公債費比率（分子）の構造'!N$52</f>
        <v>1503</v>
      </c>
      <c r="N42" s="173"/>
      <c r="O42" s="173"/>
      <c r="P42" s="173">
        <f>'実質公債費比率（分子）の構造'!O$52</f>
        <v>1583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16</v>
      </c>
      <c r="C44" s="173"/>
      <c r="D44" s="173"/>
      <c r="E44" s="173">
        <f>'実質公債費比率（分子）の構造'!L$50</f>
        <v>16</v>
      </c>
      <c r="F44" s="173"/>
      <c r="G44" s="173"/>
      <c r="H44" s="173">
        <f>'実質公債費比率（分子）の構造'!M$50</f>
        <v>16</v>
      </c>
      <c r="I44" s="173"/>
      <c r="J44" s="173"/>
      <c r="K44" s="173">
        <f>'実質公債費比率（分子）の構造'!N$50</f>
        <v>15</v>
      </c>
      <c r="L44" s="173"/>
      <c r="M44" s="173"/>
      <c r="N44" s="173">
        <f>'実質公債費比率（分子）の構造'!O$50</f>
        <v>15</v>
      </c>
      <c r="O44" s="173"/>
      <c r="P44" s="173"/>
    </row>
    <row r="45" spans="1:16">
      <c r="A45" s="173" t="s">
        <v>66</v>
      </c>
      <c r="B45" s="173" t="str">
        <f>'実質公債費比率（分子）の構造'!K$49</f>
        <v>-</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18</v>
      </c>
      <c r="O45" s="173"/>
      <c r="P45" s="173"/>
    </row>
    <row r="46" spans="1:16">
      <c r="A46" s="173" t="s">
        <v>67</v>
      </c>
      <c r="B46" s="173">
        <f>'実質公債費比率（分子）の構造'!K$48</f>
        <v>770</v>
      </c>
      <c r="C46" s="173"/>
      <c r="D46" s="173"/>
      <c r="E46" s="173">
        <f>'実質公債費比率（分子）の構造'!L$48</f>
        <v>803</v>
      </c>
      <c r="F46" s="173"/>
      <c r="G46" s="173"/>
      <c r="H46" s="173">
        <f>'実質公債費比率（分子）の構造'!M$48</f>
        <v>863</v>
      </c>
      <c r="I46" s="173"/>
      <c r="J46" s="173"/>
      <c r="K46" s="173">
        <f>'実質公債費比率（分子）の構造'!N$48</f>
        <v>762</v>
      </c>
      <c r="L46" s="173"/>
      <c r="M46" s="173"/>
      <c r="N46" s="173">
        <f>'実質公債費比率（分子）の構造'!O$48</f>
        <v>766</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1689</v>
      </c>
      <c r="C49" s="173"/>
      <c r="D49" s="173"/>
      <c r="E49" s="173">
        <f>'実質公債費比率（分子）の構造'!L$45</f>
        <v>1644</v>
      </c>
      <c r="F49" s="173"/>
      <c r="G49" s="173"/>
      <c r="H49" s="173">
        <f>'実質公債費比率（分子）の構造'!M$45</f>
        <v>1566</v>
      </c>
      <c r="I49" s="173"/>
      <c r="J49" s="173"/>
      <c r="K49" s="173">
        <f>'実質公債費比率（分子）の構造'!N$45</f>
        <v>1612</v>
      </c>
      <c r="L49" s="173"/>
      <c r="M49" s="173"/>
      <c r="N49" s="173">
        <f>'実質公債費比率（分子）の構造'!O$45</f>
        <v>1734</v>
      </c>
      <c r="O49" s="173"/>
      <c r="P49" s="173"/>
    </row>
    <row r="50" spans="1:16">
      <c r="A50" s="173" t="s">
        <v>71</v>
      </c>
      <c r="B50" s="173" t="e">
        <f>NA()</f>
        <v>#N/A</v>
      </c>
      <c r="C50" s="173">
        <f>IF(ISNUMBER('実質公債費比率（分子）の構造'!K$53),'実質公債費比率（分子）の構造'!K$53,NA())</f>
        <v>948</v>
      </c>
      <c r="D50" s="173" t="e">
        <f>NA()</f>
        <v>#N/A</v>
      </c>
      <c r="E50" s="173" t="e">
        <f>NA()</f>
        <v>#N/A</v>
      </c>
      <c r="F50" s="173">
        <f>IF(ISNUMBER('実質公債費比率（分子）の構造'!L$53),'実質公債費比率（分子）の構造'!L$53,NA())</f>
        <v>928</v>
      </c>
      <c r="G50" s="173" t="e">
        <f>NA()</f>
        <v>#N/A</v>
      </c>
      <c r="H50" s="173" t="e">
        <f>NA()</f>
        <v>#N/A</v>
      </c>
      <c r="I50" s="173">
        <f>IF(ISNUMBER('実質公債費比率（分子）の構造'!M$53),'実質公債費比率（分子）の構造'!M$53,NA())</f>
        <v>963</v>
      </c>
      <c r="J50" s="173" t="e">
        <f>NA()</f>
        <v>#N/A</v>
      </c>
      <c r="K50" s="173" t="e">
        <f>NA()</f>
        <v>#N/A</v>
      </c>
      <c r="L50" s="173">
        <f>IF(ISNUMBER('実質公債費比率（分子）の構造'!N$53),'実質公債費比率（分子）の構造'!N$53,NA())</f>
        <v>886</v>
      </c>
      <c r="M50" s="173" t="e">
        <f>NA()</f>
        <v>#N/A</v>
      </c>
      <c r="N50" s="173" t="e">
        <f>NA()</f>
        <v>#N/A</v>
      </c>
      <c r="O50" s="173">
        <f>IF(ISNUMBER('実質公債費比率（分子）の構造'!O$53),'実質公債費比率（分子）の構造'!O$53,NA())</f>
        <v>950</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15921</v>
      </c>
      <c r="E56" s="172"/>
      <c r="F56" s="172"/>
      <c r="G56" s="172">
        <f>'将来負担比率（分子）の構造'!J$52</f>
        <v>15795</v>
      </c>
      <c r="H56" s="172"/>
      <c r="I56" s="172"/>
      <c r="J56" s="172">
        <f>'将来負担比率（分子）の構造'!K$52</f>
        <v>16008</v>
      </c>
      <c r="K56" s="172"/>
      <c r="L56" s="172"/>
      <c r="M56" s="172">
        <f>'将来負担比率（分子）の構造'!L$52</f>
        <v>15382</v>
      </c>
      <c r="N56" s="172"/>
      <c r="O56" s="172"/>
      <c r="P56" s="172">
        <f>'将来負担比率（分子）の構造'!M$52</f>
        <v>14791</v>
      </c>
    </row>
    <row r="57" spans="1:16">
      <c r="A57" s="172" t="s">
        <v>42</v>
      </c>
      <c r="B57" s="172"/>
      <c r="C57" s="172"/>
      <c r="D57" s="172">
        <f>'将来負担比率（分子）の構造'!I$51</f>
        <v>191</v>
      </c>
      <c r="E57" s="172"/>
      <c r="F57" s="172"/>
      <c r="G57" s="172">
        <f>'将来負担比率（分子）の構造'!J$51</f>
        <v>180</v>
      </c>
      <c r="H57" s="172"/>
      <c r="I57" s="172"/>
      <c r="J57" s="172">
        <f>'将来負担比率（分子）の構造'!K$51</f>
        <v>168</v>
      </c>
      <c r="K57" s="172"/>
      <c r="L57" s="172"/>
      <c r="M57" s="172">
        <f>'将来負担比率（分子）の構造'!L$51</f>
        <v>157</v>
      </c>
      <c r="N57" s="172"/>
      <c r="O57" s="172"/>
      <c r="P57" s="172">
        <f>'将来負担比率（分子）の構造'!M$51</f>
        <v>146</v>
      </c>
    </row>
    <row r="58" spans="1:16">
      <c r="A58" s="172" t="s">
        <v>41</v>
      </c>
      <c r="B58" s="172"/>
      <c r="C58" s="172"/>
      <c r="D58" s="172">
        <f>'将来負担比率（分子）の構造'!I$50</f>
        <v>5781</v>
      </c>
      <c r="E58" s="172"/>
      <c r="F58" s="172"/>
      <c r="G58" s="172">
        <f>'将来負担比率（分子）の構造'!J$50</f>
        <v>5346</v>
      </c>
      <c r="H58" s="172"/>
      <c r="I58" s="172"/>
      <c r="J58" s="172">
        <f>'将来負担比率（分子）の構造'!K$50</f>
        <v>5113</v>
      </c>
      <c r="K58" s="172"/>
      <c r="L58" s="172"/>
      <c r="M58" s="172">
        <f>'将来負担比率（分子）の構造'!L$50</f>
        <v>4773</v>
      </c>
      <c r="N58" s="172"/>
      <c r="O58" s="172"/>
      <c r="P58" s="172">
        <f>'将来負担比率（分子）の構造'!M$50</f>
        <v>5231</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1059</v>
      </c>
      <c r="C62" s="172"/>
      <c r="D62" s="172"/>
      <c r="E62" s="172">
        <f>'将来負担比率（分子）の構造'!J$45</f>
        <v>945</v>
      </c>
      <c r="F62" s="172"/>
      <c r="G62" s="172"/>
      <c r="H62" s="172">
        <f>'将来負担比率（分子）の構造'!K$45</f>
        <v>882</v>
      </c>
      <c r="I62" s="172"/>
      <c r="J62" s="172"/>
      <c r="K62" s="172">
        <f>'将来負担比率（分子）の構造'!L$45</f>
        <v>871</v>
      </c>
      <c r="L62" s="172"/>
      <c r="M62" s="172"/>
      <c r="N62" s="172">
        <f>'将来負担比率（分子）の構造'!M$45</f>
        <v>869</v>
      </c>
      <c r="O62" s="172"/>
      <c r="P62" s="172"/>
    </row>
    <row r="63" spans="1:16">
      <c r="A63" s="172" t="s">
        <v>34</v>
      </c>
      <c r="B63" s="172">
        <f>'将来負担比率（分子）の構造'!I$44</f>
        <v>135</v>
      </c>
      <c r="C63" s="172"/>
      <c r="D63" s="172"/>
      <c r="E63" s="172">
        <f>'将来負担比率（分子）の構造'!J$44</f>
        <v>255</v>
      </c>
      <c r="F63" s="172"/>
      <c r="G63" s="172"/>
      <c r="H63" s="172">
        <f>'将来負担比率（分子）の構造'!K$44</f>
        <v>255</v>
      </c>
      <c r="I63" s="172"/>
      <c r="J63" s="172"/>
      <c r="K63" s="172">
        <f>'将来負担比率（分子）の構造'!L$44</f>
        <v>255</v>
      </c>
      <c r="L63" s="172"/>
      <c r="M63" s="172"/>
      <c r="N63" s="172">
        <f>'将来負担比率（分子）の構造'!M$44</f>
        <v>235</v>
      </c>
      <c r="O63" s="172"/>
      <c r="P63" s="172"/>
    </row>
    <row r="64" spans="1:16">
      <c r="A64" s="172" t="s">
        <v>33</v>
      </c>
      <c r="B64" s="172">
        <f>'将来負担比率（分子）の構造'!I$43</f>
        <v>11750</v>
      </c>
      <c r="C64" s="172"/>
      <c r="D64" s="172"/>
      <c r="E64" s="172">
        <f>'将来負担比率（分子）の構造'!J$43</f>
        <v>11184</v>
      </c>
      <c r="F64" s="172"/>
      <c r="G64" s="172"/>
      <c r="H64" s="172">
        <f>'将来負担比率（分子）の構造'!K$43</f>
        <v>10961</v>
      </c>
      <c r="I64" s="172"/>
      <c r="J64" s="172"/>
      <c r="K64" s="172">
        <f>'将来負担比率（分子）の構造'!L$43</f>
        <v>10409</v>
      </c>
      <c r="L64" s="172"/>
      <c r="M64" s="172"/>
      <c r="N64" s="172">
        <f>'将来負担比率（分子）の構造'!M$43</f>
        <v>9601</v>
      </c>
      <c r="O64" s="172"/>
      <c r="P64" s="172"/>
    </row>
    <row r="65" spans="1:16">
      <c r="A65" s="172" t="s">
        <v>32</v>
      </c>
      <c r="B65" s="172">
        <f>'将来負担比率（分子）の構造'!I$42</f>
        <v>300</v>
      </c>
      <c r="C65" s="172"/>
      <c r="D65" s="172"/>
      <c r="E65" s="172">
        <f>'将来負担比率（分子）の構造'!J$42</f>
        <v>285</v>
      </c>
      <c r="F65" s="172"/>
      <c r="G65" s="172"/>
      <c r="H65" s="172">
        <f>'将来負担比率（分子）の構造'!K$42</f>
        <v>270</v>
      </c>
      <c r="I65" s="172"/>
      <c r="J65" s="172"/>
      <c r="K65" s="172">
        <f>'将来負担比率（分子）の構造'!L$42</f>
        <v>255</v>
      </c>
      <c r="L65" s="172"/>
      <c r="M65" s="172"/>
      <c r="N65" s="172">
        <f>'将来負担比率（分子）の構造'!M$42</f>
        <v>240</v>
      </c>
      <c r="O65" s="172"/>
      <c r="P65" s="172"/>
    </row>
    <row r="66" spans="1:16">
      <c r="A66" s="172" t="s">
        <v>31</v>
      </c>
      <c r="B66" s="172">
        <f>'将来負担比率（分子）の構造'!I$41</f>
        <v>14223</v>
      </c>
      <c r="C66" s="172"/>
      <c r="D66" s="172"/>
      <c r="E66" s="172">
        <f>'将来負担比率（分子）の構造'!J$41</f>
        <v>14057</v>
      </c>
      <c r="F66" s="172"/>
      <c r="G66" s="172"/>
      <c r="H66" s="172">
        <f>'将来負担比率（分子）の構造'!K$41</f>
        <v>14517</v>
      </c>
      <c r="I66" s="172"/>
      <c r="J66" s="172"/>
      <c r="K66" s="172">
        <f>'将来負担比率（分子）の構造'!L$41</f>
        <v>13723</v>
      </c>
      <c r="L66" s="172"/>
      <c r="M66" s="172"/>
      <c r="N66" s="172">
        <f>'将来負担比率（分子）の構造'!M$41</f>
        <v>13212</v>
      </c>
      <c r="O66" s="172"/>
      <c r="P66" s="172"/>
    </row>
    <row r="67" spans="1:16">
      <c r="A67" s="172" t="s">
        <v>75</v>
      </c>
      <c r="B67" s="172" t="e">
        <f>NA()</f>
        <v>#N/A</v>
      </c>
      <c r="C67" s="172">
        <f>IF(ISNUMBER('将来負担比率（分子）の構造'!I$53), IF('将来負担比率（分子）の構造'!I$53 &lt; 0, 0, '将来負担比率（分子）の構造'!I$53), NA())</f>
        <v>5575</v>
      </c>
      <c r="D67" s="172" t="e">
        <f>NA()</f>
        <v>#N/A</v>
      </c>
      <c r="E67" s="172" t="e">
        <f>NA()</f>
        <v>#N/A</v>
      </c>
      <c r="F67" s="172">
        <f>IF(ISNUMBER('将来負担比率（分子）の構造'!J$53), IF('将来負担比率（分子）の構造'!J$53 &lt; 0, 0, '将来負担比率（分子）の構造'!J$53), NA())</f>
        <v>5406</v>
      </c>
      <c r="G67" s="172" t="e">
        <f>NA()</f>
        <v>#N/A</v>
      </c>
      <c r="H67" s="172" t="e">
        <f>NA()</f>
        <v>#N/A</v>
      </c>
      <c r="I67" s="172">
        <f>IF(ISNUMBER('将来負担比率（分子）の構造'!K$53), IF('将来負担比率（分子）の構造'!K$53 &lt; 0, 0, '将来負担比率（分子）の構造'!K$53), NA())</f>
        <v>5596</v>
      </c>
      <c r="J67" s="172" t="e">
        <f>NA()</f>
        <v>#N/A</v>
      </c>
      <c r="K67" s="172" t="e">
        <f>NA()</f>
        <v>#N/A</v>
      </c>
      <c r="L67" s="172">
        <f>IF(ISNUMBER('将来負担比率（分子）の構造'!L$53), IF('将来負担比率（分子）の構造'!L$53 &lt; 0, 0, '将来負担比率（分子）の構造'!L$53), NA())</f>
        <v>5201</v>
      </c>
      <c r="M67" s="172" t="e">
        <f>NA()</f>
        <v>#N/A</v>
      </c>
      <c r="N67" s="172" t="e">
        <f>NA()</f>
        <v>#N/A</v>
      </c>
      <c r="O67" s="172">
        <f>IF(ISNUMBER('将来負担比率（分子）の構造'!M$53), IF('将来負担比率（分子）の構造'!M$53 &lt; 0, 0, '将来負担比率（分子）の構造'!M$53), NA())</f>
        <v>3988</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3136</v>
      </c>
      <c r="C72" s="176">
        <f>基金残高に係る経年分析!G55</f>
        <v>2931</v>
      </c>
      <c r="D72" s="176">
        <f>基金残高に係る経年分析!H55</f>
        <v>3314</v>
      </c>
    </row>
    <row r="73" spans="1:16">
      <c r="A73" s="175" t="s">
        <v>78</v>
      </c>
      <c r="B73" s="176">
        <f>基金残高に係る経年分析!F56</f>
        <v>416</v>
      </c>
      <c r="C73" s="176">
        <f>基金残高に係る経年分析!G56</f>
        <v>216</v>
      </c>
      <c r="D73" s="176">
        <f>基金残高に係る経年分析!H56</f>
        <v>273</v>
      </c>
    </row>
    <row r="74" spans="1:16">
      <c r="A74" s="175" t="s">
        <v>79</v>
      </c>
      <c r="B74" s="176">
        <f>基金残高に係る経年分析!F57</f>
        <v>2100</v>
      </c>
      <c r="C74" s="176">
        <f>基金残高に係る経年分析!G57</f>
        <v>2223</v>
      </c>
      <c r="D74" s="176">
        <f>基金残高に係る経年分析!H57</f>
        <v>2627</v>
      </c>
    </row>
  </sheetData>
  <sheetProtection algorithmName="SHA-512" hashValue="G6DjP8eu/zW2Xtb4GEkt742wz1fqdguPfy9X8AHd1tknUZbopV9xa0r7Oq91QJRtpbAPGrkqvpShUjf+KoYjVQ==" saltValue="Lr0iGTRJD0QWSGfVcU5T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2023-03-10T04:37:27Z</cp:lastPrinted>
  <dcterms:created xsi:type="dcterms:W3CDTF">2023-02-20T06:59:44Z</dcterms:created>
  <dcterms:modified xsi:type="dcterms:W3CDTF">2023-09-29T07:51:27Z</dcterms:modified>
  <cp:category/>
</cp:coreProperties>
</file>