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1" i="10" l="1"/>
  <c r="BG40" i="10"/>
  <c r="BG39" i="10"/>
  <c r="BG38" i="10"/>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AM41" i="10"/>
  <c r="U41" i="10"/>
  <c r="C41" i="10"/>
  <c r="CO40" i="10"/>
  <c r="AM40" i="10"/>
  <c r="U40" i="10"/>
  <c r="C40" i="10"/>
  <c r="CO39" i="10"/>
  <c r="AM39" i="10"/>
  <c r="U39" i="10"/>
  <c r="C39" i="10"/>
  <c r="CO38" i="10"/>
  <c r="AM38" i="10"/>
  <c r="C38" i="10"/>
  <c r="CO37" i="10"/>
  <c r="AM37" i="10"/>
  <c r="C37"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U38" i="10" l="1"/>
  <c r="BE34" i="10"/>
  <c r="BE35" i="10" s="1"/>
  <c r="BE36" i="10" s="1"/>
  <c r="BE37" i="10" s="1"/>
  <c r="BE38" i="10" s="1"/>
  <c r="BE39" i="10" s="1"/>
  <c r="BE40" i="10" s="1"/>
  <c r="BE41" i="10" s="1"/>
  <c r="AM34" i="10"/>
  <c r="BW34" i="10" l="1"/>
  <c r="BW35" i="10" s="1"/>
  <c r="BW36" i="10" s="1"/>
  <c r="BW37" i="10" s="1"/>
  <c r="BW38" i="10" s="1"/>
  <c r="BW39" i="10" s="1"/>
  <c r="BW40" i="10" s="1"/>
  <c r="BW41" i="10" s="1"/>
  <c r="BW42" i="10" s="1"/>
  <c r="BW43" i="10" s="1"/>
  <c r="CO34" i="10" s="1"/>
  <c r="CO35" i="10" s="1"/>
  <c r="CO36" i="10" s="1"/>
</calcChain>
</file>

<file path=xl/sharedStrings.xml><?xml version="1.0" encoding="utf-8"?>
<sst xmlns="http://schemas.openxmlformats.org/spreadsheetml/2006/main" count="1191" uniqueCount="631">
  <si>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</si>
  <si>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</si>
  <si>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</si>
  <si>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</si>
  <si>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</si>
  <si>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</si>
  <si>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</si>
  <si>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</si>
  <si>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</si>
  <si>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</si>
  <si>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</si>
  <si>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</si>
  <si>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</si>
  <si>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</si>
  <si>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</si>
  <si>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</si>
  <si>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</si>
  <si>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</si>
  <si>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</si>
  <si>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</si>
  <si>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</si>
  <si>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</si>
  <si>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</si>
  <si>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</si>
  <si>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</si>
  <si>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</si>
  <si>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</si>
  <si>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</si>
  <si>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</si>
  <si>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</si>
  <si>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</si>
  <si>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</si>
  <si>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</si>
  <si>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</si>
  <si>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</si>
  <si>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</si>
  <si>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</si>
  <si>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</si>
  <si>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</si>
  <si>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</si>
  <si>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</si>
  <si>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</si>
  <si>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</si>
  <si>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</si>
  <si>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</si>
  <si>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</si>
  <si>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</si>
  <si>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</si>
  <si>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</si>
  <si>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</si>
  <si>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</si>
  <si>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</si>
  <si>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</si>
  <si>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</si>
  <si>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</si>
  <si>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</si>
  <si>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</si>
  <si>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</si>
  <si>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</si>
  <si>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</si>
  <si>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</si>
  <si>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</si>
  <si>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</si>
  <si>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</si>
  <si>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</si>
  <si>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</si>
  <si>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</si>
  <si>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</si>
  <si>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</si>
  <si>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</si>
  <si>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</si>
  <si>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</si>
  <si>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</si>
  <si>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</si>
  <si>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</si>
  <si>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</si>
  <si>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</si>
  <si>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</si>
  <si>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</si>
  <si>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</si>
  <si>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</si>
  <si>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</si>
  <si>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</si>
  <si>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</si>
  <si>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</si>
  <si>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</si>
  <si>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</si>
  <si>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</si>
  <si>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</si>
  <si>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</si>
  <si>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</si>
  <si>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</si>
  <si>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伊予市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</si>
  <si>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</si>
  <si>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</si>
  <si>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</si>
  <si>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</si>
  <si>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</si>
  <si>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</si>
  <si>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</si>
  <si>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</si>
  <si>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</si>
  <si>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</si>
  <si>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</si>
  <si>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</si>
  <si>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</si>
  <si>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</si>
  <si>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</si>
  <si>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</si>
  <si>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</si>
  <si>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</si>
  <si>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</si>
  <si>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</si>
  <si>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</si>
  <si>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</si>
  <si>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</si>
  <si>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</si>
  <si>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</si>
  <si>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</si>
  <si>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</si>
  <si>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</si>
  <si>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</si>
  <si>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</si>
  <si>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</si>
  <si>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</si>
  <si>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</si>
  <si>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</si>
  <si>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</si>
  <si>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</si>
  <si>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</si>
  <si>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</si>
  <si>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</si>
  <si>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</si>
  <si>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</si>
  <si>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</si>
  <si>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</si>
  <si>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</si>
  <si>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</si>
  <si>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</si>
  <si>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</si>
  <si>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</si>
  <si>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</si>
  <si>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</si>
  <si>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</si>
  <si>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</si>
  <si>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</si>
  <si>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</si>
  <si>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</si>
  <si>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</si>
  <si>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</si>
  <si>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</si>
  <si>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</si>
  <si>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</si>
  <si>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</si>
  <si>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</si>
  <si>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</si>
  <si>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</si>
  <si>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</si>
  <si>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</si>
  <si>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</si>
  <si>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</si>
  <si>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</si>
  <si>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</si>
  <si>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</si>
  <si>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</si>
  <si>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</si>
  <si>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</si>
  <si>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</si>
  <si>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</si>
  <si>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</si>
  <si>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</si>
  <si>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</si>
  <si>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</si>
  <si>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</si>
  <si>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</si>
  <si>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</si>
  <si>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</si>
  <si>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</si>
  <si>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</si>
  <si>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</si>
  <si>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</si>
  <si>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</si>
  <si>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</si>
  <si>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</si>
  <si>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</si>
  <si>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</si>
  <si>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</si>
  <si>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</si>
  <si>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</si>
  <si>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</si>
  <si>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</si>
  <si>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</si>
  <si>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</si>
  <si>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</si>
  <si>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</si>
  <si>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</si>
  <si>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</si>
  <si>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</si>
  <si>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</si>
  <si>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</si>
  <si>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</si>
  <si>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</si>
  <si>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</si>
  <si>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</si>
  <si>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</si>
  <si>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</si>
  <si>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愛媛県伊予市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</si>
  <si>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</si>
  <si>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</si>
  <si>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</si>
  <si>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</si>
  <si>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</si>
  <si>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</si>
  <si>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</si>
  <si>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</si>
  <si>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</si>
  <si>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</si>
  <si>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</si>
  <si>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</si>
  <si>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</si>
  <si>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</si>
  <si>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</si>
  <si>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</si>
  <si>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</si>
  <si>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</si>
  <si>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</si>
  <si>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</si>
  <si>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</si>
  <si>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</si>
  <si>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</si>
  <si>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</si>
  <si>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</si>
  <si>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</si>
  <si>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</si>
  <si>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</si>
  <si>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</si>
  <si>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</si>
  <si>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</si>
  <si>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</si>
  <si>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</si>
  <si>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</si>
  <si>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</si>
  <si>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</si>
  <si>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</si>
  <si>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</si>
  <si>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</si>
  <si>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</si>
  <si>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</si>
  <si>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</si>
  <si>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</si>
  <si>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</si>
  <si>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</si>
  <si>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</si>
  <si>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</si>
  <si>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</si>
  <si>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</si>
  <si>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</si>
  <si>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</si>
  <si>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</si>
  <si>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</si>
  <si>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</si>
  <si>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</si>
  <si>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</si>
  <si>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</si>
  <si>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</si>
  <si>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</si>
  <si>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</si>
  <si>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</si>
  <si>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</si>
  <si>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</si>
  <si>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</si>
  <si>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</si>
  <si>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</si>
  <si>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</si>
  <si>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</si>
  <si>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</si>
  <si>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</si>
  <si>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</si>
  <si>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</si>
  <si>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</si>
  <si>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</si>
  <si>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</si>
  <si>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</si>
  <si>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</si>
  <si>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</si>
  <si>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</si>
  <si>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</si>
  <si>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</si>
  <si>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</si>
  <si>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</si>
  <si>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</si>
  <si>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</si>
  <si>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</si>
  <si>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</si>
  <si>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</si>
  <si>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</si>
  <si>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</si>
  <si>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</si>
  <si>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</si>
  <si>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</si>
  <si>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</si>
  <si>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</si>
  <si>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</si>
  <si>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</si>
  <si>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</si>
  <si>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</si>
  <si>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</si>
  <si>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</si>
  <si>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</si>
  <si>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</si>
  <si>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</si>
  <si>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</si>
  <si>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</si>
  <si>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</si>
  <si>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</si>
  <si>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</si>
  <si>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</si>
  <si>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</si>
  <si>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</si>
  <si>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</si>
  <si>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</si>
  <si>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</si>
  <si>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</si>
  <si>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</si>
  <si>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</si>
  <si>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</si>
  <si>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</si>
  <si>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</si>
  <si>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</si>
  <si>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</si>
  <si>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</si>
  <si>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</si>
  <si>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</si>
  <si>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</si>
  <si>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</si>
  <si>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</si>
  <si>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</si>
  <si>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</si>
  <si>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</si>
  <si>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</si>
  <si>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</si>
  <si>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</si>
  <si>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</si>
  <si>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</si>
  <si>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</si>
  <si>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</si>
  <si>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</si>
  <si>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</si>
  <si>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</si>
  <si>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</si>
  <si>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</si>
  <si>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</si>
  <si>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</si>
  <si>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</si>
  <si>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</si>
  <si>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</si>
  <si>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愛媛県伊予市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</si>
  <si>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</si>
  <si>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</si>
  <si>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</si>
  <si>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</si>
  <si>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</si>
  <si>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</si>
  <si>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</si>
  <si>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</si>
  <si>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</si>
  <si>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</si>
  <si>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</si>
  <si>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</si>
  <si>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</si>
  <si>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</si>
  <si>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</si>
  <si>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</si>
  <si>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</si>
  <si>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</si>
  <si>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</si>
  <si>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</si>
  <si>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</si>
  <si>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</si>
  <si>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</si>
  <si>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</si>
  <si>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</si>
  <si>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</si>
  <si>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</si>
  <si>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</si>
  <si>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</si>
  <si>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</si>
  <si>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</si>
  <si>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</si>
  <si>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</si>
  <si>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</si>
  <si>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</si>
  <si>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</si>
  <si>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</si>
  <si>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</si>
  <si>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</si>
  <si>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</si>
  <si>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</si>
  <si>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簡易水道特別会計</t>
    <phoneticPr fontId="5"/>
  </si>
  <si>
    <t>法非適用企業</t>
    <phoneticPr fontId="5"/>
  </si>
  <si>
    <t>飲料水供給施設特別会計</t>
    <phoneticPr fontId="5"/>
  </si>
  <si>
    <t>伊予港上屋特別会計</t>
    <phoneticPr fontId="5"/>
  </si>
  <si>
    <t>公共下水道特別会計</t>
    <phoneticPr fontId="5"/>
  </si>
  <si>
    <t>特定環境保全公共下水道特別会計</t>
    <phoneticPr fontId="5"/>
  </si>
  <si>
    <t>農業集落排水特別会計</t>
    <phoneticPr fontId="5"/>
  </si>
  <si>
    <t>浄化槽整備特別会計</t>
    <phoneticPr fontId="5"/>
  </si>
  <si>
    <t>-</t>
    <phoneticPr fontId="5"/>
  </si>
  <si>
    <t>法非適用企業</t>
    <phoneticPr fontId="5"/>
  </si>
  <si>
    <t>都市総合文化施設運営事業特別会計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</si>
  <si>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</si>
  <si>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</si>
  <si>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</si>
  <si>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</si>
  <si>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</si>
  <si>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</si>
  <si>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</si>
  <si>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</si>
  <si>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</si>
  <si>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</si>
  <si>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</si>
  <si>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</si>
  <si>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</si>
  <si>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</si>
  <si>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</si>
  <si>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</si>
  <si>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</si>
  <si>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</si>
  <si>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</si>
  <si>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</si>
  <si>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</si>
  <si>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</si>
  <si>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</si>
  <si>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</si>
  <si>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</si>
  <si>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</si>
  <si>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</si>
  <si>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</si>
  <si>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</si>
  <si>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</si>
  <si>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</si>
  <si>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</si>
  <si>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</si>
  <si>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</si>
  <si>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</si>
  <si>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</si>
  <si>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</si>
  <si>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</si>
  <si>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</si>
  <si>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</si>
  <si>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</si>
  <si>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</si>
  <si>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</si>
  <si>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</si>
  <si>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</si>
  <si>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</si>
  <si>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</si>
  <si>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</si>
  <si>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</si>
  <si>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</si>
  <si>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</si>
  <si>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</si>
  <si>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</si>
  <si>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</si>
  <si>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</si>
  <si>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</si>
  <si>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</si>
  <si>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</si>
  <si>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</si>
  <si>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</si>
  <si>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</si>
  <si>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</si>
  <si>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</si>
  <si>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</si>
  <si>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</si>
  <si>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</si>
  <si>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</si>
  <si>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</si>
  <si>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</si>
  <si>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特定環境保全公共下水道特別会計</t>
    <phoneticPr fontId="5"/>
  </si>
  <si>
    <t>(Ｆ)</t>
    <phoneticPr fontId="5"/>
  </si>
  <si>
    <t>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</si>
  <si>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</si>
  <si>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</si>
  <si>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</si>
  <si>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</si>
  <si>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</si>
  <si>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</si>
  <si>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</si>
  <si>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</si>
  <si>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</si>
  <si>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</si>
  <si>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</si>
  <si>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</si>
  <si>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</si>
  <si>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</si>
  <si>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</si>
  <si>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</si>
  <si>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</si>
  <si>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</si>
  <si>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</si>
  <si>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</si>
  <si>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</si>
  <si>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</si>
  <si>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</si>
  <si>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</si>
  <si>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</si>
  <si>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</si>
  <si>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</si>
  <si>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</si>
  <si>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</si>
  <si>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</si>
  <si>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</si>
  <si>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</si>
  <si>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</si>
  <si>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</si>
  <si>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</si>
  <si>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</si>
  <si>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</si>
  <si>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</si>
  <si>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</si>
  <si>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</si>
  <si>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</si>
  <si>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</si>
  <si>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</si>
  <si>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</si>
  <si>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</si>
  <si>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</si>
  <si>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</si>
  <si>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</si>
  <si>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</si>
  <si>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</si>
  <si>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</si>
  <si>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</si>
  <si>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</si>
  <si>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</si>
  <si>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</si>
  <si>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</si>
  <si>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</si>
  <si>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</si>
  <si>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</si>
  <si>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</si>
  <si>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</si>
  <si>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</si>
  <si>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</si>
  <si>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</si>
  <si>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</si>
  <si>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</si>
  <si>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</si>
  <si>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</si>
  <si>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</si>
  <si>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</si>
  <si>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</si>
  <si>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</si>
  <si>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</si>
  <si>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</si>
  <si>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</si>
  <si>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</si>
  <si>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</si>
  <si>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</si>
  <si>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</si>
  <si>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</si>
  <si>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</si>
  <si>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</si>
  <si>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</si>
  <si>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</si>
  <si>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</si>
  <si>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</si>
  <si>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</si>
  <si>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0.43</t>
  </si>
  <si>
    <t>▲ 1.68</t>
  </si>
  <si>
    <t>▲ 2.00</t>
  </si>
  <si>
    <t>▲ 0.67</t>
  </si>
  <si>
    <t>水道事業会計</t>
  </si>
  <si>
    <t>一般会計</t>
  </si>
  <si>
    <t>国民健康保険特別会計（事業勘定）</t>
  </si>
  <si>
    <t>▲ 0.01</t>
  </si>
  <si>
    <t>▲ 0.17</t>
  </si>
  <si>
    <t>介護保険特別会計</t>
  </si>
  <si>
    <t>後期高齢者医療特別会計</t>
  </si>
  <si>
    <t>都市総合文化施設運営事業特別会計</t>
  </si>
  <si>
    <t>伊予港上屋特別会計</t>
  </si>
  <si>
    <t>国民健康保険特別会計（診療施設勘定）</t>
  </si>
  <si>
    <t>その他会計（赤字）</t>
  </si>
  <si>
    <t>その他会計（黒字）</t>
  </si>
  <si>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</si>
  <si>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</si>
  <si>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</si>
  <si>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</si>
  <si>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愛媛県市町総合事務組合（退職手当事業分）</t>
    <rPh sb="0" eb="3">
      <t>エヒメケン</t>
    </rPh>
    <rPh sb="3" eb="4">
      <t>シ</t>
    </rPh>
    <rPh sb="4" eb="5">
      <t>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</si>
  <si>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4">
      <t>シ</t>
    </rPh>
    <rPh sb="4" eb="5">
      <t>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</si>
  <si>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4">
      <t>シ</t>
    </rPh>
    <rPh sb="4" eb="5">
      <t>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</si>
  <si>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4">
      <t>シ</t>
    </rPh>
    <rPh sb="4" eb="5">
      <t>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</si>
  <si>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4">
      <t>シ</t>
    </rPh>
    <rPh sb="4" eb="5">
      <t>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</si>
  <si>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4">
      <t>シ</t>
    </rPh>
    <rPh sb="4" eb="5">
      <t>チョウ</t>
    </rPh>
    <rPh sb="5" eb="7">
      <t>ソウゴウ</t>
    </rPh>
    <rPh sb="7" eb="9">
      <t>ジム</t>
    </rPh>
    <rPh sb="9" eb="11">
      <t>クミアイ</t>
    </rPh>
    <rPh sb="12" eb="14">
      <t>キョウツウ</t>
    </rPh>
    <rPh sb="14" eb="16">
      <t>ケイヒ</t>
    </rPh>
    <rPh sb="16" eb="17">
      <t>ブン</t>
    </rPh>
    <phoneticPr fontId="2"/>
  </si>
  <si>
    <t>伊予市松前町共立衛生組合</t>
    <rPh sb="0" eb="3">
      <t>イヨシ</t>
    </rPh>
    <rPh sb="3" eb="6">
      <t>マサキチョウ</t>
    </rPh>
    <rPh sb="6" eb="8">
      <t>キョウリツ</t>
    </rPh>
    <rPh sb="8" eb="10">
      <t>エイセイ</t>
    </rPh>
    <rPh sb="10" eb="12">
      <t>クミアイ</t>
    </rPh>
    <phoneticPr fontId="2"/>
  </si>
  <si>
    <t>伊予市・伊予郡養護老人ホーム組合</t>
    <rPh sb="0" eb="3">
      <t>イヨシ</t>
    </rPh>
    <rPh sb="4" eb="7">
      <t>イヨグン</t>
    </rPh>
    <rPh sb="7" eb="9">
      <t>ヨウゴ</t>
    </rPh>
    <rPh sb="9" eb="11">
      <t>ロウジン</t>
    </rPh>
    <rPh sb="14" eb="16">
      <t>クミアイ</t>
    </rPh>
    <phoneticPr fontId="2"/>
  </si>
  <si>
    <t>大洲・喜多衛生事務組合</t>
    <rPh sb="0" eb="2">
      <t>オオズ</t>
    </rPh>
    <rPh sb="3" eb="5">
      <t>キタ</t>
    </rPh>
    <rPh sb="5" eb="7">
      <t>エイセイ</t>
    </rPh>
    <rPh sb="7" eb="9">
      <t>ジム</t>
    </rPh>
    <rPh sb="9" eb="11">
      <t>クミアイ</t>
    </rPh>
    <phoneticPr fontId="2"/>
  </si>
  <si>
    <t>伊予地区ごみ処理施設管理組合</t>
    <rPh sb="0" eb="2">
      <t>イヨ</t>
    </rPh>
    <rPh sb="2" eb="4">
      <t>チク</t>
    </rPh>
    <rPh sb="6" eb="8">
      <t>ショリ</t>
    </rPh>
    <rPh sb="8" eb="10">
      <t>シセツ</t>
    </rPh>
    <rPh sb="10" eb="12">
      <t>カンリ</t>
    </rPh>
    <rPh sb="12" eb="14">
      <t>クミアイ</t>
    </rPh>
    <phoneticPr fontId="2"/>
  </si>
  <si>
    <t>伊予消防等事務組合</t>
    <rPh sb="0" eb="2">
      <t>イヨ</t>
    </rPh>
    <rPh sb="2" eb="4">
      <t>ショウボウ</t>
    </rPh>
    <rPh sb="4" eb="5">
      <t>トウ</t>
    </rPh>
    <rPh sb="5" eb="7">
      <t>ジム</t>
    </rPh>
    <rPh sb="7" eb="9">
      <t>クミアイ</t>
    </rPh>
    <phoneticPr fontId="2"/>
  </si>
  <si>
    <t>伊予市外二町共有物組合</t>
    <rPh sb="0" eb="3">
      <t>イヨシ</t>
    </rPh>
    <rPh sb="3" eb="4">
      <t>ホカ</t>
    </rPh>
    <rPh sb="4" eb="6">
      <t>ニチョウ</t>
    </rPh>
    <rPh sb="6" eb="9">
      <t>キョウユウブツ</t>
    </rPh>
    <rPh sb="9" eb="11">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</si>
  <si>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</si>
  <si>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</si>
  <si>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</si>
  <si>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</si>
  <si>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</si>
  <si>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</si>
  <si>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</si>
  <si>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株式会社　プロシーズ</t>
    <rPh sb="0" eb="4">
      <t>カブシキガイシャ</t>
    </rPh>
    <phoneticPr fontId="2"/>
  </si>
  <si>
    <t>株式会社　まちづくり郡中</t>
    <rPh sb="0" eb="4">
      <t>カブシキガイシャ</t>
    </rPh>
    <rPh sb="10" eb="12">
      <t>グンチュウ</t>
    </rPh>
    <phoneticPr fontId="2"/>
  </si>
  <si>
    <t>株式会社　シーサイドふたみ</t>
    <rPh sb="0" eb="4">
      <t>カブシキガイシャ</t>
    </rPh>
    <phoneticPr fontId="2"/>
  </si>
  <si>
    <t>-</t>
    <phoneticPr fontId="2"/>
  </si>
  <si>
    <t>-</t>
    <phoneticPr fontId="2"/>
  </si>
  <si>
    <t>地域公共交通システム運営基金</t>
    <rPh sb="0" eb="2">
      <t>チイキ</t>
    </rPh>
    <rPh sb="2" eb="4">
      <t>コウキョウ</t>
    </rPh>
    <rPh sb="4" eb="6">
      <t>コウツウ</t>
    </rPh>
    <rPh sb="10" eb="12">
      <t>ウンエイ</t>
    </rPh>
    <rPh sb="12" eb="14">
      <t>キキン</t>
    </rPh>
    <phoneticPr fontId="11"/>
  </si>
  <si>
    <t>建設計画運営基金</t>
    <rPh sb="0" eb="2">
      <t>ケンセツ</t>
    </rPh>
    <rPh sb="2" eb="4">
      <t>ケイカク</t>
    </rPh>
    <rPh sb="4" eb="6">
      <t>ウンエイ</t>
    </rPh>
    <rPh sb="6" eb="8">
      <t>キキン</t>
    </rPh>
    <phoneticPr fontId="11"/>
  </si>
  <si>
    <t>教育奨励基金</t>
    <rPh sb="0" eb="2">
      <t>キョウイク</t>
    </rPh>
    <rPh sb="2" eb="4">
      <t>ショウレイ</t>
    </rPh>
    <rPh sb="4" eb="6">
      <t>キキン</t>
    </rPh>
    <phoneticPr fontId="11"/>
  </si>
  <si>
    <t>義務教育施設整備基金</t>
    <rPh sb="0" eb="2">
      <t>ギム</t>
    </rPh>
    <rPh sb="2" eb="4">
      <t>キョウイク</t>
    </rPh>
    <rPh sb="4" eb="6">
      <t>シセツ</t>
    </rPh>
    <rPh sb="6" eb="8">
      <t>セイビ</t>
    </rPh>
    <rPh sb="8" eb="10">
      <t>キキン</t>
    </rPh>
    <phoneticPr fontId="11"/>
  </si>
  <si>
    <t>ふるさと水と土保全対策基金</t>
    <rPh sb="4" eb="5">
      <t>ミズ</t>
    </rPh>
    <rPh sb="6" eb="7">
      <t>ツチ</t>
    </rPh>
    <rPh sb="7" eb="9">
      <t>ホゼン</t>
    </rPh>
    <rPh sb="9" eb="11">
      <t>タイサク</t>
    </rPh>
    <rPh sb="11" eb="13">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</si>
  <si>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</si>
  <si>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</si>
  <si>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</si>
  <si>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</si>
  <si>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と比べて高い水準にある。これは、2019年度までは合併特例債の借入が大きく増加するため将来負担比率の上昇が見込まれるためである。公共施設等総合管理計画において、平成２８年度以降４０年間で、施設総量を２０％縮減するという目標を設定しているが、現在のところ個別具体化はこれからとなっている。2020年度以降、公共施設等の集約化・複合化を積極的に進め、維持管理に要する経費を減少することに努める。</t>
    <rPh sb="7" eb="9">
      <t>ルイジ</t>
    </rPh>
    <rPh sb="9" eb="11">
      <t>ダンタイ</t>
    </rPh>
    <rPh sb="64" eb="66">
      <t>ミコ</t>
    </rPh>
    <rPh sb="137" eb="139">
      <t>コベツ</t>
    </rPh>
    <rPh sb="158" eb="160">
      <t>ネンド</t>
    </rPh>
    <rPh sb="160" eb="162">
      <t>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</si>
  <si>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</si>
  <si>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</si>
  <si>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</si>
  <si>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</si>
  <si>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</si>
  <si>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</si>
  <si>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近年減少傾向にあるが、将来負担比率については概ね上昇傾向にある。将来負担比率が上昇している主な要因としては、平成２６年度から２９年度にかけて行った本庁舎の建替え事業に際し、合計で３３億円の地方債を発行したことが考えられる。これらの地方債の償還は令和２年度から始まり、実質公債費比率が上昇していくことが考えられるため、これまで以上に公債費の適正化に取り組んでいく必要があ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</si>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</sst>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2B17-454F-9D7E-6A289B8574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74713</c:v>
                </c:pt>
                <c:pt idx="1">
                  <c:v>58020</c:v>
                </c:pt>
                <c:pt idx="2">
                  <c:v>98280</c:v>
                </c:pt>
                <c:pt idx="3">
                  <c:v>81779</c:v>
                </c:pt>
                <c:pt idx="4">
                  <c:v>66254</c:v>
                </c:pt>
              </c:numCache>
            </c:numRef>
          </c:val>
          <c:smooth val="0"/>
          <c:extLst>
            <c:ext xmlns:c16="http://schemas.microsoft.com/office/drawing/2014/chart" uri="{C3380CC4-5D6E-409C-BE32-E72D297353CC}">
              <c16:uniqueId val="{00000001-2B17-454F-9D7E-6A289B857455}"/>
            </c:ext>
          </c:extLst>
        </c:ser>
        <c:dLbls>
          <c:showLegendKey val="0"/>
          <c:showVal val="0"/>
          <c:showCatName val="0"/>
          <c:showSerName val="0"/>
          <c:showPercent val="0"/>
          <c:showBubbleSize val="0"/>
        </c:dLbls>
        <c:marker val="1"/>
        <c:smooth val="0"/>
        <c:axId val="569585960"/>
        <c:axId val="569586352"/>
      </c:lineChart>
      <c:catAx>
        <c:axId val="569585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9586352"/>
        <c:crosses val="autoZero"/>
        <c:auto val="1"/>
        <c:lblAlgn val="ctr"/>
        <c:lblOffset val="100"/>
        <c:tickLblSkip val="1"/>
        <c:tickMarkSkip val="1"/>
        <c:noMultiLvlLbl val="0"/>
      </c:catAx>
      <c:valAx>
        <c:axId val="5695863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9585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5.91</c:v>
                </c:pt>
                <c:pt idx="1">
                  <c:v>5.47</c:v>
                </c:pt>
                <c:pt idx="2">
                  <c:v>7.68</c:v>
                </c:pt>
                <c:pt idx="3">
                  <c:v>7.12</c:v>
                </c:pt>
                <c:pt idx="4">
                  <c:v>6.64</c:v>
                </c:pt>
              </c:numCache>
            </c:numRef>
          </c:val>
          <c:extLst>
            <c:ext xmlns:c16="http://schemas.microsoft.com/office/drawing/2014/chart" uri="{C3380CC4-5D6E-409C-BE32-E72D297353CC}">
              <c16:uniqueId val="{00000000-D3FA-440A-9B36-A7078FF282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21.54</c:v>
                </c:pt>
                <c:pt idx="1">
                  <c:v>21.53</c:v>
                </c:pt>
                <c:pt idx="2">
                  <c:v>17.41</c:v>
                </c:pt>
                <c:pt idx="3">
                  <c:v>16.170000000000002</c:v>
                </c:pt>
                <c:pt idx="4">
                  <c:v>16.61</c:v>
                </c:pt>
              </c:numCache>
            </c:numRef>
          </c:val>
          <c:extLst>
            <c:ext xmlns:c16="http://schemas.microsoft.com/office/drawing/2014/chart" uri="{C3380CC4-5D6E-409C-BE32-E72D297353CC}">
              <c16:uniqueId val="{00000001-D3FA-440A-9B36-A7078FF282B6}"/>
            </c:ext>
          </c:extLst>
        </c:ser>
        <c:dLbls>
          <c:showLegendKey val="0"/>
          <c:showVal val="0"/>
          <c:showCatName val="0"/>
          <c:showSerName val="0"/>
          <c:showPercent val="0"/>
          <c:showBubbleSize val="0"/>
        </c:dLbls>
        <c:gapWidth val="250"/>
        <c:overlap val="100"/>
        <c:axId val="569587136"/>
        <c:axId val="569587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1.54</c:v>
                </c:pt>
                <c:pt idx="1">
                  <c:v>-0.43</c:v>
                </c:pt>
                <c:pt idx="2">
                  <c:v>-1.68</c:v>
                </c:pt>
                <c:pt idx="3">
                  <c:v>-2</c:v>
                </c:pt>
                <c:pt idx="4">
                  <c:v>-0.67</c:v>
                </c:pt>
              </c:numCache>
            </c:numRef>
          </c:val>
          <c:smooth val="0"/>
          <c:extLst>
            <c:ext xmlns:c16="http://schemas.microsoft.com/office/drawing/2014/chart" uri="{C3380CC4-5D6E-409C-BE32-E72D297353CC}">
              <c16:uniqueId val="{00000002-D3FA-440A-9B36-A7078FF282B6}"/>
            </c:ext>
          </c:extLst>
        </c:ser>
        <c:dLbls>
          <c:showLegendKey val="0"/>
          <c:showVal val="0"/>
          <c:showCatName val="0"/>
          <c:showSerName val="0"/>
          <c:showPercent val="0"/>
          <c:showBubbleSize val="0"/>
        </c:dLbls>
        <c:marker val="1"/>
        <c:smooth val="0"/>
        <c:axId val="569587136"/>
        <c:axId val="569587528"/>
      </c:lineChart>
      <c:catAx>
        <c:axId val="56958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9587528"/>
        <c:crosses val="autoZero"/>
        <c:auto val="1"/>
        <c:lblAlgn val="ctr"/>
        <c:lblOffset val="100"/>
        <c:tickLblSkip val="1"/>
        <c:tickMarkSkip val="1"/>
        <c:noMultiLvlLbl val="0"/>
      </c:catAx>
      <c:valAx>
        <c:axId val="569587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958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D04-49D3-ADB9-ABEF197AE1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04-49D3-ADB9-ABEF197AE14B}"/>
            </c:ext>
          </c:extLst>
        </c:ser>
        <c:ser>
          <c:idx val="2"/>
          <c:order val="2"/>
          <c:tx>
            <c:strRef>
              <c:f>データシート!$A$29</c:f>
              <c:strCache>
                <c:ptCount val="1"/>
                <c:pt idx="0">
                  <c:v>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D04-49D3-ADB9-ABEF197AE14B}"/>
            </c:ext>
          </c:extLst>
        </c:ser>
        <c:ser>
          <c:idx val="3"/>
          <c:order val="3"/>
          <c:tx>
            <c:strRef>
              <c:f>データシート!$A$30</c:f>
              <c:strCache>
                <c:ptCount val="1"/>
                <c:pt idx="0">
                  <c:v>伊予港上屋特別会計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7D04-49D3-ADB9-ABEF197AE14B}"/>
            </c:ext>
          </c:extLst>
        </c:ser>
        <c:ser>
          <c:idx val="4"/>
          <c:order val="4"/>
          <c:tx>
            <c:strRef>
              <c:f>データシート!$A$31</c:f>
              <c:strCache>
                <c:ptCount val="1"/>
                <c:pt idx="0">
                  <c:v>都市総合文化施設運営事業特別会計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0.11</c:v>
                </c:pt>
                <c:pt idx="4">
                  <c:v>#N/A</c:v>
                </c:pt>
                <c:pt idx="5">
                  <c:v>0.13</c:v>
                </c:pt>
                <c:pt idx="6">
                  <c:v>#N/A</c:v>
                </c:pt>
                <c:pt idx="7">
                  <c:v>0.06</c:v>
                </c:pt>
                <c:pt idx="8">
                  <c:v>#N/A</c:v>
                </c:pt>
                <c:pt idx="9">
                  <c:v>0.06</c:v>
                </c:pt>
              </c:numCache>
            </c:numRef>
          </c:val>
          <c:extLst>
            <c:ext xmlns:c16="http://schemas.microsoft.com/office/drawing/2014/chart" uri="{C3380CC4-5D6E-409C-BE32-E72D297353CC}">
              <c16:uniqueId val="{00000004-7D04-49D3-ADB9-ABEF197AE14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0.19</c:v>
                </c:pt>
                <c:pt idx="2">
                  <c:v>#N/A</c:v>
                </c:pt>
                <c:pt idx="3">
                  <c:v>0.18</c:v>
                </c:pt>
                <c:pt idx="4">
                  <c:v>#N/A</c:v>
                </c:pt>
                <c:pt idx="5">
                  <c:v>0.17</c:v>
                </c:pt>
                <c:pt idx="6">
                  <c:v>#N/A</c:v>
                </c:pt>
                <c:pt idx="7">
                  <c:v>0.19</c:v>
                </c:pt>
                <c:pt idx="8">
                  <c:v>#N/A</c:v>
                </c:pt>
                <c:pt idx="9">
                  <c:v>0.19</c:v>
                </c:pt>
              </c:numCache>
            </c:numRef>
          </c:val>
          <c:extLst>
            <c:ext xmlns:c16="http://schemas.microsoft.com/office/drawing/2014/chart" uri="{C3380CC4-5D6E-409C-BE32-E72D297353CC}">
              <c16:uniqueId val="{00000005-7D04-49D3-ADB9-ABEF197AE14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1.29</c:v>
                </c:pt>
                <c:pt idx="2">
                  <c:v>#N/A</c:v>
                </c:pt>
                <c:pt idx="3">
                  <c:v>0.56999999999999995</c:v>
                </c:pt>
                <c:pt idx="4">
                  <c:v>#N/A</c:v>
                </c:pt>
                <c:pt idx="5">
                  <c:v>0.56000000000000005</c:v>
                </c:pt>
                <c:pt idx="6">
                  <c:v>#N/A</c:v>
                </c:pt>
                <c:pt idx="7">
                  <c:v>0.41</c:v>
                </c:pt>
                <c:pt idx="8">
                  <c:v>#N/A</c:v>
                </c:pt>
                <c:pt idx="9">
                  <c:v>0.38</c:v>
                </c:pt>
              </c:numCache>
            </c:numRef>
          </c:val>
          <c:extLst>
            <c:ext xmlns:c16="http://schemas.microsoft.com/office/drawing/2014/chart" uri="{C3380CC4-5D6E-409C-BE32-E72D297353CC}">
              <c16:uniqueId val="{00000006-7D04-49D3-ADB9-ABEF197AE14B}"/>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0.01</c:v>
                </c:pt>
                <c:pt idx="1">
                  <c:v>#N/A</c:v>
                </c:pt>
                <c:pt idx="2">
                  <c:v>#N/A</c:v>
                </c:pt>
                <c:pt idx="3">
                  <c:v>0</c:v>
                </c:pt>
                <c:pt idx="4">
                  <c:v>0.17</c:v>
                </c:pt>
                <c:pt idx="5">
                  <c:v>#N/A</c:v>
                </c:pt>
                <c:pt idx="6">
                  <c:v>#N/A</c:v>
                </c:pt>
                <c:pt idx="7">
                  <c:v>2.23</c:v>
                </c:pt>
                <c:pt idx="8">
                  <c:v>#N/A</c:v>
                </c:pt>
                <c:pt idx="9">
                  <c:v>2.81</c:v>
                </c:pt>
              </c:numCache>
            </c:numRef>
          </c:val>
          <c:extLst>
            <c:ext xmlns:c16="http://schemas.microsoft.com/office/drawing/2014/chart" uri="{C3380CC4-5D6E-409C-BE32-E72D297353CC}">
              <c16:uniqueId val="{00000007-7D04-49D3-ADB9-ABEF197AE1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5.91</c:v>
                </c:pt>
                <c:pt idx="2">
                  <c:v>#N/A</c:v>
                </c:pt>
                <c:pt idx="3">
                  <c:v>5.46</c:v>
                </c:pt>
                <c:pt idx="4">
                  <c:v>#N/A</c:v>
                </c:pt>
                <c:pt idx="5">
                  <c:v>7.68</c:v>
                </c:pt>
                <c:pt idx="6">
                  <c:v>#N/A</c:v>
                </c:pt>
                <c:pt idx="7">
                  <c:v>7.12</c:v>
                </c:pt>
                <c:pt idx="8">
                  <c:v>#N/A</c:v>
                </c:pt>
                <c:pt idx="9">
                  <c:v>6.64</c:v>
                </c:pt>
              </c:numCache>
            </c:numRef>
          </c:val>
          <c:extLst>
            <c:ext xmlns:c16="http://schemas.microsoft.com/office/drawing/2014/chart" uri="{C3380CC4-5D6E-409C-BE32-E72D297353CC}">
              <c16:uniqueId val="{00000008-7D04-49D3-ADB9-ABEF197AE14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7.52</c:v>
                </c:pt>
                <c:pt idx="2">
                  <c:v>#N/A</c:v>
                </c:pt>
                <c:pt idx="3">
                  <c:v>8.23</c:v>
                </c:pt>
                <c:pt idx="4">
                  <c:v>#N/A</c:v>
                </c:pt>
                <c:pt idx="5">
                  <c:v>8.44</c:v>
                </c:pt>
                <c:pt idx="6">
                  <c:v>#N/A</c:v>
                </c:pt>
                <c:pt idx="7">
                  <c:v>8.75</c:v>
                </c:pt>
                <c:pt idx="8">
                  <c:v>#N/A</c:v>
                </c:pt>
                <c:pt idx="9">
                  <c:v>9.2799999999999994</c:v>
                </c:pt>
              </c:numCache>
            </c:numRef>
          </c:val>
          <c:extLst>
            <c:ext xmlns:c16="http://schemas.microsoft.com/office/drawing/2014/chart" uri="{C3380CC4-5D6E-409C-BE32-E72D297353CC}">
              <c16:uniqueId val="{00000009-7D04-49D3-ADB9-ABEF197AE14B}"/>
            </c:ext>
          </c:extLst>
        </c:ser>
        <c:dLbls>
          <c:showLegendKey val="0"/>
          <c:showVal val="0"/>
          <c:showCatName val="0"/>
          <c:showSerName val="0"/>
          <c:showPercent val="0"/>
          <c:showBubbleSize val="0"/>
        </c:dLbls>
        <c:gapWidth val="150"/>
        <c:overlap val="100"/>
        <c:axId val="569588312"/>
        <c:axId val="569588704"/>
      </c:barChart>
      <c:catAx>
        <c:axId val="56958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9588704"/>
        <c:crosses val="autoZero"/>
        <c:auto val="1"/>
        <c:lblAlgn val="ctr"/>
        <c:lblOffset val="100"/>
        <c:tickLblSkip val="1"/>
        <c:tickMarkSkip val="1"/>
        <c:noMultiLvlLbl val="0"/>
      </c:catAx>
      <c:valAx>
        <c:axId val="56958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9588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1596</c:v>
                </c:pt>
                <c:pt idx="5">
                  <c:v>1677</c:v>
                </c:pt>
                <c:pt idx="8">
                  <c:v>1723</c:v>
                </c:pt>
                <c:pt idx="11">
                  <c:v>1736</c:v>
                </c:pt>
                <c:pt idx="14">
                  <c:v>1724</c:v>
                </c:pt>
              </c:numCache>
            </c:numRef>
          </c:val>
          <c:extLst>
            <c:ext xmlns:c16="http://schemas.microsoft.com/office/drawing/2014/chart" uri="{C3380CC4-5D6E-409C-BE32-E72D297353CC}">
              <c16:uniqueId val="{00000000-1478-4F90-8716-49B0B17241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1478-4F90-8716-49B0B17241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24</c:v>
                </c:pt>
                <c:pt idx="3">
                  <c:v>24</c:v>
                </c:pt>
                <c:pt idx="6">
                  <c:v>23</c:v>
                </c:pt>
                <c:pt idx="9">
                  <c:v>22</c:v>
                </c:pt>
                <c:pt idx="12">
                  <c:v>7</c:v>
                </c:pt>
              </c:numCache>
            </c:numRef>
          </c:val>
          <c:extLst>
            <c:ext xmlns:c16="http://schemas.microsoft.com/office/drawing/2014/chart" uri="{C3380CC4-5D6E-409C-BE32-E72D297353CC}">
              <c16:uniqueId val="{00000002-1478-4F90-8716-49B0B17241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166</c:v>
                </c:pt>
                <c:pt idx="3">
                  <c:v>118</c:v>
                </c:pt>
                <c:pt idx="6">
                  <c:v>91</c:v>
                </c:pt>
                <c:pt idx="9">
                  <c:v>102</c:v>
                </c:pt>
                <c:pt idx="12">
                  <c:v>108</c:v>
                </c:pt>
              </c:numCache>
            </c:numRef>
          </c:val>
          <c:extLst>
            <c:ext xmlns:c16="http://schemas.microsoft.com/office/drawing/2014/chart" uri="{C3380CC4-5D6E-409C-BE32-E72D297353CC}">
              <c16:uniqueId val="{00000003-1478-4F90-8716-49B0B17241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525</c:v>
                </c:pt>
                <c:pt idx="3">
                  <c:v>539</c:v>
                </c:pt>
                <c:pt idx="6">
                  <c:v>530</c:v>
                </c:pt>
                <c:pt idx="9">
                  <c:v>574</c:v>
                </c:pt>
                <c:pt idx="12">
                  <c:v>624</c:v>
                </c:pt>
              </c:numCache>
            </c:numRef>
          </c:val>
          <c:extLst>
            <c:ext xmlns:c16="http://schemas.microsoft.com/office/drawing/2014/chart" uri="{C3380CC4-5D6E-409C-BE32-E72D297353CC}">
              <c16:uniqueId val="{00000004-1478-4F90-8716-49B0B17241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78-4F90-8716-49B0B17241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78-4F90-8716-49B0B17241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1886</c:v>
                </c:pt>
                <c:pt idx="3">
                  <c:v>1831</c:v>
                </c:pt>
                <c:pt idx="6">
                  <c:v>1772</c:v>
                </c:pt>
                <c:pt idx="9">
                  <c:v>1704</c:v>
                </c:pt>
                <c:pt idx="12">
                  <c:v>1711</c:v>
                </c:pt>
              </c:numCache>
            </c:numRef>
          </c:val>
          <c:extLst>
            <c:ext xmlns:c16="http://schemas.microsoft.com/office/drawing/2014/chart" uri="{C3380CC4-5D6E-409C-BE32-E72D297353CC}">
              <c16:uniqueId val="{00000007-1478-4F90-8716-49B0B1724114}"/>
            </c:ext>
          </c:extLst>
        </c:ser>
        <c:dLbls>
          <c:showLegendKey val="0"/>
          <c:showVal val="0"/>
          <c:showCatName val="0"/>
          <c:showSerName val="0"/>
          <c:showPercent val="0"/>
          <c:showBubbleSize val="0"/>
        </c:dLbls>
        <c:gapWidth val="100"/>
        <c:overlap val="100"/>
        <c:axId val="582196808"/>
        <c:axId val="582197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1006</c:v>
                </c:pt>
                <c:pt idx="2">
                  <c:v>#N/A</c:v>
                </c:pt>
                <c:pt idx="3">
                  <c:v>#N/A</c:v>
                </c:pt>
                <c:pt idx="4">
                  <c:v>835</c:v>
                </c:pt>
                <c:pt idx="5">
                  <c:v>#N/A</c:v>
                </c:pt>
                <c:pt idx="6">
                  <c:v>#N/A</c:v>
                </c:pt>
                <c:pt idx="7">
                  <c:v>693</c:v>
                </c:pt>
                <c:pt idx="8">
                  <c:v>#N/A</c:v>
                </c:pt>
                <c:pt idx="9">
                  <c:v>#N/A</c:v>
                </c:pt>
                <c:pt idx="10">
                  <c:v>666</c:v>
                </c:pt>
                <c:pt idx="11">
                  <c:v>#N/A</c:v>
                </c:pt>
                <c:pt idx="12">
                  <c:v>#N/A</c:v>
                </c:pt>
                <c:pt idx="13">
                  <c:v>726</c:v>
                </c:pt>
                <c:pt idx="14">
                  <c:v>#N/A</c:v>
                </c:pt>
              </c:numCache>
            </c:numRef>
          </c:val>
          <c:smooth val="0"/>
          <c:extLst>
            <c:ext xmlns:c16="http://schemas.microsoft.com/office/drawing/2014/chart" uri="{C3380CC4-5D6E-409C-BE32-E72D297353CC}">
              <c16:uniqueId val="{00000008-1478-4F90-8716-49B0B1724114}"/>
            </c:ext>
          </c:extLst>
        </c:ser>
        <c:dLbls>
          <c:showLegendKey val="0"/>
          <c:showVal val="0"/>
          <c:showCatName val="0"/>
          <c:showSerName val="0"/>
          <c:showPercent val="0"/>
          <c:showBubbleSize val="0"/>
        </c:dLbls>
        <c:marker val="1"/>
        <c:smooth val="0"/>
        <c:axId val="582196808"/>
        <c:axId val="582197200"/>
      </c:lineChart>
      <c:catAx>
        <c:axId val="58219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2197200"/>
        <c:crosses val="autoZero"/>
        <c:auto val="1"/>
        <c:lblAlgn val="ctr"/>
        <c:lblOffset val="100"/>
        <c:tickLblSkip val="1"/>
        <c:tickMarkSkip val="1"/>
        <c:noMultiLvlLbl val="0"/>
      </c:catAx>
      <c:valAx>
        <c:axId val="58219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2196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18886</c:v>
                </c:pt>
                <c:pt idx="5">
                  <c:v>19335</c:v>
                </c:pt>
                <c:pt idx="8">
                  <c:v>20539</c:v>
                </c:pt>
                <c:pt idx="11">
                  <c:v>21262</c:v>
                </c:pt>
                <c:pt idx="14">
                  <c:v>21584</c:v>
                </c:pt>
              </c:numCache>
            </c:numRef>
          </c:val>
          <c:extLst>
            <c:ext xmlns:c16="http://schemas.microsoft.com/office/drawing/2014/chart" uri="{C3380CC4-5D6E-409C-BE32-E72D297353CC}">
              <c16:uniqueId val="{00000000-AD40-4932-9F70-C54D2988A3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c:v>
                </c:pt>
                <c:pt idx="5">
                  <c:v>4</c:v>
                </c:pt>
                <c:pt idx="8">
                  <c:v>3</c:v>
                </c:pt>
                <c:pt idx="11">
                  <c:v>187</c:v>
                </c:pt>
                <c:pt idx="14">
                  <c:v>176</c:v>
                </c:pt>
              </c:numCache>
            </c:numRef>
          </c:val>
          <c:extLst>
            <c:ext xmlns:c16="http://schemas.microsoft.com/office/drawing/2014/chart" uri="{C3380CC4-5D6E-409C-BE32-E72D297353CC}">
              <c16:uniqueId val="{00000001-AD40-4932-9F70-C54D2988A3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5214</c:v>
                </c:pt>
                <c:pt idx="5">
                  <c:v>5160</c:v>
                </c:pt>
                <c:pt idx="8">
                  <c:v>4418</c:v>
                </c:pt>
                <c:pt idx="11">
                  <c:v>4044</c:v>
                </c:pt>
                <c:pt idx="14">
                  <c:v>3933</c:v>
                </c:pt>
              </c:numCache>
            </c:numRef>
          </c:val>
          <c:extLst>
            <c:ext xmlns:c16="http://schemas.microsoft.com/office/drawing/2014/chart" uri="{C3380CC4-5D6E-409C-BE32-E72D297353CC}">
              <c16:uniqueId val="{00000002-AD40-4932-9F70-C54D2988A3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40-4932-9F70-C54D2988A3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40-4932-9F70-C54D2988A3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40-4932-9F70-C54D2988A3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2752</c:v>
                </c:pt>
                <c:pt idx="3">
                  <c:v>2512</c:v>
                </c:pt>
                <c:pt idx="6">
                  <c:v>2261</c:v>
                </c:pt>
                <c:pt idx="9">
                  <c:v>2156</c:v>
                </c:pt>
                <c:pt idx="12">
                  <c:v>1891</c:v>
                </c:pt>
              </c:numCache>
            </c:numRef>
          </c:val>
          <c:extLst>
            <c:ext xmlns:c16="http://schemas.microsoft.com/office/drawing/2014/chart" uri="{C3380CC4-5D6E-409C-BE32-E72D297353CC}">
              <c16:uniqueId val="{00000006-AD40-4932-9F70-C54D2988A3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495</c:v>
                </c:pt>
                <c:pt idx="3">
                  <c:v>506</c:v>
                </c:pt>
                <c:pt idx="6">
                  <c:v>798</c:v>
                </c:pt>
                <c:pt idx="9">
                  <c:v>714</c:v>
                </c:pt>
                <c:pt idx="12">
                  <c:v>698</c:v>
                </c:pt>
              </c:numCache>
            </c:numRef>
          </c:val>
          <c:extLst>
            <c:ext xmlns:c16="http://schemas.microsoft.com/office/drawing/2014/chart" uri="{C3380CC4-5D6E-409C-BE32-E72D297353CC}">
              <c16:uniqueId val="{00000007-AD40-4932-9F70-C54D2988A3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7008</c:v>
                </c:pt>
                <c:pt idx="3">
                  <c:v>7037</c:v>
                </c:pt>
                <c:pt idx="6">
                  <c:v>6897</c:v>
                </c:pt>
                <c:pt idx="9">
                  <c:v>6852</c:v>
                </c:pt>
                <c:pt idx="12">
                  <c:v>5976</c:v>
                </c:pt>
              </c:numCache>
            </c:numRef>
          </c:val>
          <c:extLst>
            <c:ext xmlns:c16="http://schemas.microsoft.com/office/drawing/2014/chart" uri="{C3380CC4-5D6E-409C-BE32-E72D297353CC}">
              <c16:uniqueId val="{00000008-AD40-4932-9F70-C54D2988A3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46</c:v>
                </c:pt>
                <c:pt idx="3">
                  <c:v>31</c:v>
                </c:pt>
                <c:pt idx="6">
                  <c:v>15</c:v>
                </c:pt>
                <c:pt idx="9">
                  <c:v>0</c:v>
                </c:pt>
                <c:pt idx="12">
                  <c:v>0</c:v>
                </c:pt>
              </c:numCache>
            </c:numRef>
          </c:val>
          <c:extLst>
            <c:ext xmlns:c16="http://schemas.microsoft.com/office/drawing/2014/chart" uri="{C3380CC4-5D6E-409C-BE32-E72D297353CC}">
              <c16:uniqueId val="{00000009-AD40-4932-9F70-C54D2988A3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18531</c:v>
                </c:pt>
                <c:pt idx="3">
                  <c:v>18896</c:v>
                </c:pt>
                <c:pt idx="6">
                  <c:v>20671</c:v>
                </c:pt>
                <c:pt idx="9">
                  <c:v>21739</c:v>
                </c:pt>
                <c:pt idx="12">
                  <c:v>22245</c:v>
                </c:pt>
              </c:numCache>
            </c:numRef>
          </c:val>
          <c:extLst>
            <c:ext xmlns:c16="http://schemas.microsoft.com/office/drawing/2014/chart" uri="{C3380CC4-5D6E-409C-BE32-E72D297353CC}">
              <c16:uniqueId val="{0000000A-AD40-4932-9F70-C54D2988A3E3}"/>
            </c:ext>
          </c:extLst>
        </c:ser>
        <c:dLbls>
          <c:showLegendKey val="0"/>
          <c:showVal val="0"/>
          <c:showCatName val="0"/>
          <c:showSerName val="0"/>
          <c:showPercent val="0"/>
          <c:showBubbleSize val="0"/>
        </c:dLbls>
        <c:gapWidth val="100"/>
        <c:overlap val="100"/>
        <c:axId val="582197984"/>
        <c:axId val="582198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4728</c:v>
                </c:pt>
                <c:pt idx="2">
                  <c:v>#N/A</c:v>
                </c:pt>
                <c:pt idx="3">
                  <c:v>#N/A</c:v>
                </c:pt>
                <c:pt idx="4">
                  <c:v>4483</c:v>
                </c:pt>
                <c:pt idx="5">
                  <c:v>#N/A</c:v>
                </c:pt>
                <c:pt idx="6">
                  <c:v>#N/A</c:v>
                </c:pt>
                <c:pt idx="7">
                  <c:v>5683</c:v>
                </c:pt>
                <c:pt idx="8">
                  <c:v>#N/A</c:v>
                </c:pt>
                <c:pt idx="9">
                  <c:v>#N/A</c:v>
                </c:pt>
                <c:pt idx="10">
                  <c:v>5970</c:v>
                </c:pt>
                <c:pt idx="11">
                  <c:v>#N/A</c:v>
                </c:pt>
                <c:pt idx="12">
                  <c:v>#N/A</c:v>
                </c:pt>
                <c:pt idx="13">
                  <c:v>5116</c:v>
                </c:pt>
                <c:pt idx="14">
                  <c:v>#N/A</c:v>
                </c:pt>
              </c:numCache>
            </c:numRef>
          </c:val>
          <c:smooth val="0"/>
          <c:extLst>
            <c:ext xmlns:c16="http://schemas.microsoft.com/office/drawing/2014/chart" uri="{C3380CC4-5D6E-409C-BE32-E72D297353CC}">
              <c16:uniqueId val="{0000000B-AD40-4932-9F70-C54D2988A3E3}"/>
            </c:ext>
          </c:extLst>
        </c:ser>
        <c:dLbls>
          <c:showLegendKey val="0"/>
          <c:showVal val="0"/>
          <c:showCatName val="0"/>
          <c:showSerName val="0"/>
          <c:showPercent val="0"/>
          <c:showBubbleSize val="0"/>
        </c:dLbls>
        <c:marker val="1"/>
        <c:smooth val="0"/>
        <c:axId val="582197984"/>
        <c:axId val="582198376"/>
      </c:lineChart>
      <c:catAx>
        <c:axId val="58219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2198376"/>
        <c:crosses val="autoZero"/>
        <c:auto val="1"/>
        <c:lblAlgn val="ctr"/>
        <c:lblOffset val="100"/>
        <c:tickLblSkip val="1"/>
        <c:tickMarkSkip val="1"/>
        <c:noMultiLvlLbl val="0"/>
      </c:catAx>
      <c:valAx>
        <c:axId val="582198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219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1910</c:v>
                </c:pt>
                <c:pt idx="1">
                  <c:v>1760</c:v>
                </c:pt>
                <c:pt idx="2">
                  <c:v>1761</c:v>
                </c:pt>
              </c:numCache>
            </c:numRef>
          </c:val>
          <c:extLst>
            <c:ext xmlns:c16="http://schemas.microsoft.com/office/drawing/2014/chart" uri="{C3380CC4-5D6E-409C-BE32-E72D297353CC}">
              <c16:uniqueId val="{00000000-2B88-4660-81AA-FF0C465DFD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241</c:v>
                </c:pt>
                <c:pt idx="1">
                  <c:v>241</c:v>
                </c:pt>
                <c:pt idx="2">
                  <c:v>241</c:v>
                </c:pt>
              </c:numCache>
            </c:numRef>
          </c:val>
          <c:extLst>
            <c:ext xmlns:c16="http://schemas.microsoft.com/office/drawing/2014/chart" uri="{C3380CC4-5D6E-409C-BE32-E72D297353CC}">
              <c16:uniqueId val="{00000001-2B88-4660-81AA-FF0C465DFD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2070</c:v>
                </c:pt>
                <c:pt idx="1">
                  <c:v>1820</c:v>
                </c:pt>
                <c:pt idx="2">
                  <c:v>1514</c:v>
                </c:pt>
              </c:numCache>
            </c:numRef>
          </c:val>
          <c:extLst>
            <c:ext xmlns:c16="http://schemas.microsoft.com/office/drawing/2014/chart" uri="{C3380CC4-5D6E-409C-BE32-E72D297353CC}">
              <c16:uniqueId val="{00000002-2B88-4660-81AA-FF0C465DFDBA}"/>
            </c:ext>
          </c:extLst>
        </c:ser>
        <c:dLbls>
          <c:showLegendKey val="0"/>
          <c:showVal val="0"/>
          <c:showCatName val="0"/>
          <c:showSerName val="0"/>
          <c:showPercent val="0"/>
          <c:showBubbleSize val="0"/>
        </c:dLbls>
        <c:gapWidth val="120"/>
        <c:overlap val="100"/>
        <c:axId val="582199160"/>
        <c:axId val="582199552"/>
      </c:barChart>
      <c:catAx>
        <c:axId val="58219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2199552"/>
        <c:crosses val="autoZero"/>
        <c:auto val="1"/>
        <c:lblAlgn val="ctr"/>
        <c:lblOffset val="100"/>
        <c:tickLblSkip val="1"/>
        <c:tickMarkSkip val="1"/>
        <c:noMultiLvlLbl val="0"/>
      </c:catAx>
      <c:valAx>
        <c:axId val="582199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219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{6B1ADDD8-E696-4B31-B1EC-753FA62312FB}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C68-48DE-A5B0-EE9B0A95A3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{86DEFD6B-09DE-4C99-ACDC-CD1161E09A19}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68-48DE-A5B0-EE9B0A95A3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{53BAB3AA-F5B6-4A99-9B5E-B5BF30149E57}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68-48DE-A5B0-EE9B0A95A3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{56BD3DF3-B139-4F51-BDCB-F29DCADB61C5}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68-48DE-A5B0-EE9B0A95A3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{E62010FA-AE13-49FD-AE7D-0E2DADB2C7B3}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68-48DE-A5B0-EE9B0A95A3D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{571ED65E-11F2-41EF-96D8-E14D7FFF0D62}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C68-48DE-A5B0-EE9B0A95A3D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{CCC006CE-997B-45E0-8985-AEAB7556E435}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C68-48DE-A5B0-EE9B0A95A3D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{88507F72-D913-4C69-BB6A-FF0B56657332}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C68-48DE-A5B0-EE9B0A95A3D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{8C77A4A8-F194-4496-9D47-F87E40CA45CE}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C68-48DE-A5B0-EE9B0A95A3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56.8</c:v>
                </c:pt>
                <c:pt idx="24">
                  <c:v>58.2</c:v>
                </c:pt>
              </c:numCache>
            </c:numRef>
          </c:xVal>
          <c:yVal>
            <c:numRef>
              <c:f>公会計指標分析・財政指標組合せ分析表!$BP$51:$DC$51</c:f>
              <c:numCache>
                <c:formatCode>#,##0.0;"▲ "#,##0.0</c:formatCode>
                <c:ptCount val="40"/>
                <c:pt idx="16">
                  <c:v>61.2</c:v>
                </c:pt>
                <c:pt idx="24">
                  <c:v>65</c:v>
                </c:pt>
              </c:numCache>
            </c:numRef>
          </c:yVal>
          <c:smooth val="0"/>
          <c:extLst>
            <c:ext xmlns:c16="http://schemas.microsoft.com/office/drawing/2014/chart" uri="{C3380CC4-5D6E-409C-BE32-E72D297353CC}">
              <c16:uniqueId val="{00000009-AC68-48DE-A5B0-EE9B0A95A3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{50CF2E18-3246-4EE0-AB92-3E08D83B725F}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C68-48DE-A5B0-EE9B0A95A3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{4EE5D83D-91FA-4465-9DBD-EAF2449CDE0F}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68-48DE-A5B0-EE9B0A95A3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{165C7E7F-D794-447B-94EF-4BC836BC94AB}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68-48DE-A5B0-EE9B0A95A3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{D150EAE5-DAB9-4081-939F-FE4AD5934899}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68-48DE-A5B0-EE9B0A95A3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{452779EB-AB98-4663-BCA4-B4B18C932252}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68-48DE-A5B0-EE9B0A95A3D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{FA131F53-0EF7-4544-B831-E8D06F984385}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C68-48DE-A5B0-EE9B0A95A3D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{DAD25BF5-9D28-4C8B-969D-BF8AABD6EC65}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C68-48DE-A5B0-EE9B0A95A3D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{46B2E0C6-A07F-41E9-A336-1F032569858C}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C68-48DE-A5B0-EE9B0A95A3D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{283A0EC0-654C-4C3E-8CB9-F9A5418F6B10}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C68-48DE-A5B0-EE9B0A95A3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c:ext xmlns:c16="http://schemas.microsoft.com/office/drawing/2014/chart" uri="{C3380CC4-5D6E-409C-BE32-E72D297353CC}">
              <c16:uniqueId val="{00000013-AC68-48DE-A5B0-EE9B0A95A3DC}"/>
            </c:ext>
          </c:extLst>
        </c:ser>
        <c:dLbls>
          <c:showLegendKey val="0"/>
          <c:showVal val="1"/>
          <c:showCatName val="0"/>
          <c:showSerName val="0"/>
          <c:showPercent val="0"/>
          <c:showBubbleSize val="0"/>
        </c:dLbls>
        <c:axId val="567838816"/>
        <c:axId val="567839208"/>
      </c:scatterChart>
      <c:valAx>
        <c:axId val="567838816"/>
        <c:scaling>
          <c:orientation val="minMax"/>
          <c:max val="58.8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7839208"/>
        <c:crosses val="autoZero"/>
        <c:crossBetween val="midCat"/>
      </c:valAx>
      <c:valAx>
        <c:axId val="567839208"/>
        <c:scaling>
          <c:orientation val="minMax"/>
          <c:max val="67"/>
          <c:min val="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7838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{BE31123B-4DA5-4AF1-BF2F-8E2B0BA0D496}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D11-4CC0-9FB1-35ED78E5E1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{1FA7B260-0427-4C6F-A48D-F94657164D66}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11-4CC0-9FB1-35ED78E5E1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{6DC9BB51-3DD7-41B1-90DD-82DC6C017A49}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11-4CC0-9FB1-35ED78E5E1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{C1D9C439-9CF1-46C6-9FEF-94ADF6C26AD8}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11-4CC0-9FB1-35ED78E5E1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{B3638940-4CA1-4EA7-88E1-C8F816ABCF7C}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11-4CC0-9FB1-35ED78E5E1A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{26065AC3-0AE9-4A6B-919D-6FB24AAB8D7C}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D11-4CC0-9FB1-35ED78E5E1A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{8B4FD9FE-8AA2-403A-98CF-8AB8BAA1249D}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D11-4CC0-9FB1-35ED78E5E1A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{0C889A65-F4A0-49D8-9F52-B06FAE7E288E}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D11-4CC0-9FB1-35ED78E5E1A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{7C322FF7-5428-43E5-85CA-8959CE38F786}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D11-4CC0-9FB1-35ED78E5E1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10.7</c:v>
                </c:pt>
                <c:pt idx="16">
                  <c:v>9.1</c:v>
                </c:pt>
                <c:pt idx="24">
                  <c:v>7.9</c:v>
                </c:pt>
                <c:pt idx="32">
                  <c:v>7.6</c:v>
                </c:pt>
              </c:numCache>
            </c:numRef>
          </c:xVal>
          <c:yVal>
            <c:numRef>
              <c:f>公会計指標分析・財政指標組合せ分析表!$BP$73:$DC$73</c:f>
              <c:numCache>
                <c:formatCode>#,##0.0;"▲ "#,##0.0</c:formatCode>
                <c:ptCount val="40"/>
                <c:pt idx="0">
                  <c:v>50.9</c:v>
                </c:pt>
                <c:pt idx="8">
                  <c:v>48.6</c:v>
                </c:pt>
                <c:pt idx="16">
                  <c:v>61.2</c:v>
                </c:pt>
                <c:pt idx="24">
                  <c:v>65</c:v>
                </c:pt>
                <c:pt idx="32">
                  <c:v>57.5</c:v>
                </c:pt>
              </c:numCache>
            </c:numRef>
          </c:yVal>
          <c:smooth val="0"/>
          <c:extLst>
            <c:ext xmlns:c16="http://schemas.microsoft.com/office/drawing/2014/chart" uri="{C3380CC4-5D6E-409C-BE32-E72D297353CC}">
              <c16:uniqueId val="{00000009-3D11-4CC0-9FB1-35ED78E5E1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{205A658E-0BAB-4CFC-9588-ADE0BA9A9D3A}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D11-4CC0-9FB1-35ED78E5E1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{6B017257-4E19-4FCE-BD48-85440AB8DA8E}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11-4CC0-9FB1-35ED78E5E1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{37D96CB3-807A-4F2C-BEE8-57FBC4E634E1}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11-4CC0-9FB1-35ED78E5E1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{37924188-CA0A-4530-8733-9F713EBD5D62}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11-4CC0-9FB1-35ED78E5E1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{E1F4DB84-1BEC-41B6-A401-7C1D5A12F2B6}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11-4CC0-9FB1-35ED78E5E1A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{0724B368-9EFB-483F-8DB9-6C6AEC5B5738}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D11-4CC0-9FB1-35ED78E5E1A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{DB2BE6B0-AF25-4400-B2E0-02730CAA8B5C}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D11-4CC0-9FB1-35ED78E5E1A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{DFBD8720-87F8-4753-A619-DC3332AD4C2F}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D11-4CC0-9FB1-35ED78E5E1A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{7CAA2D34-BD16-4AD6-A91A-B553B835E8E0}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D11-4CC0-9FB1-35ED78E5E1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3D11-4CC0-9FB1-35ED78E5E1A8}"/>
            </c:ext>
          </c:extLst>
        </c:ser>
        <c:dLbls>
          <c:showLegendKey val="0"/>
          <c:showVal val="1"/>
          <c:showCatName val="0"/>
          <c:showSerName val="0"/>
          <c:showPercent val="0"/>
          <c:showBubbleSize val="0"/>
        </c:dLbls>
        <c:axId val="567839992"/>
        <c:axId val="567840384"/>
      </c:scatterChart>
      <c:valAx>
        <c:axId val="567839992"/>
        <c:scaling>
          <c:orientation val="minMax"/>
          <c:max val="12.5"/>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7840384"/>
        <c:crosses val="autoZero"/>
        <c:crossBetween val="midCat"/>
      </c:valAx>
      <c:valAx>
        <c:axId val="567840384"/>
        <c:scaling>
          <c:orientation val="minMax"/>
          <c:max val="69"/>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7839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37,443
37,224
194.44
18,212,347
17,256,551
703,868
10,599,004
22,245,157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人口の減少に加え、大企業や商業集積地域がない等の要因により財政基盤が弱く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0.42</a:t>
          </a:r>
          <a:r>
            <a:rPr kumimoji="1" lang="ja-JP" altLang="ja-JP" sz="1100">
              <a:solidFill>
                <a:schemeClr val="dk1"/>
              </a:solidFill>
              <a:effectLst/>
              <a:latin typeface="+mn-lt"/>
              <a:ea typeface="+mn-ea"/>
              <a:cs typeface="+mn-cs"/>
            </a:rPr>
            <a:t>と類似団体より</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ポイント上回っているものの経年の変動はない。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緊急に必要な事業の峻別や投資的経費の抑制</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歳出の徹底的な見直しを実施するとともに、税収の徴収率向上及びふるさと納税の推進等による歳入確保の一層の推進を図り、財政の健全化に努める。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類似団体の平均値との比較では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％下回っているが、愛媛県平均と比べると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％上回っている。社会保障関係経費の増加は顕著で、特に生活保護費及び老人福祉費が増加している。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事務事業の見直しを更に進めるとともに、全ての事務事業の優先度を厳しく点検し、優先度の低い事務事業について計画的に廃止・縮小を進め</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公共施設の再配置計画に基づく施設の統廃合を進め、物件費、維持補修費、補助費といった</a:t>
          </a:r>
          <a:r>
            <a:rPr kumimoji="1" lang="ja-JP" altLang="ja-JP" sz="1100">
              <a:solidFill>
                <a:schemeClr val="dk1"/>
              </a:solidFill>
              <a:effectLst/>
              <a:latin typeface="+mn-lt"/>
              <a:ea typeface="+mn-ea"/>
              <a:cs typeface="+mn-cs"/>
            </a:rPr>
            <a:t>経常経費の削減を図り、現在の水準よりさらに改善に努める。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60</xdr:row>
      <xdr:rowOff>89746</xdr:rowOff>
    </xdr:to>
    <xdr:cxnSp macro="">
      <xdr:nvCxnSpPr>
        <xdr:cNvPr id="132" name="直線コネクタ 131"/>
        <xdr:cNvCxnSpPr/>
      </xdr:nvCxnSpPr>
      <xdr:spPr>
        <a:xfrm>
          <a:off x="4114800" y="103767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53552</xdr:rowOff>
    </xdr:from>
    <xdr:to>
      <xdr:col>19</xdr:col>
      <xdr:colOff>133350</xdr:colOff>
      <xdr:row>60</xdr:row>
      <xdr:rowOff>89746</xdr:rowOff>
    </xdr:to>
    <xdr:cxnSp macro="">
      <xdr:nvCxnSpPr>
        <xdr:cNvPr id="135" name="直線コネクタ 134"/>
        <xdr:cNvCxnSpPr/>
      </xdr:nvCxnSpPr>
      <xdr:spPr>
        <a:xfrm>
          <a:off x="3225800" y="1034055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53552</xdr:rowOff>
    </xdr:from>
    <xdr:to>
      <xdr:col>15</xdr:col>
      <xdr:colOff>82550</xdr:colOff>
      <xdr:row>60</xdr:row>
      <xdr:rowOff>97790</xdr:rowOff>
    </xdr:to>
    <xdr:cxnSp macro="">
      <xdr:nvCxnSpPr>
        <xdr:cNvPr id="138" name="直線コネクタ 137"/>
        <xdr:cNvCxnSpPr/>
      </xdr:nvCxnSpPr>
      <xdr:spPr>
        <a:xfrm flipV="1">
          <a:off x="2336800" y="1034055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156633</xdr:rowOff>
    </xdr:from>
    <xdr:to>
      <xdr:col>11</xdr:col>
      <xdr:colOff>31750</xdr:colOff>
      <xdr:row>60</xdr:row>
      <xdr:rowOff>97790</xdr:rowOff>
    </xdr:to>
    <xdr:cxnSp macro="">
      <xdr:nvCxnSpPr>
        <xdr:cNvPr id="141" name="直線コネクタ 140"/>
        <xdr:cNvCxnSpPr/>
      </xdr:nvCxnSpPr>
      <xdr:spPr>
        <a:xfrm>
          <a:off x="1447800" y="102721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38946</xdr:rowOff>
    </xdr:from>
    <xdr:to>
      <xdr:col>23</xdr:col>
      <xdr:colOff>184150</xdr:colOff>
      <xdr:row>60</xdr:row>
      <xdr:rowOff>140546</xdr:rowOff>
    </xdr:to>
    <xdr:sp macro="" textlink="">
      <xdr:nvSpPr>
        <xdr:cNvPr id="151" name="楕円 150"/>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55473</xdr:rowOff>
    </xdr:from>
    <xdr:ext cx="762000" cy="259045"/>
    <xdr:sp macro="" textlink="">
      <xdr:nvSpPr>
        <xdr:cNvPr id="152" name="財政構造の弾力性該当値テキスト"/>
        <xdr:cNvSpPr txBox="1"/>
      </xdr:nvSpPr>
      <xdr:spPr>
        <a:xfrm>
          <a:off x="5041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3" name="楕円 152"/>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4" name="テキスト ボックス 153"/>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2752</xdr:rowOff>
    </xdr:from>
    <xdr:to>
      <xdr:col>15</xdr:col>
      <xdr:colOff>133350</xdr:colOff>
      <xdr:row>60</xdr:row>
      <xdr:rowOff>104352</xdr:rowOff>
    </xdr:to>
    <xdr:sp macro="" textlink="">
      <xdr:nvSpPr>
        <xdr:cNvPr id="155" name="楕円 154"/>
        <xdr:cNvSpPr/>
      </xdr:nvSpPr>
      <xdr:spPr>
        <a:xfrm>
          <a:off x="3175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114529</xdr:rowOff>
    </xdr:from>
    <xdr:ext cx="762000" cy="259045"/>
    <xdr:sp macro="" textlink="">
      <xdr:nvSpPr>
        <xdr:cNvPr id="156" name="テキスト ボックス 155"/>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7" name="楕円 156"/>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8" name="テキスト ボックス 157"/>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59" name="楕円 158"/>
        <xdr:cNvSpPr/>
      </xdr:nvSpPr>
      <xdr:spPr>
        <a:xfrm>
          <a:off x="1397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60" name="テキスト ボックス 159"/>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34,746</a:t>
          </a:r>
          <a:r>
            <a:rPr kumimoji="1" lang="ja-JP" altLang="ja-JP" sz="1100">
              <a:solidFill>
                <a:schemeClr val="dk1"/>
              </a:solidFill>
              <a:effectLst/>
              <a:latin typeface="+mn-lt"/>
              <a:ea typeface="+mn-ea"/>
              <a:cs typeface="+mn-cs"/>
            </a:rPr>
            <a:t>円下回っているが、愛媛県平均と比較すると</a:t>
          </a:r>
          <a:r>
            <a:rPr kumimoji="1" lang="en-US" altLang="ja-JP" sz="1100">
              <a:solidFill>
                <a:schemeClr val="dk1"/>
              </a:solidFill>
              <a:effectLst/>
              <a:latin typeface="+mn-lt"/>
              <a:ea typeface="+mn-ea"/>
              <a:cs typeface="+mn-cs"/>
            </a:rPr>
            <a:t>8,123</a:t>
          </a:r>
          <a:r>
            <a:rPr kumimoji="1" lang="ja-JP" altLang="ja-JP" sz="1100">
              <a:solidFill>
                <a:schemeClr val="dk1"/>
              </a:solidFill>
              <a:effectLst/>
              <a:latin typeface="+mn-lt"/>
              <a:ea typeface="+mn-ea"/>
              <a:cs typeface="+mn-cs"/>
            </a:rPr>
            <a:t>円上回っている。その主な要因は主に物件費・補助費にあり、保有する公共施設数が多く、その維持管理に費用がかかっていること、及び経常的な補助費の削減が進まないためである。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今後の抑制を図るため、予算編成時から厳密な事務事業の選別に務め、特に公共施設の更新等、後年度に多額の物件費を生じる案件については、慎重な判断を行うように努める。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補助費についても、改めて補助金等審議会を立ち上げ、補助金交付の基準を抜本的に見直すことにより歳出抑制を行う。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9827</xdr:rowOff>
    </xdr:from>
    <xdr:to>
      <xdr:col>23</xdr:col>
      <xdr:colOff>133350</xdr:colOff>
      <xdr:row>82</xdr:row>
      <xdr:rowOff>102172</xdr:rowOff>
    </xdr:to>
    <xdr:cxnSp macro="">
      <xdr:nvCxnSpPr>
        <xdr:cNvPr id="195" name="直線コネクタ 194"/>
        <xdr:cNvCxnSpPr/>
      </xdr:nvCxnSpPr>
      <xdr:spPr>
        <a:xfrm flipV="1">
          <a:off x="4114800" y="14068727"/>
          <a:ext cx="838200" cy="9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40182</xdr:rowOff>
    </xdr:from>
    <xdr:to>
      <xdr:col>19</xdr:col>
      <xdr:colOff>133350</xdr:colOff>
      <xdr:row>82</xdr:row>
      <xdr:rowOff>102172</xdr:rowOff>
    </xdr:to>
    <xdr:cxnSp macro="">
      <xdr:nvCxnSpPr>
        <xdr:cNvPr id="198" name="直線コネクタ 197"/>
        <xdr:cNvCxnSpPr/>
      </xdr:nvCxnSpPr>
      <xdr:spPr>
        <a:xfrm>
          <a:off x="3225800" y="14099082"/>
          <a:ext cx="889000" cy="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40182</xdr:rowOff>
    </xdr:from>
    <xdr:to>
      <xdr:col>15</xdr:col>
      <xdr:colOff>82550</xdr:colOff>
      <xdr:row>82</xdr:row>
      <xdr:rowOff>46963</xdr:rowOff>
    </xdr:to>
    <xdr:cxnSp macro="">
      <xdr:nvCxnSpPr>
        <xdr:cNvPr id="201" name="直線コネクタ 200"/>
        <xdr:cNvCxnSpPr/>
      </xdr:nvCxnSpPr>
      <xdr:spPr>
        <a:xfrm flipV="1">
          <a:off x="2336800" y="14099082"/>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92149</xdr:rowOff>
    </xdr:from>
    <xdr:to>
      <xdr:col>11</xdr:col>
      <xdr:colOff>31750</xdr:colOff>
      <xdr:row>82</xdr:row>
      <xdr:rowOff>46963</xdr:rowOff>
    </xdr:to>
    <xdr:cxnSp macro="">
      <xdr:nvCxnSpPr>
        <xdr:cNvPr id="204" name="直線コネクタ 203"/>
        <xdr:cNvCxnSpPr/>
      </xdr:nvCxnSpPr>
      <xdr:spPr>
        <a:xfrm>
          <a:off x="1447800" y="13979599"/>
          <a:ext cx="8890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130477</xdr:rowOff>
    </xdr:from>
    <xdr:to>
      <xdr:col>23</xdr:col>
      <xdr:colOff>184150</xdr:colOff>
      <xdr:row>82</xdr:row>
      <xdr:rowOff>60627</xdr:rowOff>
    </xdr:to>
    <xdr:sp macro="" textlink="">
      <xdr:nvSpPr>
        <xdr:cNvPr id="214" name="楕円 213"/>
        <xdr:cNvSpPr/>
      </xdr:nvSpPr>
      <xdr:spPr>
        <a:xfrm>
          <a:off x="4902200" y="1401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147004</xdr:rowOff>
    </xdr:from>
    <xdr:ext cx="762000" cy="259045"/>
    <xdr:sp macro="" textlink="">
      <xdr:nvSpPr>
        <xdr:cNvPr id="215" name="人件費・物件費等の状況該当値テキスト"/>
        <xdr:cNvSpPr txBox="1"/>
      </xdr:nvSpPr>
      <xdr:spPr>
        <a:xfrm>
          <a:off x="5041900" y="1386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51372</xdr:rowOff>
    </xdr:from>
    <xdr:to>
      <xdr:col>19</xdr:col>
      <xdr:colOff>184150</xdr:colOff>
      <xdr:row>82</xdr:row>
      <xdr:rowOff>152972</xdr:rowOff>
    </xdr:to>
    <xdr:sp macro="" textlink="">
      <xdr:nvSpPr>
        <xdr:cNvPr id="216" name="楕円 215"/>
        <xdr:cNvSpPr/>
      </xdr:nvSpPr>
      <xdr:spPr>
        <a:xfrm>
          <a:off x="4064000" y="1411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163149</xdr:rowOff>
    </xdr:from>
    <xdr:ext cx="736600" cy="259045"/>
    <xdr:sp macro="" textlink="">
      <xdr:nvSpPr>
        <xdr:cNvPr id="217" name="テキスト ボックス 216"/>
        <xdr:cNvSpPr txBox="1"/>
      </xdr:nvSpPr>
      <xdr:spPr>
        <a:xfrm>
          <a:off x="3733800" y="13879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160832</xdr:rowOff>
    </xdr:from>
    <xdr:to>
      <xdr:col>15</xdr:col>
      <xdr:colOff>133350</xdr:colOff>
      <xdr:row>82</xdr:row>
      <xdr:rowOff>90982</xdr:rowOff>
    </xdr:to>
    <xdr:sp macro="" textlink="">
      <xdr:nvSpPr>
        <xdr:cNvPr id="218" name="楕円 217"/>
        <xdr:cNvSpPr/>
      </xdr:nvSpPr>
      <xdr:spPr>
        <a:xfrm>
          <a:off x="3175000" y="140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101159</xdr:rowOff>
    </xdr:from>
    <xdr:ext cx="762000" cy="259045"/>
    <xdr:sp macro="" textlink="">
      <xdr:nvSpPr>
        <xdr:cNvPr id="219" name="テキスト ボックス 218"/>
        <xdr:cNvSpPr txBox="1"/>
      </xdr:nvSpPr>
      <xdr:spPr>
        <a:xfrm>
          <a:off x="2844800" y="1381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167613</xdr:rowOff>
    </xdr:from>
    <xdr:to>
      <xdr:col>11</xdr:col>
      <xdr:colOff>82550</xdr:colOff>
      <xdr:row>82</xdr:row>
      <xdr:rowOff>97763</xdr:rowOff>
    </xdr:to>
    <xdr:sp macro="" textlink="">
      <xdr:nvSpPr>
        <xdr:cNvPr id="220" name="楕円 219"/>
        <xdr:cNvSpPr/>
      </xdr:nvSpPr>
      <xdr:spPr>
        <a:xfrm>
          <a:off x="2286000" y="140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107940</xdr:rowOff>
    </xdr:from>
    <xdr:ext cx="762000" cy="259045"/>
    <xdr:sp macro="" textlink="">
      <xdr:nvSpPr>
        <xdr:cNvPr id="221" name="テキスト ボックス 220"/>
        <xdr:cNvSpPr txBox="1"/>
      </xdr:nvSpPr>
      <xdr:spPr>
        <a:xfrm>
          <a:off x="1955800" y="1382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41349</xdr:rowOff>
    </xdr:from>
    <xdr:to>
      <xdr:col>7</xdr:col>
      <xdr:colOff>31750</xdr:colOff>
      <xdr:row>81</xdr:row>
      <xdr:rowOff>142949</xdr:rowOff>
    </xdr:to>
    <xdr:sp macro="" textlink="">
      <xdr:nvSpPr>
        <xdr:cNvPr id="222" name="楕円 221"/>
        <xdr:cNvSpPr/>
      </xdr:nvSpPr>
      <xdr:spPr>
        <a:xfrm>
          <a:off x="1397000" y="139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153126</xdr:rowOff>
    </xdr:from>
    <xdr:ext cx="762000" cy="259045"/>
    <xdr:sp macro="" textlink="">
      <xdr:nvSpPr>
        <xdr:cNvPr id="223" name="テキスト ボックス 222"/>
        <xdr:cNvSpPr txBox="1"/>
      </xdr:nvSpPr>
      <xdr:spPr>
        <a:xfrm>
          <a:off x="1066800" y="1369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全国市平均より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ポイント下回っており、類似団体平均と比べても</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今後とも各種手当の総点検による縮減、特に働き方改革による時間外勤務手当の縮減努力を行うともに、地域の民間企業等の平均給与の状況を踏まえ、給与の適正化に努める。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85</xdr:row>
      <xdr:rowOff>168487</xdr:rowOff>
    </xdr:to>
    <xdr:cxnSp macro="">
      <xdr:nvCxnSpPr>
        <xdr:cNvPr id="257" name="直線コネクタ 256"/>
        <xdr:cNvCxnSpPr/>
      </xdr:nvCxnSpPr>
      <xdr:spPr>
        <a:xfrm>
          <a:off x="16179800" y="14741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13123</xdr:rowOff>
    </xdr:to>
    <xdr:cxnSp macro="">
      <xdr:nvCxnSpPr>
        <xdr:cNvPr id="260" name="直線コネクタ 259"/>
        <xdr:cNvCxnSpPr/>
      </xdr:nvCxnSpPr>
      <xdr:spPr>
        <a:xfrm flipV="1">
          <a:off x="15290800" y="1474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13123</xdr:rowOff>
    </xdr:from>
    <xdr:to>
      <xdr:col>72</xdr:col>
      <xdr:colOff>203200</xdr:colOff>
      <xdr:row>86</xdr:row>
      <xdr:rowOff>21166</xdr:rowOff>
    </xdr:to>
    <xdr:cxnSp macro="">
      <xdr:nvCxnSpPr>
        <xdr:cNvPr id="263" name="直線コネクタ 262"/>
        <xdr:cNvCxnSpPr/>
      </xdr:nvCxnSpPr>
      <xdr:spPr>
        <a:xfrm flipV="1">
          <a:off x="14401800" y="147578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21166</xdr:rowOff>
    </xdr:to>
    <xdr:cxnSp macro="">
      <xdr:nvCxnSpPr>
        <xdr:cNvPr id="266" name="直線コネクタ 265"/>
        <xdr:cNvCxnSpPr/>
      </xdr:nvCxnSpPr>
      <xdr:spPr>
        <a:xfrm>
          <a:off x="13512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117687</xdr:rowOff>
    </xdr:from>
    <xdr:to>
      <xdr:col>81</xdr:col>
      <xdr:colOff>95250</xdr:colOff>
      <xdr:row>86</xdr:row>
      <xdr:rowOff>47837</xdr:rowOff>
    </xdr:to>
    <xdr:sp macro="" textlink="">
      <xdr:nvSpPr>
        <xdr:cNvPr id="276" name="楕円 275"/>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134214</xdr:rowOff>
    </xdr:from>
    <xdr:ext cx="762000" cy="259045"/>
    <xdr:sp macro="" textlink="">
      <xdr:nvSpPr>
        <xdr:cNvPr id="277" name="給与水準   （国との比較）該当値テキスト"/>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8" name="楕円 277"/>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58014</xdr:rowOff>
    </xdr:from>
    <xdr:ext cx="736600" cy="259045"/>
    <xdr:sp macro="" textlink="">
      <xdr:nvSpPr>
        <xdr:cNvPr id="279" name="テキスト ボックス 278"/>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133773</xdr:rowOff>
    </xdr:from>
    <xdr:to>
      <xdr:col>73</xdr:col>
      <xdr:colOff>44450</xdr:colOff>
      <xdr:row>86</xdr:row>
      <xdr:rowOff>63923</xdr:rowOff>
    </xdr:to>
    <xdr:sp macro="" textlink="">
      <xdr:nvSpPr>
        <xdr:cNvPr id="280" name="楕円 279"/>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74100</xdr:rowOff>
    </xdr:from>
    <xdr:ext cx="762000" cy="259045"/>
    <xdr:sp macro="" textlink="">
      <xdr:nvSpPr>
        <xdr:cNvPr id="281" name="テキスト ボックス 280"/>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人下回っているが、愛媛県平均と比較すると</a:t>
          </a:r>
          <a:r>
            <a:rPr kumimoji="1" lang="en-US" altLang="ja-JP" sz="1100">
              <a:solidFill>
                <a:schemeClr val="dk1"/>
              </a:solidFill>
              <a:effectLst/>
              <a:latin typeface="+mn-lt"/>
              <a:ea typeface="+mn-ea"/>
              <a:cs typeface="+mn-cs"/>
            </a:rPr>
            <a:t>0.64</a:t>
          </a:r>
          <a:r>
            <a:rPr kumimoji="1" lang="ja-JP" altLang="ja-JP" sz="1100">
              <a:solidFill>
                <a:schemeClr val="dk1"/>
              </a:solidFill>
              <a:effectLst/>
              <a:latin typeface="+mn-lt"/>
              <a:ea typeface="+mn-ea"/>
              <a:cs typeface="+mn-cs"/>
            </a:rPr>
            <a:t>人上回っている。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次伊予市定員適正化計画（平成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人の削減を行い、適正人員数に達したとの判断から、平成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次計画</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ほぼ同数を維持する計画としている。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今後住民サービスの低下を招かないよう適性な定員管理に努める。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86058</xdr:rowOff>
    </xdr:from>
    <xdr:to>
      <xdr:col>81</xdr:col>
      <xdr:colOff>44450</xdr:colOff>
      <xdr:row>61</xdr:row>
      <xdr:rowOff>96399</xdr:rowOff>
    </xdr:to>
    <xdr:cxnSp macro="">
      <xdr:nvCxnSpPr>
        <xdr:cNvPr id="322" name="直線コネクタ 321"/>
        <xdr:cNvCxnSpPr/>
      </xdr:nvCxnSpPr>
      <xdr:spPr>
        <a:xfrm>
          <a:off x="16179800" y="10544508"/>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42394</xdr:rowOff>
    </xdr:from>
    <xdr:to>
      <xdr:col>77</xdr:col>
      <xdr:colOff>44450</xdr:colOff>
      <xdr:row>61</xdr:row>
      <xdr:rowOff>86058</xdr:rowOff>
    </xdr:to>
    <xdr:cxnSp macro="">
      <xdr:nvCxnSpPr>
        <xdr:cNvPr id="325" name="直線コネクタ 324"/>
        <xdr:cNvCxnSpPr/>
      </xdr:nvCxnSpPr>
      <xdr:spPr>
        <a:xfrm>
          <a:off x="15290800" y="10500844"/>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33201</xdr:rowOff>
    </xdr:from>
    <xdr:to>
      <xdr:col>72</xdr:col>
      <xdr:colOff>203200</xdr:colOff>
      <xdr:row>61</xdr:row>
      <xdr:rowOff>42394</xdr:rowOff>
    </xdr:to>
    <xdr:cxnSp macro="">
      <xdr:nvCxnSpPr>
        <xdr:cNvPr id="328" name="直線コネクタ 327"/>
        <xdr:cNvCxnSpPr/>
      </xdr:nvCxnSpPr>
      <xdr:spPr>
        <a:xfrm>
          <a:off x="14401800" y="10491651"/>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33201</xdr:rowOff>
    </xdr:to>
    <xdr:cxnSp macro="">
      <xdr:nvCxnSpPr>
        <xdr:cNvPr id="331" name="直線コネクタ 330"/>
        <xdr:cNvCxnSpPr/>
      </xdr:nvCxnSpPr>
      <xdr:spPr>
        <a:xfrm>
          <a:off x="13512800" y="1046752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45599</xdr:rowOff>
    </xdr:from>
    <xdr:to>
      <xdr:col>81</xdr:col>
      <xdr:colOff>95250</xdr:colOff>
      <xdr:row>61</xdr:row>
      <xdr:rowOff>147199</xdr:rowOff>
    </xdr:to>
    <xdr:sp macro="" textlink="">
      <xdr:nvSpPr>
        <xdr:cNvPr id="341" name="楕円 340"/>
        <xdr:cNvSpPr/>
      </xdr:nvSpPr>
      <xdr:spPr>
        <a:xfrm>
          <a:off x="169672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62126</xdr:rowOff>
    </xdr:from>
    <xdr:ext cx="762000" cy="259045"/>
    <xdr:sp macro="" textlink="">
      <xdr:nvSpPr>
        <xdr:cNvPr id="342" name="定員管理の状況該当値テキスト"/>
        <xdr:cNvSpPr txBox="1"/>
      </xdr:nvSpPr>
      <xdr:spPr>
        <a:xfrm>
          <a:off x="17106900" y="1034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35258</xdr:rowOff>
    </xdr:from>
    <xdr:to>
      <xdr:col>77</xdr:col>
      <xdr:colOff>95250</xdr:colOff>
      <xdr:row>61</xdr:row>
      <xdr:rowOff>136858</xdr:rowOff>
    </xdr:to>
    <xdr:sp macro="" textlink="">
      <xdr:nvSpPr>
        <xdr:cNvPr id="343" name="楕円 342"/>
        <xdr:cNvSpPr/>
      </xdr:nvSpPr>
      <xdr:spPr>
        <a:xfrm>
          <a:off x="16129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147035</xdr:rowOff>
    </xdr:from>
    <xdr:ext cx="736600" cy="259045"/>
    <xdr:sp macro="" textlink="">
      <xdr:nvSpPr>
        <xdr:cNvPr id="344" name="テキスト ボックス 343"/>
        <xdr:cNvSpPr txBox="1"/>
      </xdr:nvSpPr>
      <xdr:spPr>
        <a:xfrm>
          <a:off x="15798800" y="10262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163044</xdr:rowOff>
    </xdr:from>
    <xdr:to>
      <xdr:col>73</xdr:col>
      <xdr:colOff>44450</xdr:colOff>
      <xdr:row>61</xdr:row>
      <xdr:rowOff>93194</xdr:rowOff>
    </xdr:to>
    <xdr:sp macro="" textlink="">
      <xdr:nvSpPr>
        <xdr:cNvPr id="345" name="楕円 344"/>
        <xdr:cNvSpPr/>
      </xdr:nvSpPr>
      <xdr:spPr>
        <a:xfrm>
          <a:off x="15240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103371</xdr:rowOff>
    </xdr:from>
    <xdr:ext cx="762000" cy="259045"/>
    <xdr:sp macro="" textlink="">
      <xdr:nvSpPr>
        <xdr:cNvPr id="346" name="テキスト ボックス 345"/>
        <xdr:cNvSpPr txBox="1"/>
      </xdr:nvSpPr>
      <xdr:spPr>
        <a:xfrm>
          <a:off x="14909800" y="1021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153851</xdr:rowOff>
    </xdr:from>
    <xdr:to>
      <xdr:col>68</xdr:col>
      <xdr:colOff>203200</xdr:colOff>
      <xdr:row>61</xdr:row>
      <xdr:rowOff>84001</xdr:rowOff>
    </xdr:to>
    <xdr:sp macro="" textlink="">
      <xdr:nvSpPr>
        <xdr:cNvPr id="347" name="楕円 346"/>
        <xdr:cNvSpPr/>
      </xdr:nvSpPr>
      <xdr:spPr>
        <a:xfrm>
          <a:off x="14351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94178</xdr:rowOff>
    </xdr:from>
    <xdr:ext cx="762000" cy="259045"/>
    <xdr:sp macro="" textlink="">
      <xdr:nvSpPr>
        <xdr:cNvPr id="348" name="テキスト ボックス 347"/>
        <xdr:cNvSpPr txBox="1"/>
      </xdr:nvSpPr>
      <xdr:spPr>
        <a:xfrm>
          <a:off x="14020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129722</xdr:rowOff>
    </xdr:from>
    <xdr:to>
      <xdr:col>64</xdr:col>
      <xdr:colOff>152400</xdr:colOff>
      <xdr:row>61</xdr:row>
      <xdr:rowOff>59872</xdr:rowOff>
    </xdr:to>
    <xdr:sp macro="" textlink="">
      <xdr:nvSpPr>
        <xdr:cNvPr id="349" name="楕円 348"/>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70049</xdr:rowOff>
    </xdr:from>
    <xdr:ext cx="762000" cy="259045"/>
    <xdr:sp macro="" textlink="">
      <xdr:nvSpPr>
        <xdr:cNvPr id="350" name="テキスト ボックス 349"/>
        <xdr:cNvSpPr txBox="1"/>
      </xdr:nvSpPr>
      <xdr:spPr>
        <a:xfrm>
          <a:off x="13131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合併特例債・臨時財政対策債以外の市債の償還が進んでいるため、実質公債費負担比率は改善しているが、新市建設計画の進捗に伴い比率の上昇</a:t>
          </a:r>
          <a:r>
            <a:rPr kumimoji="1" lang="ja-JP" altLang="en-US" sz="1100">
              <a:solidFill>
                <a:schemeClr val="dk1"/>
              </a:solidFill>
              <a:effectLst/>
              <a:latin typeface="+mn-lt"/>
              <a:ea typeface="+mn-ea"/>
              <a:cs typeface="+mn-cs"/>
            </a:rPr>
            <a:t>傾向にある。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そのうち高齢者福祉施設建設関連の債務負担行為が終了したことや、標準税収入額等の若干の改善から、昨年度と比較すると</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改善した。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建設事業の実施にあたっては、市民ニーズを的確に把握し内容を精査して、起債に大きく頼ることのない財政運営に努めるとともに、新規借入額をその年度の元金償還額以内に抑え、地方債残高の増加を抑制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167322</xdr:rowOff>
    </xdr:to>
    <xdr:cxnSp macro="">
      <xdr:nvCxnSpPr>
        <xdr:cNvPr id="384" name="直線コネクタ 383"/>
        <xdr:cNvCxnSpPr/>
      </xdr:nvCxnSpPr>
      <xdr:spPr>
        <a:xfrm flipV="1">
          <a:off x="16179800" y="63334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146067</xdr:rowOff>
    </xdr:from>
    <xdr:ext cx="762000" cy="259045"/>
    <xdr:sp macro="" textlink="">
      <xdr:nvSpPr>
        <xdr:cNvPr id="385" name="公債費負担の状況平均値テキスト"/>
        <xdr:cNvSpPr txBox="1"/>
      </xdr:nvSpPr>
      <xdr:spPr>
        <a:xfrm>
          <a:off x="17106900" y="6318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167322</xdr:rowOff>
    </xdr:from>
    <xdr:to>
      <xdr:col>77</xdr:col>
      <xdr:colOff>44450</xdr:colOff>
      <xdr:row>37</xdr:row>
      <xdr:rowOff>20003</xdr:rowOff>
    </xdr:to>
    <xdr:cxnSp macro="">
      <xdr:nvCxnSpPr>
        <xdr:cNvPr id="387" name="直線コネクタ 386"/>
        <xdr:cNvCxnSpPr/>
      </xdr:nvCxnSpPr>
      <xdr:spPr>
        <a:xfrm flipV="1">
          <a:off x="15290800" y="63395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20003</xdr:rowOff>
    </xdr:from>
    <xdr:to>
      <xdr:col>72</xdr:col>
      <xdr:colOff>203200</xdr:colOff>
      <xdr:row>37</xdr:row>
      <xdr:rowOff>52176</xdr:rowOff>
    </xdr:to>
    <xdr:cxnSp macro="">
      <xdr:nvCxnSpPr>
        <xdr:cNvPr id="390" name="直線コネクタ 389"/>
        <xdr:cNvCxnSpPr/>
      </xdr:nvCxnSpPr>
      <xdr:spPr>
        <a:xfrm flipV="1">
          <a:off x="14401800" y="636365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52176</xdr:rowOff>
    </xdr:from>
    <xdr:to>
      <xdr:col>68</xdr:col>
      <xdr:colOff>152400</xdr:colOff>
      <xdr:row>37</xdr:row>
      <xdr:rowOff>80328</xdr:rowOff>
    </xdr:to>
    <xdr:cxnSp macro="">
      <xdr:nvCxnSpPr>
        <xdr:cNvPr id="393" name="直線コネクタ 392"/>
        <xdr:cNvCxnSpPr/>
      </xdr:nvCxnSpPr>
      <xdr:spPr>
        <a:xfrm flipV="1">
          <a:off x="13512800" y="639582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3" name="楕円 402"/>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404" name="公債費負担の状況該当値テキスト"/>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5" name="楕円 404"/>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6" name="テキスト ボックス 405"/>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140653</xdr:rowOff>
    </xdr:from>
    <xdr:to>
      <xdr:col>73</xdr:col>
      <xdr:colOff>44450</xdr:colOff>
      <xdr:row>37</xdr:row>
      <xdr:rowOff>70803</xdr:rowOff>
    </xdr:to>
    <xdr:sp macro="" textlink="">
      <xdr:nvSpPr>
        <xdr:cNvPr id="407" name="楕円 406"/>
        <xdr:cNvSpPr/>
      </xdr:nvSpPr>
      <xdr:spPr>
        <a:xfrm>
          <a:off x="15240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80980</xdr:rowOff>
    </xdr:from>
    <xdr:ext cx="762000" cy="259045"/>
    <xdr:sp macro="" textlink="">
      <xdr:nvSpPr>
        <xdr:cNvPr id="408" name="テキスト ボックス 407"/>
        <xdr:cNvSpPr txBox="1"/>
      </xdr:nvSpPr>
      <xdr:spPr>
        <a:xfrm>
          <a:off x="14909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1376</xdr:rowOff>
    </xdr:from>
    <xdr:to>
      <xdr:col>68</xdr:col>
      <xdr:colOff>203200</xdr:colOff>
      <xdr:row>37</xdr:row>
      <xdr:rowOff>102976</xdr:rowOff>
    </xdr:to>
    <xdr:sp macro="" textlink="">
      <xdr:nvSpPr>
        <xdr:cNvPr id="409" name="楕円 408"/>
        <xdr:cNvSpPr/>
      </xdr:nvSpPr>
      <xdr:spPr>
        <a:xfrm>
          <a:off x="14351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410" name="テキスト ボックス 409"/>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29528</xdr:rowOff>
    </xdr:from>
    <xdr:to>
      <xdr:col>64</xdr:col>
      <xdr:colOff>152400</xdr:colOff>
      <xdr:row>37</xdr:row>
      <xdr:rowOff>131128</xdr:rowOff>
    </xdr:to>
    <xdr:sp macro="" textlink="">
      <xdr:nvSpPr>
        <xdr:cNvPr id="411" name="楕円 410"/>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115905</xdr:rowOff>
    </xdr:from>
    <xdr:ext cx="762000" cy="259045"/>
    <xdr:sp macro="" textlink="">
      <xdr:nvSpPr>
        <xdr:cNvPr id="412" name="テキスト ボックス 411"/>
        <xdr:cNvSpPr txBox="1"/>
      </xdr:nvSpPr>
      <xdr:spPr>
        <a:xfrm>
          <a:off x="13131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おり高い比率となっている。これは新</a:t>
          </a:r>
          <a:r>
            <a:rPr kumimoji="1" lang="ja-JP" altLang="ja-JP" sz="1100">
              <a:solidFill>
                <a:schemeClr val="dk1"/>
              </a:solidFill>
              <a:effectLst/>
              <a:latin typeface="+mn-lt"/>
              <a:ea typeface="+mn-ea"/>
              <a:cs typeface="+mn-cs"/>
            </a:rPr>
            <a:t>市建設計画に定める大型施設整備事業実施に伴い新規の地方債発行が増加し</a:t>
          </a:r>
          <a:r>
            <a:rPr kumimoji="1" lang="ja-JP" altLang="en-US" sz="1100">
              <a:solidFill>
                <a:schemeClr val="dk1"/>
              </a:solidFill>
              <a:effectLst/>
              <a:latin typeface="+mn-lt"/>
              <a:ea typeface="+mn-ea"/>
              <a:cs typeface="+mn-cs"/>
            </a:rPr>
            <a:t>ていることによる。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然しながら、前年度との比較では</a:t>
          </a:r>
          <a:r>
            <a:rPr kumimoji="1" lang="en-US" altLang="ja-JP" sz="1100">
              <a:solidFill>
                <a:schemeClr val="dk1"/>
              </a:solidFill>
              <a:effectLst/>
              <a:latin typeface="+mn-lt"/>
              <a:ea typeface="+mn-ea"/>
              <a:cs typeface="+mn-cs"/>
            </a:rPr>
            <a:t>7.5</a:t>
          </a:r>
          <a:r>
            <a:rPr kumimoji="1" lang="ja-JP" altLang="en-US" sz="1100">
              <a:solidFill>
                <a:schemeClr val="dk1"/>
              </a:solidFill>
              <a:effectLst/>
              <a:latin typeface="+mn-lt"/>
              <a:ea typeface="+mn-ea"/>
              <a:cs typeface="+mn-cs"/>
            </a:rPr>
            <a:t>％と改善しており、利率の高い地方債の償還が順次終了していること、</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、事業費の見直しに伴い歳出規模の抑制に努めたことにより</a:t>
          </a:r>
          <a:r>
            <a:rPr kumimoji="1" lang="ja-JP" altLang="ja-JP" sz="1100">
              <a:solidFill>
                <a:schemeClr val="dk1"/>
              </a:solidFill>
              <a:effectLst/>
              <a:latin typeface="+mn-lt"/>
              <a:ea typeface="+mn-ea"/>
              <a:cs typeface="+mn-cs"/>
            </a:rPr>
            <a:t>財政調整基金の取崩しを行</a:t>
          </a:r>
          <a:r>
            <a:rPr kumimoji="1" lang="ja-JP" altLang="en-US" sz="1100">
              <a:solidFill>
                <a:schemeClr val="dk1"/>
              </a:solidFill>
              <a:effectLst/>
              <a:latin typeface="+mn-lt"/>
              <a:ea typeface="+mn-ea"/>
              <a:cs typeface="+mn-cs"/>
            </a:rPr>
            <a:t>わなかったこと等によるものである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今後事業の実施にあ</a:t>
          </a:r>
          <a:r>
            <a:rPr kumimoji="1" lang="ja-JP" altLang="en-US" sz="1100">
              <a:solidFill>
                <a:schemeClr val="dk1"/>
              </a:solidFill>
              <a:effectLst/>
              <a:latin typeface="+mn-lt"/>
              <a:ea typeface="+mn-ea"/>
              <a:cs typeface="+mn-cs"/>
            </a:rPr>
            <a:t>っても</a:t>
          </a:r>
          <a:r>
            <a:rPr kumimoji="1" lang="ja-JP" altLang="ja-JP" sz="1100">
              <a:solidFill>
                <a:schemeClr val="dk1"/>
              </a:solidFill>
              <a:effectLst/>
              <a:latin typeface="+mn-lt"/>
              <a:ea typeface="+mn-ea"/>
              <a:cs typeface="+mn-cs"/>
            </a:rPr>
            <a:t>、事業内容精査の上、後世への負担を軽減するよう歳出規模の抑制に努める。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18098</xdr:rowOff>
    </xdr:from>
    <xdr:to>
      <xdr:col>81</xdr:col>
      <xdr:colOff>44450</xdr:colOff>
      <xdr:row>15</xdr:row>
      <xdr:rowOff>36195</xdr:rowOff>
    </xdr:to>
    <xdr:cxnSp macro="">
      <xdr:nvCxnSpPr>
        <xdr:cNvPr id="444" name="直線コネクタ 443"/>
        <xdr:cNvCxnSpPr/>
      </xdr:nvCxnSpPr>
      <xdr:spPr>
        <a:xfrm flipV="1">
          <a:off x="16179800" y="258984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27026</xdr:rowOff>
    </xdr:from>
    <xdr:to>
      <xdr:col>77</xdr:col>
      <xdr:colOff>44450</xdr:colOff>
      <xdr:row>15</xdr:row>
      <xdr:rowOff>36195</xdr:rowOff>
    </xdr:to>
    <xdr:cxnSp macro="">
      <xdr:nvCxnSpPr>
        <xdr:cNvPr id="447" name="直線コネクタ 446"/>
        <xdr:cNvCxnSpPr/>
      </xdr:nvCxnSpPr>
      <xdr:spPr>
        <a:xfrm>
          <a:off x="15290800" y="2598776"/>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168072</xdr:rowOff>
    </xdr:from>
    <xdr:to>
      <xdr:col>72</xdr:col>
      <xdr:colOff>203200</xdr:colOff>
      <xdr:row>15</xdr:row>
      <xdr:rowOff>27026</xdr:rowOff>
    </xdr:to>
    <xdr:cxnSp macro="">
      <xdr:nvCxnSpPr>
        <xdr:cNvPr id="450" name="直線コネクタ 449"/>
        <xdr:cNvCxnSpPr/>
      </xdr:nvCxnSpPr>
      <xdr:spPr>
        <a:xfrm>
          <a:off x="14401800" y="2568372"/>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168072</xdr:rowOff>
    </xdr:from>
    <xdr:to>
      <xdr:col>68</xdr:col>
      <xdr:colOff>152400</xdr:colOff>
      <xdr:row>15</xdr:row>
      <xdr:rowOff>2172</xdr:rowOff>
    </xdr:to>
    <xdr:cxnSp macro="">
      <xdr:nvCxnSpPr>
        <xdr:cNvPr id="453" name="直線コネクタ 452"/>
        <xdr:cNvCxnSpPr/>
      </xdr:nvCxnSpPr>
      <xdr:spPr>
        <a:xfrm flipV="1">
          <a:off x="13512800" y="2568372"/>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63" name="楕円 462"/>
        <xdr:cNvSpPr/>
      </xdr:nvSpPr>
      <xdr:spPr>
        <a:xfrm>
          <a:off x="16967200" y="25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110825</xdr:rowOff>
    </xdr:from>
    <xdr:ext cx="762000" cy="259045"/>
    <xdr:sp macro="" textlink="">
      <xdr:nvSpPr>
        <xdr:cNvPr id="464" name="将来負担の状況該当値テキスト"/>
        <xdr:cNvSpPr txBox="1"/>
      </xdr:nvSpPr>
      <xdr:spPr>
        <a:xfrm>
          <a:off x="17106900" y="251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156845</xdr:rowOff>
    </xdr:from>
    <xdr:to>
      <xdr:col>77</xdr:col>
      <xdr:colOff>95250</xdr:colOff>
      <xdr:row>15</xdr:row>
      <xdr:rowOff>86995</xdr:rowOff>
    </xdr:to>
    <xdr:sp macro="" textlink="">
      <xdr:nvSpPr>
        <xdr:cNvPr id="465" name="楕円 464"/>
        <xdr:cNvSpPr/>
      </xdr:nvSpPr>
      <xdr:spPr>
        <a:xfrm>
          <a:off x="16129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71772</xdr:rowOff>
    </xdr:from>
    <xdr:ext cx="736600" cy="259045"/>
    <xdr:sp macro="" textlink="">
      <xdr:nvSpPr>
        <xdr:cNvPr id="466" name="テキスト ボックス 465"/>
        <xdr:cNvSpPr txBox="1"/>
      </xdr:nvSpPr>
      <xdr:spPr>
        <a:xfrm>
          <a:off x="15798800" y="264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147676</xdr:rowOff>
    </xdr:from>
    <xdr:to>
      <xdr:col>73</xdr:col>
      <xdr:colOff>44450</xdr:colOff>
      <xdr:row>15</xdr:row>
      <xdr:rowOff>77826</xdr:rowOff>
    </xdr:to>
    <xdr:sp macro="" textlink="">
      <xdr:nvSpPr>
        <xdr:cNvPr id="467" name="楕円 466"/>
        <xdr:cNvSpPr/>
      </xdr:nvSpPr>
      <xdr:spPr>
        <a:xfrm>
          <a:off x="15240000" y="25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62603</xdr:rowOff>
    </xdr:from>
    <xdr:ext cx="762000" cy="259045"/>
    <xdr:sp macro="" textlink="">
      <xdr:nvSpPr>
        <xdr:cNvPr id="468" name="テキスト ボックス 467"/>
        <xdr:cNvSpPr txBox="1"/>
      </xdr:nvSpPr>
      <xdr:spPr>
        <a:xfrm>
          <a:off x="14909800" y="26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117272</xdr:rowOff>
    </xdr:from>
    <xdr:to>
      <xdr:col>68</xdr:col>
      <xdr:colOff>203200</xdr:colOff>
      <xdr:row>15</xdr:row>
      <xdr:rowOff>47422</xdr:rowOff>
    </xdr:to>
    <xdr:sp macro="" textlink="">
      <xdr:nvSpPr>
        <xdr:cNvPr id="469" name="楕円 468"/>
        <xdr:cNvSpPr/>
      </xdr:nvSpPr>
      <xdr:spPr>
        <a:xfrm>
          <a:off x="14351000" y="25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57599</xdr:rowOff>
    </xdr:from>
    <xdr:ext cx="762000" cy="259045"/>
    <xdr:sp macro="" textlink="">
      <xdr:nvSpPr>
        <xdr:cNvPr id="470" name="テキスト ボックス 469"/>
        <xdr:cNvSpPr txBox="1"/>
      </xdr:nvSpPr>
      <xdr:spPr>
        <a:xfrm>
          <a:off x="14020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122822</xdr:rowOff>
    </xdr:from>
    <xdr:to>
      <xdr:col>64</xdr:col>
      <xdr:colOff>152400</xdr:colOff>
      <xdr:row>15</xdr:row>
      <xdr:rowOff>52972</xdr:rowOff>
    </xdr:to>
    <xdr:sp macro="" textlink="">
      <xdr:nvSpPr>
        <xdr:cNvPr id="471" name="楕円 470"/>
        <xdr:cNvSpPr/>
      </xdr:nvSpPr>
      <xdr:spPr>
        <a:xfrm>
          <a:off x="13462000" y="25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63149</xdr:rowOff>
    </xdr:from>
    <xdr:ext cx="762000" cy="259045"/>
    <xdr:sp macro="" textlink="">
      <xdr:nvSpPr>
        <xdr:cNvPr id="472" name="テキスト ボックス 471"/>
        <xdr:cNvSpPr txBox="1"/>
      </xdr:nvSpPr>
      <xdr:spPr>
        <a:xfrm>
          <a:off x="13131800" y="229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37,443
37,224
194.44
18,212,347
17,256,551
703,868
10,599,004
22,245,157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ポイント、愛媛県平均との比較では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ポイントと、それぞれ</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回っている。新規採用を控えるとともに、退職者不補充により職員数を削減して</a:t>
          </a:r>
          <a:r>
            <a:rPr kumimoji="1" lang="ja-JP" altLang="en-US" sz="1100">
              <a:solidFill>
                <a:schemeClr val="dk1"/>
              </a:solidFill>
              <a:effectLst/>
              <a:latin typeface="+mn-lt"/>
              <a:ea typeface="+mn-ea"/>
              <a:cs typeface="+mn-cs"/>
            </a:rPr>
            <a:t>人件費の抑制に努めてきた</a:t>
          </a:r>
          <a:r>
            <a:rPr kumimoji="1" lang="ja-JP" altLang="ja-JP" sz="1100">
              <a:solidFill>
                <a:schemeClr val="dk1"/>
              </a:solidFill>
              <a:effectLst/>
              <a:latin typeface="+mn-lt"/>
              <a:ea typeface="+mn-ea"/>
              <a:cs typeface="+mn-cs"/>
            </a:rPr>
            <a:t>が、事務量の増加に伴い時間外勤務手当</a:t>
          </a:r>
          <a:r>
            <a:rPr kumimoji="1" lang="ja-JP" altLang="en-US" sz="1100">
              <a:solidFill>
                <a:schemeClr val="dk1"/>
              </a:solidFill>
              <a:effectLst/>
              <a:latin typeface="+mn-lt"/>
              <a:ea typeface="+mn-ea"/>
              <a:cs typeface="+mn-cs"/>
            </a:rPr>
            <a:t>は減になったものの、臨時職員を正規職員に置き換えたこと等により</a:t>
          </a:r>
          <a:r>
            <a:rPr kumimoji="1" lang="ja-JP" altLang="ja-JP" sz="1100">
              <a:solidFill>
                <a:schemeClr val="dk1"/>
              </a:solidFill>
              <a:effectLst/>
              <a:latin typeface="+mn-lt"/>
              <a:ea typeface="+mn-ea"/>
              <a:cs typeface="+mn-cs"/>
            </a:rPr>
            <a:t>増加傾向にある。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次定員適正化計画</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に基づき</a:t>
          </a:r>
          <a:r>
            <a:rPr kumimoji="1" lang="ja-JP" altLang="en-US" sz="1100">
              <a:solidFill>
                <a:schemeClr val="dk1"/>
              </a:solidFill>
              <a:effectLst/>
              <a:latin typeface="+mn-lt"/>
              <a:ea typeface="+mn-ea"/>
              <a:cs typeface="+mn-cs"/>
            </a:rPr>
            <a:t>適正</a:t>
          </a:r>
          <a:r>
            <a:rPr kumimoji="1" lang="ja-JP" altLang="ja-JP" sz="1100">
              <a:solidFill>
                <a:schemeClr val="dk1"/>
              </a:solidFill>
              <a:effectLst/>
              <a:latin typeface="+mn-lt"/>
              <a:ea typeface="+mn-ea"/>
              <a:cs typeface="+mn-cs"/>
            </a:rPr>
            <a:t>な人員管理に努め、各種手当を含めた人件費抑制に繋げていくよう努める。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37846</xdr:rowOff>
    </xdr:to>
    <xdr:cxnSp macro="">
      <xdr:nvCxnSpPr>
        <xdr:cNvPr id="64" name="直線コネクタ 63"/>
        <xdr:cNvCxnSpPr/>
      </xdr:nvCxnSpPr>
      <xdr:spPr>
        <a:xfrm>
          <a:off x="3987800" y="63037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131572</xdr:rowOff>
    </xdr:to>
    <xdr:cxnSp macro="">
      <xdr:nvCxnSpPr>
        <xdr:cNvPr id="67" name="直線コネクタ 66"/>
        <xdr:cNvCxnSpPr/>
      </xdr:nvCxnSpPr>
      <xdr:spPr>
        <a:xfrm>
          <a:off x="3098800" y="62443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94996</xdr:rowOff>
    </xdr:to>
    <xdr:cxnSp macro="">
      <xdr:nvCxnSpPr>
        <xdr:cNvPr id="70" name="直線コネクタ 69"/>
        <xdr:cNvCxnSpPr/>
      </xdr:nvCxnSpPr>
      <xdr:spPr>
        <a:xfrm flipV="1">
          <a:off x="2209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94996</xdr:rowOff>
    </xdr:to>
    <xdr:cxnSp macro="">
      <xdr:nvCxnSpPr>
        <xdr:cNvPr id="73" name="直線コネクタ 72"/>
        <xdr:cNvCxnSpPr/>
      </xdr:nvCxnSpPr>
      <xdr:spPr>
        <a:xfrm>
          <a:off x="1320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愛媛県平均との比較でも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が、昨年度と比較すると</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ポイント大きく改善している。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全庁を挙げて財政改革に取り組み、事業ごとの事務費の無駄の削減を積上げた結果によるものである。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しかし、臨時職員賃金の削減には至らず、</a:t>
          </a:r>
          <a:r>
            <a:rPr kumimoji="1" lang="ja-JP" altLang="ja-JP" sz="1100">
              <a:solidFill>
                <a:schemeClr val="dk1"/>
              </a:solidFill>
              <a:effectLst/>
              <a:latin typeface="+mn-lt"/>
              <a:ea typeface="+mn-ea"/>
              <a:cs typeface="+mn-cs"/>
            </a:rPr>
            <a:t>また、公共施設の維持管理に多額の経費がかかっている。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今後は民間でも実施可能な業務の民間委託による経費の</a:t>
          </a:r>
          <a:r>
            <a:rPr kumimoji="1" lang="ja-JP" altLang="en-US" sz="1100">
              <a:solidFill>
                <a:schemeClr val="dk1"/>
              </a:solidFill>
              <a:effectLst/>
              <a:latin typeface="+mn-lt"/>
              <a:ea typeface="+mn-ea"/>
              <a:cs typeface="+mn-cs"/>
            </a:rPr>
            <a:t>圧縮</a:t>
          </a:r>
          <a:r>
            <a:rPr kumimoji="1" lang="ja-JP" altLang="ja-JP" sz="1100">
              <a:solidFill>
                <a:schemeClr val="dk1"/>
              </a:solidFill>
              <a:effectLst/>
              <a:latin typeface="+mn-lt"/>
              <a:ea typeface="+mn-ea"/>
              <a:cs typeface="+mn-cs"/>
            </a:rPr>
            <a:t>を図るとともに、より一層事務事業の見直し等により歳出の抑制に努める。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97064</xdr:rowOff>
    </xdr:from>
    <xdr:to>
      <xdr:col>82</xdr:col>
      <xdr:colOff>107950</xdr:colOff>
      <xdr:row>21</xdr:row>
      <xdr:rowOff>80736</xdr:rowOff>
    </xdr:to>
    <xdr:cxnSp macro="">
      <xdr:nvCxnSpPr>
        <xdr:cNvPr id="127" name="直線コネクタ 126"/>
        <xdr:cNvCxnSpPr/>
      </xdr:nvCxnSpPr>
      <xdr:spPr>
        <a:xfrm flipV="1">
          <a:off x="15671800" y="3354614"/>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132443</xdr:rowOff>
    </xdr:from>
    <xdr:to>
      <xdr:col>78</xdr:col>
      <xdr:colOff>69850</xdr:colOff>
      <xdr:row>21</xdr:row>
      <xdr:rowOff>80736</xdr:rowOff>
    </xdr:to>
    <xdr:cxnSp macro="">
      <xdr:nvCxnSpPr>
        <xdr:cNvPr id="130" name="直線コネクタ 129"/>
        <xdr:cNvCxnSpPr/>
      </xdr:nvCxnSpPr>
      <xdr:spPr>
        <a:xfrm>
          <a:off x="14782800" y="35614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132443</xdr:rowOff>
    </xdr:from>
    <xdr:to>
      <xdr:col>73</xdr:col>
      <xdr:colOff>180975</xdr:colOff>
      <xdr:row>21</xdr:row>
      <xdr:rowOff>26307</xdr:rowOff>
    </xdr:to>
    <xdr:cxnSp macro="">
      <xdr:nvCxnSpPr>
        <xdr:cNvPr id="133" name="直線コネクタ 132"/>
        <xdr:cNvCxnSpPr/>
      </xdr:nvCxnSpPr>
      <xdr:spPr>
        <a:xfrm flipV="1">
          <a:off x="13893800" y="3561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21</xdr:row>
      <xdr:rowOff>26307</xdr:rowOff>
    </xdr:to>
    <xdr:cxnSp macro="">
      <xdr:nvCxnSpPr>
        <xdr:cNvPr id="136" name="直線コネクタ 135"/>
        <xdr:cNvCxnSpPr/>
      </xdr:nvCxnSpPr>
      <xdr:spPr>
        <a:xfrm>
          <a:off x="13004800" y="3049814"/>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46264</xdr:rowOff>
    </xdr:from>
    <xdr:to>
      <xdr:col>82</xdr:col>
      <xdr:colOff>158750</xdr:colOff>
      <xdr:row>19</xdr:row>
      <xdr:rowOff>147864</xdr:rowOff>
    </xdr:to>
    <xdr:sp macro="" textlink="">
      <xdr:nvSpPr>
        <xdr:cNvPr id="146" name="楕円 145"/>
        <xdr:cNvSpPr/>
      </xdr:nvSpPr>
      <xdr:spPr>
        <a:xfrm>
          <a:off x="164592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18341</xdr:rowOff>
    </xdr:from>
    <xdr:ext cx="762000" cy="259045"/>
    <xdr:sp macro="" textlink="">
      <xdr:nvSpPr>
        <xdr:cNvPr id="147" name="物件費該当値テキスト"/>
        <xdr:cNvSpPr txBox="1"/>
      </xdr:nvSpPr>
      <xdr:spPr>
        <a:xfrm>
          <a:off x="16598900" y="32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29936</xdr:rowOff>
    </xdr:from>
    <xdr:to>
      <xdr:col>78</xdr:col>
      <xdr:colOff>120650</xdr:colOff>
      <xdr:row>21</xdr:row>
      <xdr:rowOff>131536</xdr:rowOff>
    </xdr:to>
    <xdr:sp macro="" textlink="">
      <xdr:nvSpPr>
        <xdr:cNvPr id="148" name="楕円 147"/>
        <xdr:cNvSpPr/>
      </xdr:nvSpPr>
      <xdr:spPr>
        <a:xfrm>
          <a:off x="15621000" y="36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116313</xdr:rowOff>
    </xdr:from>
    <xdr:ext cx="736600" cy="259045"/>
    <xdr:sp macro="" textlink="">
      <xdr:nvSpPr>
        <xdr:cNvPr id="149" name="テキスト ボックス 148"/>
        <xdr:cNvSpPr txBox="1"/>
      </xdr:nvSpPr>
      <xdr:spPr>
        <a:xfrm>
          <a:off x="15290800" y="3716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81643</xdr:rowOff>
    </xdr:from>
    <xdr:to>
      <xdr:col>74</xdr:col>
      <xdr:colOff>31750</xdr:colOff>
      <xdr:row>21</xdr:row>
      <xdr:rowOff>11793</xdr:rowOff>
    </xdr:to>
    <xdr:sp macro="" textlink="">
      <xdr:nvSpPr>
        <xdr:cNvPr id="150" name="楕円 149"/>
        <xdr:cNvSpPr/>
      </xdr:nvSpPr>
      <xdr:spPr>
        <a:xfrm>
          <a:off x="14732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168020</xdr:rowOff>
    </xdr:from>
    <xdr:ext cx="762000" cy="259045"/>
    <xdr:sp macro="" textlink="">
      <xdr:nvSpPr>
        <xdr:cNvPr id="151" name="テキスト ボックス 150"/>
        <xdr:cNvSpPr txBox="1"/>
      </xdr:nvSpPr>
      <xdr:spPr>
        <a:xfrm>
          <a:off x="14401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146957</xdr:rowOff>
    </xdr:from>
    <xdr:to>
      <xdr:col>69</xdr:col>
      <xdr:colOff>142875</xdr:colOff>
      <xdr:row>21</xdr:row>
      <xdr:rowOff>77107</xdr:rowOff>
    </xdr:to>
    <xdr:sp macro="" textlink="">
      <xdr:nvSpPr>
        <xdr:cNvPr id="152" name="楕円 151"/>
        <xdr:cNvSpPr/>
      </xdr:nvSpPr>
      <xdr:spPr>
        <a:xfrm>
          <a:off x="13843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61884</xdr:rowOff>
    </xdr:from>
    <xdr:ext cx="762000" cy="259045"/>
    <xdr:sp macro="" textlink="">
      <xdr:nvSpPr>
        <xdr:cNvPr id="153" name="テキスト ボックス 152"/>
        <xdr:cNvSpPr txBox="1"/>
      </xdr:nvSpPr>
      <xdr:spPr>
        <a:xfrm>
          <a:off x="13512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4" name="楕円 153"/>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5" name="テキスト ボックス 154"/>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ポイント、愛媛県平均と比べると</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ポイントそれぞれ低くなっているるものの年々増加しており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今後も増加傾向にあると考えられる。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生活困窮者、高齢者、児童、心身障害者等に対する支援については、サービスの低下をもたらすことなく適正な経費の支出に努めることで、財政を圧迫する上昇傾向に歯止めをかけるよう努める。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58965</xdr:rowOff>
    </xdr:to>
    <xdr:cxnSp macro="">
      <xdr:nvCxnSpPr>
        <xdr:cNvPr id="189" name="直線コネクタ 188"/>
        <xdr:cNvCxnSpPr/>
      </xdr:nvCxnSpPr>
      <xdr:spPr>
        <a:xfrm>
          <a:off x="3987800" y="9798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57</xdr:row>
      <xdr:rowOff>26307</xdr:rowOff>
    </xdr:to>
    <xdr:cxnSp macro="">
      <xdr:nvCxnSpPr>
        <xdr:cNvPr id="192" name="直線コネクタ 191"/>
        <xdr:cNvCxnSpPr/>
      </xdr:nvCxnSpPr>
      <xdr:spPr>
        <a:xfrm>
          <a:off x="3098800" y="9700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99785</xdr:rowOff>
    </xdr:to>
    <xdr:cxnSp macro="">
      <xdr:nvCxnSpPr>
        <xdr:cNvPr id="195" name="直線コネクタ 194"/>
        <xdr:cNvCxnSpPr/>
      </xdr:nvCxnSpPr>
      <xdr:spPr>
        <a:xfrm>
          <a:off x="2209800" y="9668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57</xdr:row>
      <xdr:rowOff>91622</xdr:rowOff>
    </xdr:to>
    <xdr:cxnSp macro="">
      <xdr:nvCxnSpPr>
        <xdr:cNvPr id="198" name="直線コネクタ 197"/>
        <xdr:cNvCxnSpPr/>
      </xdr:nvCxnSpPr>
      <xdr:spPr>
        <a:xfrm flipV="1">
          <a:off x="1320800" y="9668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08" name="楕円 207"/>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24692</xdr:rowOff>
    </xdr:from>
    <xdr:ext cx="762000" cy="259045"/>
    <xdr:sp macro="" textlink="">
      <xdr:nvSpPr>
        <xdr:cNvPr id="209" name="扶助費該当値テキスト"/>
        <xdr:cNvSpPr txBox="1"/>
      </xdr:nvSpPr>
      <xdr:spPr>
        <a:xfrm>
          <a:off x="49149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10" name="楕円 209"/>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87284</xdr:rowOff>
    </xdr:from>
    <xdr:ext cx="736600" cy="259045"/>
    <xdr:sp macro="" textlink="">
      <xdr:nvSpPr>
        <xdr:cNvPr id="211" name="テキスト ボックス 210"/>
        <xdr:cNvSpPr txBox="1"/>
      </xdr:nvSpPr>
      <xdr:spPr>
        <a:xfrm>
          <a:off x="3606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2" name="楕円 211"/>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13" name="テキスト ボックス 212"/>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4" name="楕円 213"/>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5" name="テキスト ボックス 214"/>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6" name="楕円 215"/>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152599</xdr:rowOff>
    </xdr:from>
    <xdr:ext cx="762000" cy="259045"/>
    <xdr:sp macro="" textlink="">
      <xdr:nvSpPr>
        <xdr:cNvPr id="217" name="テキスト ボックス 216"/>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ポイント下回っており、愛媛県平均より</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ポイント下回っているが、前年度比較では増加している現状である。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繰出金については、国民健康保険特別会計において、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愛媛県</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保険者</a:t>
          </a:r>
          <a:r>
            <a:rPr kumimoji="1" lang="ja-JP" altLang="en-US" sz="1100">
              <a:solidFill>
                <a:schemeClr val="dk1"/>
              </a:solidFill>
              <a:effectLst/>
              <a:latin typeface="+mn-lt"/>
              <a:ea typeface="+mn-ea"/>
              <a:cs typeface="+mn-cs"/>
            </a:rPr>
            <a:t>に加わり、</a:t>
          </a:r>
          <a:r>
            <a:rPr kumimoji="1" lang="ja-JP" altLang="ja-JP" sz="1100">
              <a:solidFill>
                <a:schemeClr val="dk1"/>
              </a:solidFill>
              <a:effectLst/>
              <a:latin typeface="+mn-lt"/>
              <a:ea typeface="+mn-ea"/>
              <a:cs typeface="+mn-cs"/>
            </a:rPr>
            <a:t>財政運営の責任主体となることから、今後の動向を注視しつつ適正化に努めるとともに、保険税率の適正化を図り普通会計の赤字補てんを減らしていくように努める。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また下水道事業においては、経費を削減するとともに、独立採算の原則に立ち返った料金設定により健全化を図る。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2903</xdr:rowOff>
    </xdr:from>
    <xdr:to>
      <xdr:col>82</xdr:col>
      <xdr:colOff>107950</xdr:colOff>
      <xdr:row>54</xdr:row>
      <xdr:rowOff>74749</xdr:rowOff>
    </xdr:to>
    <xdr:cxnSp macro="">
      <xdr:nvCxnSpPr>
        <xdr:cNvPr id="252" name="直線コネクタ 251"/>
        <xdr:cNvCxnSpPr/>
      </xdr:nvCxnSpPr>
      <xdr:spPr>
        <a:xfrm flipV="1">
          <a:off x="15671800" y="926120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74749</xdr:rowOff>
    </xdr:to>
    <xdr:cxnSp macro="">
      <xdr:nvCxnSpPr>
        <xdr:cNvPr id="255" name="直線コネクタ 254"/>
        <xdr:cNvCxnSpPr/>
      </xdr:nvCxnSpPr>
      <xdr:spPr>
        <a:xfrm>
          <a:off x="14782800" y="92873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42091</xdr:rowOff>
    </xdr:to>
    <xdr:cxnSp macro="">
      <xdr:nvCxnSpPr>
        <xdr:cNvPr id="258" name="直線コネクタ 257"/>
        <xdr:cNvCxnSpPr/>
      </xdr:nvCxnSpPr>
      <xdr:spPr>
        <a:xfrm flipV="1">
          <a:off x="13893800" y="92873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42091</xdr:rowOff>
    </xdr:from>
    <xdr:to>
      <xdr:col>69</xdr:col>
      <xdr:colOff>92075</xdr:colOff>
      <xdr:row>56</xdr:row>
      <xdr:rowOff>25763</xdr:rowOff>
    </xdr:to>
    <xdr:cxnSp macro="">
      <xdr:nvCxnSpPr>
        <xdr:cNvPr id="261" name="直線コネクタ 260"/>
        <xdr:cNvCxnSpPr/>
      </xdr:nvCxnSpPr>
      <xdr:spPr>
        <a:xfrm flipV="1">
          <a:off x="13004800" y="9300391"/>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123553</xdr:rowOff>
    </xdr:from>
    <xdr:to>
      <xdr:col>82</xdr:col>
      <xdr:colOff>158750</xdr:colOff>
      <xdr:row>54</xdr:row>
      <xdr:rowOff>53703</xdr:rowOff>
    </xdr:to>
    <xdr:sp macro="" textlink="">
      <xdr:nvSpPr>
        <xdr:cNvPr id="271" name="楕円 270"/>
        <xdr:cNvSpPr/>
      </xdr:nvSpPr>
      <xdr:spPr>
        <a:xfrm>
          <a:off x="16459200" y="92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32130</xdr:rowOff>
    </xdr:from>
    <xdr:ext cx="762000" cy="259045"/>
    <xdr:sp macro="" textlink="">
      <xdr:nvSpPr>
        <xdr:cNvPr id="272" name="その他該当値テキスト"/>
        <xdr:cNvSpPr txBox="1"/>
      </xdr:nvSpPr>
      <xdr:spPr>
        <a:xfrm>
          <a:off x="16598900" y="911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23949</xdr:rowOff>
    </xdr:from>
    <xdr:to>
      <xdr:col>78</xdr:col>
      <xdr:colOff>120650</xdr:colOff>
      <xdr:row>54</xdr:row>
      <xdr:rowOff>125549</xdr:rowOff>
    </xdr:to>
    <xdr:sp macro="" textlink="">
      <xdr:nvSpPr>
        <xdr:cNvPr id="273" name="楕円 272"/>
        <xdr:cNvSpPr/>
      </xdr:nvSpPr>
      <xdr:spPr>
        <a:xfrm>
          <a:off x="15621000" y="92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135726</xdr:rowOff>
    </xdr:from>
    <xdr:ext cx="736600" cy="259045"/>
    <xdr:sp macro="" textlink="">
      <xdr:nvSpPr>
        <xdr:cNvPr id="274" name="テキスト ボックス 273"/>
        <xdr:cNvSpPr txBox="1"/>
      </xdr:nvSpPr>
      <xdr:spPr>
        <a:xfrm>
          <a:off x="15290800" y="9051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macro="" textlink="">
      <xdr:nvSpPr>
        <xdr:cNvPr id="275" name="楕円 274"/>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76" name="テキスト ボックス 275"/>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162741</xdr:rowOff>
    </xdr:from>
    <xdr:to>
      <xdr:col>69</xdr:col>
      <xdr:colOff>142875</xdr:colOff>
      <xdr:row>54</xdr:row>
      <xdr:rowOff>92891</xdr:rowOff>
    </xdr:to>
    <xdr:sp macro="" textlink="">
      <xdr:nvSpPr>
        <xdr:cNvPr id="277" name="楕円 276"/>
        <xdr:cNvSpPr/>
      </xdr:nvSpPr>
      <xdr:spPr>
        <a:xfrm>
          <a:off x="13843000" y="92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103068</xdr:rowOff>
    </xdr:from>
    <xdr:ext cx="762000" cy="259045"/>
    <xdr:sp macro="" textlink="">
      <xdr:nvSpPr>
        <xdr:cNvPr id="278" name="テキスト ボックス 277"/>
        <xdr:cNvSpPr txBox="1"/>
      </xdr:nvSpPr>
      <xdr:spPr>
        <a:xfrm>
          <a:off x="13512800" y="901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79" name="楕円 278"/>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80" name="テキスト ボックス 279"/>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ポイント、愛媛県平均より</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ポイント、それぞれ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上回っている。市の補助する各種団体への補助金が近年多額になっている上に、既得権化しているものに対する削減が、なかなか進んでいない現状である。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年度には、改めて補助金等審議会を立ち上げ、補助金交付の基準を抜本的に見直すこととしている。そこで</a:t>
          </a:r>
          <a:r>
            <a:rPr kumimoji="1" lang="ja-JP" altLang="ja-JP" sz="1100">
              <a:solidFill>
                <a:schemeClr val="dk1"/>
              </a:solidFill>
              <a:effectLst/>
              <a:latin typeface="+mn-lt"/>
              <a:ea typeface="+mn-ea"/>
              <a:cs typeface="+mn-cs"/>
            </a:rPr>
            <a:t>対象団体の活動内容も再精査を行い、必要性の低い補助金は見直し、廃止を行う。</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また一部事務組合の事業内容についても事前の精査に努める。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143002</xdr:rowOff>
    </xdr:to>
    <xdr:cxnSp macro="">
      <xdr:nvCxnSpPr>
        <xdr:cNvPr id="310" name="直線コネクタ 309"/>
        <xdr:cNvCxnSpPr/>
      </xdr:nvCxnSpPr>
      <xdr:spPr>
        <a:xfrm>
          <a:off x="15671800" y="64135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38</xdr:row>
      <xdr:rowOff>30988</xdr:rowOff>
    </xdr:to>
    <xdr:cxnSp macro="">
      <xdr:nvCxnSpPr>
        <xdr:cNvPr id="313" name="直線コネクタ 312"/>
        <xdr:cNvCxnSpPr/>
      </xdr:nvCxnSpPr>
      <xdr:spPr>
        <a:xfrm flipV="1">
          <a:off x="14782800" y="641350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30988</xdr:rowOff>
    </xdr:to>
    <xdr:cxnSp macro="">
      <xdr:nvCxnSpPr>
        <xdr:cNvPr id="316" name="直線コネクタ 315"/>
        <xdr:cNvCxnSpPr/>
      </xdr:nvCxnSpPr>
      <xdr:spPr>
        <a:xfrm>
          <a:off x="13893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161290</xdr:rowOff>
    </xdr:to>
    <xdr:cxnSp macro="">
      <xdr:nvCxnSpPr>
        <xdr:cNvPr id="319" name="直線コネクタ 318"/>
        <xdr:cNvCxnSpPr/>
      </xdr:nvCxnSpPr>
      <xdr:spPr>
        <a:xfrm>
          <a:off x="13004800" y="628548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9" name="楕円 328"/>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30"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1" name="楕円 330"/>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2" name="テキスト ボックス 331"/>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3" name="楕円 332"/>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4" name="テキスト ボックス 333"/>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5" name="楕円 334"/>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6" name="テキスト ボックス 335"/>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7" name="楕円 336"/>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8" name="テキスト ボックス 337"/>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市町合併後、</a:t>
          </a:r>
          <a:r>
            <a:rPr kumimoji="1" lang="ja-JP" altLang="en-US" sz="1100">
              <a:solidFill>
                <a:schemeClr val="dk1"/>
              </a:solidFill>
              <a:effectLst/>
              <a:latin typeface="+mn-lt"/>
              <a:ea typeface="+mn-ea"/>
              <a:cs typeface="+mn-cs"/>
            </a:rPr>
            <a:t>低金利かつ償還期間の長い地方債を活用してきたため、単年での</a:t>
          </a:r>
          <a:r>
            <a:rPr kumimoji="1" lang="ja-JP" altLang="ja-JP" sz="1100">
              <a:solidFill>
                <a:schemeClr val="dk1"/>
              </a:solidFill>
              <a:effectLst/>
              <a:latin typeface="+mn-lt"/>
              <a:ea typeface="+mn-ea"/>
              <a:cs typeface="+mn-cs"/>
            </a:rPr>
            <a:t>地方債償還額は減少傾向にある。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新市建設計画実施により、本庁舎、給食センターをはじめとした大型建設事業が実施されたため、今後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年度をピークに</a:t>
          </a:r>
          <a:r>
            <a:rPr kumimoji="1" lang="ja-JP" altLang="ja-JP" sz="1100">
              <a:solidFill>
                <a:schemeClr val="dk1"/>
              </a:solidFill>
              <a:effectLst/>
              <a:latin typeface="+mn-lt"/>
              <a:ea typeface="+mn-ea"/>
              <a:cs typeface="+mn-cs"/>
            </a:rPr>
            <a:t>増加が見込まれる。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大型建設事業の実施にあたっては、市民ニーズを的確に把握し内容を精査した事業実施に努める。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113665</xdr:rowOff>
    </xdr:from>
    <xdr:to>
      <xdr:col>24</xdr:col>
      <xdr:colOff>25400</xdr:colOff>
      <xdr:row>74</xdr:row>
      <xdr:rowOff>123190</xdr:rowOff>
    </xdr:to>
    <xdr:cxnSp macro="">
      <xdr:nvCxnSpPr>
        <xdr:cNvPr id="370" name="直線コネクタ 369"/>
        <xdr:cNvCxnSpPr/>
      </xdr:nvCxnSpPr>
      <xdr:spPr>
        <a:xfrm>
          <a:off x="3987800" y="128009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113665</xdr:rowOff>
    </xdr:from>
    <xdr:to>
      <xdr:col>19</xdr:col>
      <xdr:colOff>187325</xdr:colOff>
      <xdr:row>74</xdr:row>
      <xdr:rowOff>117475</xdr:rowOff>
    </xdr:to>
    <xdr:cxnSp macro="">
      <xdr:nvCxnSpPr>
        <xdr:cNvPr id="373" name="直線コネクタ 372"/>
        <xdr:cNvCxnSpPr/>
      </xdr:nvCxnSpPr>
      <xdr:spPr>
        <a:xfrm flipV="1">
          <a:off x="3098800" y="128009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117475</xdr:rowOff>
    </xdr:from>
    <xdr:to>
      <xdr:col>15</xdr:col>
      <xdr:colOff>98425</xdr:colOff>
      <xdr:row>74</xdr:row>
      <xdr:rowOff>136525</xdr:rowOff>
    </xdr:to>
    <xdr:cxnSp macro="">
      <xdr:nvCxnSpPr>
        <xdr:cNvPr id="376" name="直線コネクタ 375"/>
        <xdr:cNvCxnSpPr/>
      </xdr:nvCxnSpPr>
      <xdr:spPr>
        <a:xfrm flipV="1">
          <a:off x="2209800" y="12804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136525</xdr:rowOff>
    </xdr:from>
    <xdr:to>
      <xdr:col>11</xdr:col>
      <xdr:colOff>9525</xdr:colOff>
      <xdr:row>74</xdr:row>
      <xdr:rowOff>151765</xdr:rowOff>
    </xdr:to>
    <xdr:cxnSp macro="">
      <xdr:nvCxnSpPr>
        <xdr:cNvPr id="379" name="直線コネクタ 378"/>
        <xdr:cNvCxnSpPr/>
      </xdr:nvCxnSpPr>
      <xdr:spPr>
        <a:xfrm flipV="1">
          <a:off x="1320800" y="128238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72390</xdr:rowOff>
    </xdr:from>
    <xdr:to>
      <xdr:col>24</xdr:col>
      <xdr:colOff>76200</xdr:colOff>
      <xdr:row>75</xdr:row>
      <xdr:rowOff>2540</xdr:rowOff>
    </xdr:to>
    <xdr:sp macro="" textlink="">
      <xdr:nvSpPr>
        <xdr:cNvPr id="389" name="楕円 388"/>
        <xdr:cNvSpPr/>
      </xdr:nvSpPr>
      <xdr:spPr>
        <a:xfrm>
          <a:off x="4775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152417</xdr:rowOff>
    </xdr:from>
    <xdr:ext cx="762000" cy="259045"/>
    <xdr:sp macro="" textlink="">
      <xdr:nvSpPr>
        <xdr:cNvPr id="390" name="公債費該当値テキスト"/>
        <xdr:cNvSpPr txBox="1"/>
      </xdr:nvSpPr>
      <xdr:spPr>
        <a:xfrm>
          <a:off x="4914900" y="1266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62865</xdr:rowOff>
    </xdr:from>
    <xdr:to>
      <xdr:col>20</xdr:col>
      <xdr:colOff>38100</xdr:colOff>
      <xdr:row>74</xdr:row>
      <xdr:rowOff>164465</xdr:rowOff>
    </xdr:to>
    <xdr:sp macro="" textlink="">
      <xdr:nvSpPr>
        <xdr:cNvPr id="391" name="楕円 390"/>
        <xdr:cNvSpPr/>
      </xdr:nvSpPr>
      <xdr:spPr>
        <a:xfrm>
          <a:off x="3937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3192</xdr:rowOff>
    </xdr:from>
    <xdr:ext cx="736600" cy="259045"/>
    <xdr:sp macro="" textlink="">
      <xdr:nvSpPr>
        <xdr:cNvPr id="392" name="テキスト ボックス 391"/>
        <xdr:cNvSpPr txBox="1"/>
      </xdr:nvSpPr>
      <xdr:spPr>
        <a:xfrm>
          <a:off x="3606800" y="12519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66675</xdr:rowOff>
    </xdr:from>
    <xdr:to>
      <xdr:col>15</xdr:col>
      <xdr:colOff>149225</xdr:colOff>
      <xdr:row>74</xdr:row>
      <xdr:rowOff>168275</xdr:rowOff>
    </xdr:to>
    <xdr:sp macro="" textlink="">
      <xdr:nvSpPr>
        <xdr:cNvPr id="393" name="楕円 392"/>
        <xdr:cNvSpPr/>
      </xdr:nvSpPr>
      <xdr:spPr>
        <a:xfrm>
          <a:off x="3048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7002</xdr:rowOff>
    </xdr:from>
    <xdr:ext cx="762000" cy="259045"/>
    <xdr:sp macro="" textlink="">
      <xdr:nvSpPr>
        <xdr:cNvPr id="394" name="テキスト ボックス 393"/>
        <xdr:cNvSpPr txBox="1"/>
      </xdr:nvSpPr>
      <xdr:spPr>
        <a:xfrm>
          <a:off x="2717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85725</xdr:rowOff>
    </xdr:from>
    <xdr:to>
      <xdr:col>11</xdr:col>
      <xdr:colOff>60325</xdr:colOff>
      <xdr:row>75</xdr:row>
      <xdr:rowOff>15875</xdr:rowOff>
    </xdr:to>
    <xdr:sp macro="" textlink="">
      <xdr:nvSpPr>
        <xdr:cNvPr id="395" name="楕円 394"/>
        <xdr:cNvSpPr/>
      </xdr:nvSpPr>
      <xdr:spPr>
        <a:xfrm>
          <a:off x="2159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26052</xdr:rowOff>
    </xdr:from>
    <xdr:ext cx="762000" cy="259045"/>
    <xdr:sp macro="" textlink="">
      <xdr:nvSpPr>
        <xdr:cNvPr id="396" name="テキスト ボックス 395"/>
        <xdr:cNvSpPr txBox="1"/>
      </xdr:nvSpPr>
      <xdr:spPr>
        <a:xfrm>
          <a:off x="1828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100965</xdr:rowOff>
    </xdr:from>
    <xdr:to>
      <xdr:col>6</xdr:col>
      <xdr:colOff>171450</xdr:colOff>
      <xdr:row>75</xdr:row>
      <xdr:rowOff>31115</xdr:rowOff>
    </xdr:to>
    <xdr:sp macro="" textlink="">
      <xdr:nvSpPr>
        <xdr:cNvPr id="397" name="楕円 396"/>
        <xdr:cNvSpPr/>
      </xdr:nvSpPr>
      <xdr:spPr>
        <a:xfrm>
          <a:off x="1270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41292</xdr:rowOff>
    </xdr:from>
    <xdr:ext cx="762000" cy="259045"/>
    <xdr:sp macro="" textlink="">
      <xdr:nvSpPr>
        <xdr:cNvPr id="398" name="テキスト ボックス 397"/>
        <xdr:cNvSpPr txBox="1"/>
      </xdr:nvSpPr>
      <xdr:spPr>
        <a:xfrm>
          <a:off x="939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、愛媛県平均との比較では</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上回っており、悪化の傾向が強い。これは近年の物件費に関する指標の悪化が影響している。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当初予算の編成などを通じて、全庁的な取組により悪化傾向に歯止めをかけることが急務である。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78</xdr:row>
      <xdr:rowOff>62230</xdr:rowOff>
    </xdr:to>
    <xdr:cxnSp macro="">
      <xdr:nvCxnSpPr>
        <xdr:cNvPr id="431" name="直線コネクタ 430"/>
        <xdr:cNvCxnSpPr/>
      </xdr:nvCxnSpPr>
      <xdr:spPr>
        <a:xfrm flipV="1">
          <a:off x="15671800" y="134162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62230</xdr:rowOff>
    </xdr:to>
    <xdr:cxnSp macro="">
      <xdr:nvCxnSpPr>
        <xdr:cNvPr id="434" name="直線コネクタ 433"/>
        <xdr:cNvCxnSpPr/>
      </xdr:nvCxnSpPr>
      <xdr:spPr>
        <a:xfrm>
          <a:off x="14782800" y="13393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24130</xdr:rowOff>
    </xdr:to>
    <xdr:cxnSp macro="">
      <xdr:nvCxnSpPr>
        <xdr:cNvPr id="437" name="直線コネクタ 436"/>
        <xdr:cNvCxnSpPr/>
      </xdr:nvCxnSpPr>
      <xdr:spPr>
        <a:xfrm flipV="1">
          <a:off x="13893800" y="13393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78</xdr:row>
      <xdr:rowOff>24130</xdr:rowOff>
    </xdr:to>
    <xdr:cxnSp macro="">
      <xdr:nvCxnSpPr>
        <xdr:cNvPr id="440" name="直線コネクタ 439"/>
        <xdr:cNvCxnSpPr/>
      </xdr:nvCxnSpPr>
      <xdr:spPr>
        <a:xfrm>
          <a:off x="13004800" y="13260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50" name="楕円 449"/>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51"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xdr:rowOff>
    </xdr:from>
    <xdr:to>
      <xdr:col>78</xdr:col>
      <xdr:colOff>120650</xdr:colOff>
      <xdr:row>78</xdr:row>
      <xdr:rowOff>113030</xdr:rowOff>
    </xdr:to>
    <xdr:sp macro="" textlink="">
      <xdr:nvSpPr>
        <xdr:cNvPr id="452" name="楕円 451"/>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53" name="テキスト ボックス 452"/>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54" name="楕円 453"/>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55" name="テキスト ボックス 454"/>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6" name="楕円 455"/>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57" name="テキスト ボックス 456"/>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58" name="楕円 457"/>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59" name="テキスト ボックス 458"/>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87147</xdr:rowOff>
    </xdr:from>
    <xdr:to>
      <xdr:col>29</xdr:col>
      <xdr:colOff>127000</xdr:colOff>
      <xdr:row>17</xdr:row>
      <xdr:rowOff>125781</xdr:rowOff>
    </xdr:to>
    <xdr:cxnSp macro="">
      <xdr:nvCxnSpPr>
        <xdr:cNvPr id="50" name="直線コネクタ 49"/>
        <xdr:cNvCxnSpPr/>
      </xdr:nvCxnSpPr>
      <xdr:spPr bwMode="auto">
        <a:xfrm>
          <a:off x="5003800" y="3049422"/>
          <a:ext cx="6477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87147</xdr:rowOff>
    </xdr:from>
    <xdr:to>
      <xdr:col>26</xdr:col>
      <xdr:colOff>50800</xdr:colOff>
      <xdr:row>17</xdr:row>
      <xdr:rowOff>98285</xdr:rowOff>
    </xdr:to>
    <xdr:cxnSp macro="">
      <xdr:nvCxnSpPr>
        <xdr:cNvPr id="53" name="直線コネクタ 52"/>
        <xdr:cNvCxnSpPr/>
      </xdr:nvCxnSpPr>
      <xdr:spPr bwMode="auto">
        <a:xfrm flipV="1">
          <a:off x="4305300" y="3049422"/>
          <a:ext cx="698500" cy="11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98285</xdr:rowOff>
    </xdr:from>
    <xdr:to>
      <xdr:col>22</xdr:col>
      <xdr:colOff>114300</xdr:colOff>
      <xdr:row>17</xdr:row>
      <xdr:rowOff>141910</xdr:rowOff>
    </xdr:to>
    <xdr:cxnSp macro="">
      <xdr:nvCxnSpPr>
        <xdr:cNvPr id="56" name="直線コネクタ 55"/>
        <xdr:cNvCxnSpPr/>
      </xdr:nvCxnSpPr>
      <xdr:spPr bwMode="auto">
        <a:xfrm flipV="1">
          <a:off x="3606800" y="3060560"/>
          <a:ext cx="698500" cy="4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141910</xdr:rowOff>
    </xdr:from>
    <xdr:to>
      <xdr:col>18</xdr:col>
      <xdr:colOff>177800</xdr:colOff>
      <xdr:row>18</xdr:row>
      <xdr:rowOff>67678</xdr:rowOff>
    </xdr:to>
    <xdr:cxnSp macro="">
      <xdr:nvCxnSpPr>
        <xdr:cNvPr id="59" name="直線コネクタ 58"/>
        <xdr:cNvCxnSpPr/>
      </xdr:nvCxnSpPr>
      <xdr:spPr bwMode="auto">
        <a:xfrm flipV="1">
          <a:off x="2908300" y="3104185"/>
          <a:ext cx="698500" cy="9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74981</xdr:rowOff>
    </xdr:from>
    <xdr:to>
      <xdr:col>29</xdr:col>
      <xdr:colOff>177800</xdr:colOff>
      <xdr:row>18</xdr:row>
      <xdr:rowOff>5131</xdr:rowOff>
    </xdr:to>
    <xdr:sp macro="" textlink="">
      <xdr:nvSpPr>
        <xdr:cNvPr id="69" name="楕円 68"/>
        <xdr:cNvSpPr/>
      </xdr:nvSpPr>
      <xdr:spPr bwMode="auto">
        <a:xfrm>
          <a:off x="5600700" y="303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47058</xdr:rowOff>
    </xdr:from>
    <xdr:ext cx="762000" cy="259045"/>
    <xdr:sp macro="" textlink="">
      <xdr:nvSpPr>
        <xdr:cNvPr id="70" name="人口1人当たり決算額の推移該当値テキスト130"/>
        <xdr:cNvSpPr txBox="1"/>
      </xdr:nvSpPr>
      <xdr:spPr>
        <a:xfrm>
          <a:off x="5740400" y="300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36347</xdr:rowOff>
    </xdr:from>
    <xdr:to>
      <xdr:col>26</xdr:col>
      <xdr:colOff>101600</xdr:colOff>
      <xdr:row>17</xdr:row>
      <xdr:rowOff>137947</xdr:rowOff>
    </xdr:to>
    <xdr:sp macro="" textlink="">
      <xdr:nvSpPr>
        <xdr:cNvPr id="71" name="楕円 70"/>
        <xdr:cNvSpPr/>
      </xdr:nvSpPr>
      <xdr:spPr bwMode="auto">
        <a:xfrm>
          <a:off x="4953000" y="299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122724</xdr:rowOff>
    </xdr:from>
    <xdr:ext cx="736600" cy="259045"/>
    <xdr:sp macro="" textlink="">
      <xdr:nvSpPr>
        <xdr:cNvPr id="72" name="テキスト ボックス 71"/>
        <xdr:cNvSpPr txBox="1"/>
      </xdr:nvSpPr>
      <xdr:spPr>
        <a:xfrm>
          <a:off x="4622800" y="3084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47485</xdr:rowOff>
    </xdr:from>
    <xdr:to>
      <xdr:col>22</xdr:col>
      <xdr:colOff>165100</xdr:colOff>
      <xdr:row>17</xdr:row>
      <xdr:rowOff>149085</xdr:rowOff>
    </xdr:to>
    <xdr:sp macro="" textlink="">
      <xdr:nvSpPr>
        <xdr:cNvPr id="73" name="楕円 72"/>
        <xdr:cNvSpPr/>
      </xdr:nvSpPr>
      <xdr:spPr bwMode="auto">
        <a:xfrm>
          <a:off x="4254500" y="300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133862</xdr:rowOff>
    </xdr:from>
    <xdr:ext cx="762000" cy="259045"/>
    <xdr:sp macro="" textlink="">
      <xdr:nvSpPr>
        <xdr:cNvPr id="74" name="テキスト ボックス 73"/>
        <xdr:cNvSpPr txBox="1"/>
      </xdr:nvSpPr>
      <xdr:spPr>
        <a:xfrm>
          <a:off x="3924300" y="30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91110</xdr:rowOff>
    </xdr:from>
    <xdr:to>
      <xdr:col>19</xdr:col>
      <xdr:colOff>38100</xdr:colOff>
      <xdr:row>18</xdr:row>
      <xdr:rowOff>21260</xdr:rowOff>
    </xdr:to>
    <xdr:sp macro="" textlink="">
      <xdr:nvSpPr>
        <xdr:cNvPr id="75" name="楕円 74"/>
        <xdr:cNvSpPr/>
      </xdr:nvSpPr>
      <xdr:spPr bwMode="auto">
        <a:xfrm>
          <a:off x="3556000" y="30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6037</xdr:rowOff>
    </xdr:from>
    <xdr:ext cx="762000" cy="259045"/>
    <xdr:sp macro="" textlink="">
      <xdr:nvSpPr>
        <xdr:cNvPr id="76" name="テキスト ボックス 75"/>
        <xdr:cNvSpPr txBox="1"/>
      </xdr:nvSpPr>
      <xdr:spPr>
        <a:xfrm>
          <a:off x="3225800" y="313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16878</xdr:rowOff>
    </xdr:from>
    <xdr:to>
      <xdr:col>15</xdr:col>
      <xdr:colOff>101600</xdr:colOff>
      <xdr:row>18</xdr:row>
      <xdr:rowOff>118478</xdr:rowOff>
    </xdr:to>
    <xdr:sp macro="" textlink="">
      <xdr:nvSpPr>
        <xdr:cNvPr id="77" name="楕円 76"/>
        <xdr:cNvSpPr/>
      </xdr:nvSpPr>
      <xdr:spPr bwMode="auto">
        <a:xfrm>
          <a:off x="2857500" y="3150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103255</xdr:rowOff>
    </xdr:from>
    <xdr:ext cx="762000" cy="259045"/>
    <xdr:sp macro="" textlink="">
      <xdr:nvSpPr>
        <xdr:cNvPr id="78" name="テキスト ボックス 77"/>
        <xdr:cNvSpPr txBox="1"/>
      </xdr:nvSpPr>
      <xdr:spPr>
        <a:xfrm>
          <a:off x="2527300" y="323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266739</xdr:rowOff>
    </xdr:from>
    <xdr:to>
      <xdr:col>29</xdr:col>
      <xdr:colOff>127000</xdr:colOff>
      <xdr:row>37</xdr:row>
      <xdr:rowOff>275169</xdr:rowOff>
    </xdr:to>
    <xdr:cxnSp macro="">
      <xdr:nvCxnSpPr>
        <xdr:cNvPr id="110" name="直線コネクタ 109"/>
        <xdr:cNvCxnSpPr/>
      </xdr:nvCxnSpPr>
      <xdr:spPr bwMode="auto">
        <a:xfrm flipV="1">
          <a:off x="5003800" y="7391439"/>
          <a:ext cx="647700" cy="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272559</xdr:rowOff>
    </xdr:from>
    <xdr:to>
      <xdr:col>26</xdr:col>
      <xdr:colOff>50800</xdr:colOff>
      <xdr:row>37</xdr:row>
      <xdr:rowOff>275169</xdr:rowOff>
    </xdr:to>
    <xdr:cxnSp macro="">
      <xdr:nvCxnSpPr>
        <xdr:cNvPr id="113" name="直線コネクタ 112"/>
        <xdr:cNvCxnSpPr/>
      </xdr:nvCxnSpPr>
      <xdr:spPr bwMode="auto">
        <a:xfrm>
          <a:off x="4305300" y="7397259"/>
          <a:ext cx="698500" cy="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256594</xdr:rowOff>
    </xdr:from>
    <xdr:to>
      <xdr:col>22</xdr:col>
      <xdr:colOff>114300</xdr:colOff>
      <xdr:row>37</xdr:row>
      <xdr:rowOff>272559</xdr:rowOff>
    </xdr:to>
    <xdr:cxnSp macro="">
      <xdr:nvCxnSpPr>
        <xdr:cNvPr id="116" name="直線コネクタ 115"/>
        <xdr:cNvCxnSpPr/>
      </xdr:nvCxnSpPr>
      <xdr:spPr bwMode="auto">
        <a:xfrm>
          <a:off x="3606800" y="7381294"/>
          <a:ext cx="698500" cy="15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237199</xdr:rowOff>
    </xdr:from>
    <xdr:to>
      <xdr:col>18</xdr:col>
      <xdr:colOff>177800</xdr:colOff>
      <xdr:row>37</xdr:row>
      <xdr:rowOff>256594</xdr:rowOff>
    </xdr:to>
    <xdr:cxnSp macro="">
      <xdr:nvCxnSpPr>
        <xdr:cNvPr id="119" name="直線コネクタ 118"/>
        <xdr:cNvCxnSpPr/>
      </xdr:nvCxnSpPr>
      <xdr:spPr bwMode="auto">
        <a:xfrm>
          <a:off x="2908300" y="7361899"/>
          <a:ext cx="698500" cy="19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215939</xdr:rowOff>
    </xdr:from>
    <xdr:to>
      <xdr:col>29</xdr:col>
      <xdr:colOff>177800</xdr:colOff>
      <xdr:row>37</xdr:row>
      <xdr:rowOff>317539</xdr:rowOff>
    </xdr:to>
    <xdr:sp macro="" textlink="">
      <xdr:nvSpPr>
        <xdr:cNvPr id="129" name="楕円 128"/>
        <xdr:cNvSpPr/>
      </xdr:nvSpPr>
      <xdr:spPr bwMode="auto">
        <a:xfrm>
          <a:off x="5600700" y="734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224369</xdr:rowOff>
    </xdr:from>
    <xdr:to>
      <xdr:col>26</xdr:col>
      <xdr:colOff>101600</xdr:colOff>
      <xdr:row>37</xdr:row>
      <xdr:rowOff>325969</xdr:rowOff>
    </xdr:to>
    <xdr:sp macro="" textlink="">
      <xdr:nvSpPr>
        <xdr:cNvPr id="131" name="楕円 130"/>
        <xdr:cNvSpPr/>
      </xdr:nvSpPr>
      <xdr:spPr bwMode="auto">
        <a:xfrm>
          <a:off x="4953000" y="734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310746</xdr:rowOff>
    </xdr:from>
    <xdr:ext cx="736600" cy="259045"/>
    <xdr:sp macro="" textlink="">
      <xdr:nvSpPr>
        <xdr:cNvPr id="132" name="テキスト ボックス 131"/>
        <xdr:cNvSpPr txBox="1"/>
      </xdr:nvSpPr>
      <xdr:spPr>
        <a:xfrm>
          <a:off x="4622800" y="743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221759</xdr:rowOff>
    </xdr:from>
    <xdr:to>
      <xdr:col>22</xdr:col>
      <xdr:colOff>165100</xdr:colOff>
      <xdr:row>37</xdr:row>
      <xdr:rowOff>323359</xdr:rowOff>
    </xdr:to>
    <xdr:sp macro="" textlink="">
      <xdr:nvSpPr>
        <xdr:cNvPr id="133" name="楕円 132"/>
        <xdr:cNvSpPr/>
      </xdr:nvSpPr>
      <xdr:spPr bwMode="auto">
        <a:xfrm>
          <a:off x="4254500" y="7346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308136</xdr:rowOff>
    </xdr:from>
    <xdr:ext cx="762000" cy="259045"/>
    <xdr:sp macro="" textlink="">
      <xdr:nvSpPr>
        <xdr:cNvPr id="134" name="テキスト ボックス 133"/>
        <xdr:cNvSpPr txBox="1"/>
      </xdr:nvSpPr>
      <xdr:spPr>
        <a:xfrm>
          <a:off x="3924300" y="74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205794</xdr:rowOff>
    </xdr:from>
    <xdr:to>
      <xdr:col>19</xdr:col>
      <xdr:colOff>38100</xdr:colOff>
      <xdr:row>37</xdr:row>
      <xdr:rowOff>307394</xdr:rowOff>
    </xdr:to>
    <xdr:sp macro="" textlink="">
      <xdr:nvSpPr>
        <xdr:cNvPr id="135" name="楕円 134"/>
        <xdr:cNvSpPr/>
      </xdr:nvSpPr>
      <xdr:spPr bwMode="auto">
        <a:xfrm>
          <a:off x="3556000" y="733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292171</xdr:rowOff>
    </xdr:from>
    <xdr:ext cx="762000" cy="259045"/>
    <xdr:sp macro="" textlink="">
      <xdr:nvSpPr>
        <xdr:cNvPr id="136" name="テキスト ボックス 135"/>
        <xdr:cNvSpPr txBox="1"/>
      </xdr:nvSpPr>
      <xdr:spPr>
        <a:xfrm>
          <a:off x="3225800" y="741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186399</xdr:rowOff>
    </xdr:from>
    <xdr:to>
      <xdr:col>15</xdr:col>
      <xdr:colOff>101600</xdr:colOff>
      <xdr:row>37</xdr:row>
      <xdr:rowOff>287999</xdr:rowOff>
    </xdr:to>
    <xdr:sp macro="" textlink="">
      <xdr:nvSpPr>
        <xdr:cNvPr id="137" name="楕円 136"/>
        <xdr:cNvSpPr/>
      </xdr:nvSpPr>
      <xdr:spPr bwMode="auto">
        <a:xfrm>
          <a:off x="2857500" y="731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272776</xdr:rowOff>
    </xdr:from>
    <xdr:ext cx="762000" cy="259045"/>
    <xdr:sp macro="" textlink="">
      <xdr:nvSpPr>
        <xdr:cNvPr id="138" name="テキスト ボックス 137"/>
        <xdr:cNvSpPr txBox="1"/>
      </xdr:nvSpPr>
      <xdr:spPr>
        <a:xfrm>
          <a:off x="2527300" y="73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37,443
37,224
194.44
18,212,347
17,256,551
703,868
10,599,004
22,245,157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18694</xdr:rowOff>
    </xdr:from>
    <xdr:to>
      <xdr:col>24</xdr:col>
      <xdr:colOff>63500</xdr:colOff>
      <xdr:row>36</xdr:row>
      <xdr:rowOff>51740</xdr:rowOff>
    </xdr:to>
    <xdr:cxnSp macro="">
      <xdr:nvCxnSpPr>
        <xdr:cNvPr id="61" name="直線コネクタ 60"/>
        <xdr:cNvCxnSpPr/>
      </xdr:nvCxnSpPr>
      <xdr:spPr>
        <a:xfrm flipV="1">
          <a:off x="3797300" y="6190894"/>
          <a:ext cx="8382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51740</xdr:rowOff>
    </xdr:from>
    <xdr:to>
      <xdr:col>19</xdr:col>
      <xdr:colOff>177800</xdr:colOff>
      <xdr:row>36</xdr:row>
      <xdr:rowOff>62649</xdr:rowOff>
    </xdr:to>
    <xdr:cxnSp macro="">
      <xdr:nvCxnSpPr>
        <xdr:cNvPr id="64" name="直線コネクタ 63"/>
        <xdr:cNvCxnSpPr/>
      </xdr:nvCxnSpPr>
      <xdr:spPr>
        <a:xfrm flipV="1">
          <a:off x="2908300" y="6223940"/>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62649</xdr:rowOff>
    </xdr:from>
    <xdr:to>
      <xdr:col>15</xdr:col>
      <xdr:colOff>50800</xdr:colOff>
      <xdr:row>36</xdr:row>
      <xdr:rowOff>64897</xdr:rowOff>
    </xdr:to>
    <xdr:cxnSp macro="">
      <xdr:nvCxnSpPr>
        <xdr:cNvPr id="67" name="直線コネクタ 66"/>
        <xdr:cNvCxnSpPr/>
      </xdr:nvCxnSpPr>
      <xdr:spPr>
        <a:xfrm flipV="1">
          <a:off x="2019300" y="623484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64897</xdr:rowOff>
    </xdr:from>
    <xdr:to>
      <xdr:col>10</xdr:col>
      <xdr:colOff>114300</xdr:colOff>
      <xdr:row>36</xdr:row>
      <xdr:rowOff>91402</xdr:rowOff>
    </xdr:to>
    <xdr:cxnSp macro="">
      <xdr:nvCxnSpPr>
        <xdr:cNvPr id="70" name="直線コネクタ 69"/>
        <xdr:cNvCxnSpPr/>
      </xdr:nvCxnSpPr>
      <xdr:spPr>
        <a:xfrm flipV="1">
          <a:off x="1130300" y="6237097"/>
          <a:ext cx="8890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139344</xdr:rowOff>
    </xdr:from>
    <xdr:to>
      <xdr:col>24</xdr:col>
      <xdr:colOff>114300</xdr:colOff>
      <xdr:row>36</xdr:row>
      <xdr:rowOff>69494</xdr:rowOff>
    </xdr:to>
    <xdr:sp macro="" textlink="">
      <xdr:nvSpPr>
        <xdr:cNvPr id="80" name="楕円 79"/>
        <xdr:cNvSpPr/>
      </xdr:nvSpPr>
      <xdr:spPr>
        <a:xfrm>
          <a:off x="4584700" y="61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117771</xdr:rowOff>
    </xdr:from>
    <xdr:ext cx="534377" cy="259045"/>
    <xdr:sp macro="" textlink="">
      <xdr:nvSpPr>
        <xdr:cNvPr id="81" name="人件費該当値テキスト"/>
        <xdr:cNvSpPr txBox="1"/>
      </xdr:nvSpPr>
      <xdr:spPr>
        <a:xfrm>
          <a:off x="4686300" y="611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940</xdr:rowOff>
    </xdr:from>
    <xdr:to>
      <xdr:col>20</xdr:col>
      <xdr:colOff>38100</xdr:colOff>
      <xdr:row>36</xdr:row>
      <xdr:rowOff>102540</xdr:rowOff>
    </xdr:to>
    <xdr:sp macro="" textlink="">
      <xdr:nvSpPr>
        <xdr:cNvPr id="82" name="楕円 81"/>
        <xdr:cNvSpPr/>
      </xdr:nvSpPr>
      <xdr:spPr>
        <a:xfrm>
          <a:off x="3746500" y="61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93667</xdr:rowOff>
    </xdr:from>
    <xdr:ext cx="534377" cy="259045"/>
    <xdr:sp macro="" textlink="">
      <xdr:nvSpPr>
        <xdr:cNvPr id="83" name="テキスト ボックス 82"/>
        <xdr:cNvSpPr txBox="1"/>
      </xdr:nvSpPr>
      <xdr:spPr>
        <a:xfrm>
          <a:off x="3530111" y="62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11849</xdr:rowOff>
    </xdr:from>
    <xdr:to>
      <xdr:col>15</xdr:col>
      <xdr:colOff>101600</xdr:colOff>
      <xdr:row>36</xdr:row>
      <xdr:rowOff>113449</xdr:rowOff>
    </xdr:to>
    <xdr:sp macro="" textlink="">
      <xdr:nvSpPr>
        <xdr:cNvPr id="84" name="楕円 83"/>
        <xdr:cNvSpPr/>
      </xdr:nvSpPr>
      <xdr:spPr>
        <a:xfrm>
          <a:off x="2857500" y="61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104576</xdr:rowOff>
    </xdr:from>
    <xdr:ext cx="534377" cy="259045"/>
    <xdr:sp macro="" textlink="">
      <xdr:nvSpPr>
        <xdr:cNvPr id="85" name="テキスト ボックス 84"/>
        <xdr:cNvSpPr txBox="1"/>
      </xdr:nvSpPr>
      <xdr:spPr>
        <a:xfrm>
          <a:off x="2641111" y="62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14097</xdr:rowOff>
    </xdr:from>
    <xdr:to>
      <xdr:col>10</xdr:col>
      <xdr:colOff>165100</xdr:colOff>
      <xdr:row>36</xdr:row>
      <xdr:rowOff>115697</xdr:rowOff>
    </xdr:to>
    <xdr:sp macro="" textlink="">
      <xdr:nvSpPr>
        <xdr:cNvPr id="86" name="楕円 85"/>
        <xdr:cNvSpPr/>
      </xdr:nvSpPr>
      <xdr:spPr>
        <a:xfrm>
          <a:off x="1968500" y="618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106824</xdr:rowOff>
    </xdr:from>
    <xdr:ext cx="534377" cy="259045"/>
    <xdr:sp macro="" textlink="">
      <xdr:nvSpPr>
        <xdr:cNvPr id="87" name="テキスト ボックス 86"/>
        <xdr:cNvSpPr txBox="1"/>
      </xdr:nvSpPr>
      <xdr:spPr>
        <a:xfrm>
          <a:off x="1752111" y="627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40602</xdr:rowOff>
    </xdr:from>
    <xdr:to>
      <xdr:col>6</xdr:col>
      <xdr:colOff>38100</xdr:colOff>
      <xdr:row>36</xdr:row>
      <xdr:rowOff>142202</xdr:rowOff>
    </xdr:to>
    <xdr:sp macro="" textlink="">
      <xdr:nvSpPr>
        <xdr:cNvPr id="88" name="楕円 87"/>
        <xdr:cNvSpPr/>
      </xdr:nvSpPr>
      <xdr:spPr>
        <a:xfrm>
          <a:off x="1079500" y="621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133329</xdr:rowOff>
    </xdr:from>
    <xdr:ext cx="534377" cy="259045"/>
    <xdr:sp macro="" textlink="">
      <xdr:nvSpPr>
        <xdr:cNvPr id="89" name="テキスト ボックス 88"/>
        <xdr:cNvSpPr txBox="1"/>
      </xdr:nvSpPr>
      <xdr:spPr>
        <a:xfrm>
          <a:off x="863111" y="63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79654</xdr:rowOff>
    </xdr:from>
    <xdr:to>
      <xdr:col>24</xdr:col>
      <xdr:colOff>63500</xdr:colOff>
      <xdr:row>56</xdr:row>
      <xdr:rowOff>66053</xdr:rowOff>
    </xdr:to>
    <xdr:cxnSp macro="">
      <xdr:nvCxnSpPr>
        <xdr:cNvPr id="119" name="直線コネクタ 118"/>
        <xdr:cNvCxnSpPr/>
      </xdr:nvCxnSpPr>
      <xdr:spPr>
        <a:xfrm>
          <a:off x="3797300" y="9509404"/>
          <a:ext cx="838200" cy="1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79654</xdr:rowOff>
    </xdr:from>
    <xdr:to>
      <xdr:col>19</xdr:col>
      <xdr:colOff>177800</xdr:colOff>
      <xdr:row>55</xdr:row>
      <xdr:rowOff>157061</xdr:rowOff>
    </xdr:to>
    <xdr:cxnSp macro="">
      <xdr:nvCxnSpPr>
        <xdr:cNvPr id="122" name="直線コネクタ 121"/>
        <xdr:cNvCxnSpPr/>
      </xdr:nvCxnSpPr>
      <xdr:spPr>
        <a:xfrm flipV="1">
          <a:off x="2908300" y="9509404"/>
          <a:ext cx="889000" cy="7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146876</xdr:rowOff>
    </xdr:from>
    <xdr:to>
      <xdr:col>15</xdr:col>
      <xdr:colOff>50800</xdr:colOff>
      <xdr:row>55</xdr:row>
      <xdr:rowOff>157061</xdr:rowOff>
    </xdr:to>
    <xdr:cxnSp macro="">
      <xdr:nvCxnSpPr>
        <xdr:cNvPr id="125" name="直線コネクタ 124"/>
        <xdr:cNvCxnSpPr/>
      </xdr:nvCxnSpPr>
      <xdr:spPr>
        <a:xfrm>
          <a:off x="2019300" y="9576626"/>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146876</xdr:rowOff>
    </xdr:from>
    <xdr:to>
      <xdr:col>10</xdr:col>
      <xdr:colOff>114300</xdr:colOff>
      <xdr:row>56</xdr:row>
      <xdr:rowOff>146418</xdr:rowOff>
    </xdr:to>
    <xdr:cxnSp macro="">
      <xdr:nvCxnSpPr>
        <xdr:cNvPr id="128" name="直線コネクタ 127"/>
        <xdr:cNvCxnSpPr/>
      </xdr:nvCxnSpPr>
      <xdr:spPr>
        <a:xfrm flipV="1">
          <a:off x="1130300" y="9576626"/>
          <a:ext cx="8890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15253</xdr:rowOff>
    </xdr:from>
    <xdr:to>
      <xdr:col>24</xdr:col>
      <xdr:colOff>114300</xdr:colOff>
      <xdr:row>56</xdr:row>
      <xdr:rowOff>116853</xdr:rowOff>
    </xdr:to>
    <xdr:sp macro="" textlink="">
      <xdr:nvSpPr>
        <xdr:cNvPr id="138" name="楕円 137"/>
        <xdr:cNvSpPr/>
      </xdr:nvSpPr>
      <xdr:spPr>
        <a:xfrm>
          <a:off x="4584700" y="96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165130</xdr:rowOff>
    </xdr:from>
    <xdr:ext cx="534377" cy="259045"/>
    <xdr:sp macro="" textlink="">
      <xdr:nvSpPr>
        <xdr:cNvPr id="139" name="物件費該当値テキスト"/>
        <xdr:cNvSpPr txBox="1"/>
      </xdr:nvSpPr>
      <xdr:spPr>
        <a:xfrm>
          <a:off x="4686300" y="959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28854</xdr:rowOff>
    </xdr:from>
    <xdr:to>
      <xdr:col>20</xdr:col>
      <xdr:colOff>38100</xdr:colOff>
      <xdr:row>55</xdr:row>
      <xdr:rowOff>130454</xdr:rowOff>
    </xdr:to>
    <xdr:sp macro="" textlink="">
      <xdr:nvSpPr>
        <xdr:cNvPr id="140" name="楕円 139"/>
        <xdr:cNvSpPr/>
      </xdr:nvSpPr>
      <xdr:spPr>
        <a:xfrm>
          <a:off x="3746500" y="94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146981</xdr:rowOff>
    </xdr:from>
    <xdr:ext cx="534377" cy="259045"/>
    <xdr:sp macro="" textlink="">
      <xdr:nvSpPr>
        <xdr:cNvPr id="141" name="テキスト ボックス 140"/>
        <xdr:cNvSpPr txBox="1"/>
      </xdr:nvSpPr>
      <xdr:spPr>
        <a:xfrm>
          <a:off x="3530111" y="923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106261</xdr:rowOff>
    </xdr:from>
    <xdr:to>
      <xdr:col>15</xdr:col>
      <xdr:colOff>101600</xdr:colOff>
      <xdr:row>56</xdr:row>
      <xdr:rowOff>36411</xdr:rowOff>
    </xdr:to>
    <xdr:sp macro="" textlink="">
      <xdr:nvSpPr>
        <xdr:cNvPr id="142" name="楕円 141"/>
        <xdr:cNvSpPr/>
      </xdr:nvSpPr>
      <xdr:spPr>
        <a:xfrm>
          <a:off x="2857500" y="95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52938</xdr:rowOff>
    </xdr:from>
    <xdr:ext cx="534377" cy="259045"/>
    <xdr:sp macro="" textlink="">
      <xdr:nvSpPr>
        <xdr:cNvPr id="143" name="テキスト ボックス 142"/>
        <xdr:cNvSpPr txBox="1"/>
      </xdr:nvSpPr>
      <xdr:spPr>
        <a:xfrm>
          <a:off x="2641111" y="93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96076</xdr:rowOff>
    </xdr:from>
    <xdr:to>
      <xdr:col>10</xdr:col>
      <xdr:colOff>165100</xdr:colOff>
      <xdr:row>56</xdr:row>
      <xdr:rowOff>26226</xdr:rowOff>
    </xdr:to>
    <xdr:sp macro="" textlink="">
      <xdr:nvSpPr>
        <xdr:cNvPr id="144" name="楕円 143"/>
        <xdr:cNvSpPr/>
      </xdr:nvSpPr>
      <xdr:spPr>
        <a:xfrm>
          <a:off x="1968500" y="95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42753</xdr:rowOff>
    </xdr:from>
    <xdr:ext cx="534377" cy="259045"/>
    <xdr:sp macro="" textlink="">
      <xdr:nvSpPr>
        <xdr:cNvPr id="145" name="テキスト ボックス 144"/>
        <xdr:cNvSpPr txBox="1"/>
      </xdr:nvSpPr>
      <xdr:spPr>
        <a:xfrm>
          <a:off x="1752111" y="9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95618</xdr:rowOff>
    </xdr:from>
    <xdr:to>
      <xdr:col>6</xdr:col>
      <xdr:colOff>38100</xdr:colOff>
      <xdr:row>57</xdr:row>
      <xdr:rowOff>25768</xdr:rowOff>
    </xdr:to>
    <xdr:sp macro="" textlink="">
      <xdr:nvSpPr>
        <xdr:cNvPr id="146" name="楕円 145"/>
        <xdr:cNvSpPr/>
      </xdr:nvSpPr>
      <xdr:spPr>
        <a:xfrm>
          <a:off x="1079500" y="96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16895</xdr:rowOff>
    </xdr:from>
    <xdr:ext cx="534377" cy="259045"/>
    <xdr:sp macro="" textlink="">
      <xdr:nvSpPr>
        <xdr:cNvPr id="147" name="テキスト ボックス 146"/>
        <xdr:cNvSpPr txBox="1"/>
      </xdr:nvSpPr>
      <xdr:spPr>
        <a:xfrm>
          <a:off x="863111" y="97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845</xdr:rowOff>
    </xdr:from>
    <xdr:to>
      <xdr:col>24</xdr:col>
      <xdr:colOff>63500</xdr:colOff>
      <xdr:row>79</xdr:row>
      <xdr:rowOff>13875</xdr:rowOff>
    </xdr:to>
    <xdr:cxnSp macro="">
      <xdr:nvCxnSpPr>
        <xdr:cNvPr id="176" name="直線コネクタ 175"/>
        <xdr:cNvCxnSpPr/>
      </xdr:nvCxnSpPr>
      <xdr:spPr>
        <a:xfrm>
          <a:off x="3797300" y="13545395"/>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845</xdr:rowOff>
    </xdr:from>
    <xdr:to>
      <xdr:col>19</xdr:col>
      <xdr:colOff>177800</xdr:colOff>
      <xdr:row>79</xdr:row>
      <xdr:rowOff>9189</xdr:rowOff>
    </xdr:to>
    <xdr:cxnSp macro="">
      <xdr:nvCxnSpPr>
        <xdr:cNvPr id="179" name="直線コネクタ 178"/>
        <xdr:cNvCxnSpPr/>
      </xdr:nvCxnSpPr>
      <xdr:spPr>
        <a:xfrm flipV="1">
          <a:off x="2908300" y="1354539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9189</xdr:rowOff>
    </xdr:from>
    <xdr:to>
      <xdr:col>15</xdr:col>
      <xdr:colOff>50800</xdr:colOff>
      <xdr:row>79</xdr:row>
      <xdr:rowOff>9913</xdr:rowOff>
    </xdr:to>
    <xdr:cxnSp macro="">
      <xdr:nvCxnSpPr>
        <xdr:cNvPr id="182" name="直線コネクタ 181"/>
        <xdr:cNvCxnSpPr/>
      </xdr:nvCxnSpPr>
      <xdr:spPr>
        <a:xfrm flipV="1">
          <a:off x="2019300" y="1355373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7017</xdr:rowOff>
    </xdr:from>
    <xdr:to>
      <xdr:col>10</xdr:col>
      <xdr:colOff>114300</xdr:colOff>
      <xdr:row>79</xdr:row>
      <xdr:rowOff>9913</xdr:rowOff>
    </xdr:to>
    <xdr:cxnSp macro="">
      <xdr:nvCxnSpPr>
        <xdr:cNvPr id="185" name="直線コネクタ 184"/>
        <xdr:cNvCxnSpPr/>
      </xdr:nvCxnSpPr>
      <xdr:spPr>
        <a:xfrm>
          <a:off x="1130300" y="1355156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134525</xdr:rowOff>
    </xdr:from>
    <xdr:to>
      <xdr:col>24</xdr:col>
      <xdr:colOff>114300</xdr:colOff>
      <xdr:row>79</xdr:row>
      <xdr:rowOff>64675</xdr:rowOff>
    </xdr:to>
    <xdr:sp macro="" textlink="">
      <xdr:nvSpPr>
        <xdr:cNvPr id="195" name="楕円 194"/>
        <xdr:cNvSpPr/>
      </xdr:nvSpPr>
      <xdr:spPr>
        <a:xfrm>
          <a:off x="4584700" y="135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49452</xdr:rowOff>
    </xdr:from>
    <xdr:ext cx="469744" cy="259045"/>
    <xdr:sp macro="" textlink="">
      <xdr:nvSpPr>
        <xdr:cNvPr id="196" name="維持補修費該当値テキスト"/>
        <xdr:cNvSpPr txBox="1"/>
      </xdr:nvSpPr>
      <xdr:spPr>
        <a:xfrm>
          <a:off x="4686300" y="134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121495</xdr:rowOff>
    </xdr:from>
    <xdr:to>
      <xdr:col>20</xdr:col>
      <xdr:colOff>38100</xdr:colOff>
      <xdr:row>79</xdr:row>
      <xdr:rowOff>51645</xdr:rowOff>
    </xdr:to>
    <xdr:sp macro="" textlink="">
      <xdr:nvSpPr>
        <xdr:cNvPr id="197" name="楕円 196"/>
        <xdr:cNvSpPr/>
      </xdr:nvSpPr>
      <xdr:spPr>
        <a:xfrm>
          <a:off x="3746500" y="134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42772</xdr:rowOff>
    </xdr:from>
    <xdr:ext cx="469744" cy="259045"/>
    <xdr:sp macro="" textlink="">
      <xdr:nvSpPr>
        <xdr:cNvPr id="198" name="テキスト ボックス 197"/>
        <xdr:cNvSpPr txBox="1"/>
      </xdr:nvSpPr>
      <xdr:spPr>
        <a:xfrm>
          <a:off x="3562428" y="1358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129839</xdr:rowOff>
    </xdr:from>
    <xdr:to>
      <xdr:col>15</xdr:col>
      <xdr:colOff>101600</xdr:colOff>
      <xdr:row>79</xdr:row>
      <xdr:rowOff>59989</xdr:rowOff>
    </xdr:to>
    <xdr:sp macro="" textlink="">
      <xdr:nvSpPr>
        <xdr:cNvPr id="199" name="楕円 198"/>
        <xdr:cNvSpPr/>
      </xdr:nvSpPr>
      <xdr:spPr>
        <a:xfrm>
          <a:off x="2857500" y="135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51116</xdr:rowOff>
    </xdr:from>
    <xdr:ext cx="469744" cy="259045"/>
    <xdr:sp macro="" textlink="">
      <xdr:nvSpPr>
        <xdr:cNvPr id="200" name="テキスト ボックス 199"/>
        <xdr:cNvSpPr txBox="1"/>
      </xdr:nvSpPr>
      <xdr:spPr>
        <a:xfrm>
          <a:off x="2673428" y="1359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130563</xdr:rowOff>
    </xdr:from>
    <xdr:to>
      <xdr:col>10</xdr:col>
      <xdr:colOff>165100</xdr:colOff>
      <xdr:row>79</xdr:row>
      <xdr:rowOff>60713</xdr:rowOff>
    </xdr:to>
    <xdr:sp macro="" textlink="">
      <xdr:nvSpPr>
        <xdr:cNvPr id="201" name="楕円 200"/>
        <xdr:cNvSpPr/>
      </xdr:nvSpPr>
      <xdr:spPr>
        <a:xfrm>
          <a:off x="1968500" y="135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51840</xdr:rowOff>
    </xdr:from>
    <xdr:ext cx="469744" cy="259045"/>
    <xdr:sp macro="" textlink="">
      <xdr:nvSpPr>
        <xdr:cNvPr id="202" name="テキスト ボックス 201"/>
        <xdr:cNvSpPr txBox="1"/>
      </xdr:nvSpPr>
      <xdr:spPr>
        <a:xfrm>
          <a:off x="1784428" y="135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127667</xdr:rowOff>
    </xdr:from>
    <xdr:to>
      <xdr:col>6</xdr:col>
      <xdr:colOff>38100</xdr:colOff>
      <xdr:row>79</xdr:row>
      <xdr:rowOff>57817</xdr:rowOff>
    </xdr:to>
    <xdr:sp macro="" textlink="">
      <xdr:nvSpPr>
        <xdr:cNvPr id="203" name="楕円 202"/>
        <xdr:cNvSpPr/>
      </xdr:nvSpPr>
      <xdr:spPr>
        <a:xfrm>
          <a:off x="1079500" y="135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48944</xdr:rowOff>
    </xdr:from>
    <xdr:ext cx="469744" cy="259045"/>
    <xdr:sp macro="" textlink="">
      <xdr:nvSpPr>
        <xdr:cNvPr id="204" name="テキスト ボックス 203"/>
        <xdr:cNvSpPr txBox="1"/>
      </xdr:nvSpPr>
      <xdr:spPr>
        <a:xfrm>
          <a:off x="895428" y="1359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53887</xdr:rowOff>
    </xdr:from>
    <xdr:to>
      <xdr:col>24</xdr:col>
      <xdr:colOff>63500</xdr:colOff>
      <xdr:row>98</xdr:row>
      <xdr:rowOff>129960</xdr:rowOff>
    </xdr:to>
    <xdr:cxnSp macro="">
      <xdr:nvCxnSpPr>
        <xdr:cNvPr id="234" name="直線コネクタ 233"/>
        <xdr:cNvCxnSpPr/>
      </xdr:nvCxnSpPr>
      <xdr:spPr>
        <a:xfrm flipV="1">
          <a:off x="3797300" y="16855987"/>
          <a:ext cx="8382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129960</xdr:rowOff>
    </xdr:from>
    <xdr:to>
      <xdr:col>19</xdr:col>
      <xdr:colOff>177800</xdr:colOff>
      <xdr:row>99</xdr:row>
      <xdr:rowOff>37046</xdr:rowOff>
    </xdr:to>
    <xdr:cxnSp macro="">
      <xdr:nvCxnSpPr>
        <xdr:cNvPr id="237" name="直線コネクタ 236"/>
        <xdr:cNvCxnSpPr/>
      </xdr:nvCxnSpPr>
      <xdr:spPr>
        <a:xfrm flipV="1">
          <a:off x="2908300" y="16932060"/>
          <a:ext cx="889000" cy="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37046</xdr:rowOff>
    </xdr:from>
    <xdr:to>
      <xdr:col>15</xdr:col>
      <xdr:colOff>50800</xdr:colOff>
      <xdr:row>99</xdr:row>
      <xdr:rowOff>56693</xdr:rowOff>
    </xdr:to>
    <xdr:cxnSp macro="">
      <xdr:nvCxnSpPr>
        <xdr:cNvPr id="240" name="直線コネクタ 239"/>
        <xdr:cNvCxnSpPr/>
      </xdr:nvCxnSpPr>
      <xdr:spPr>
        <a:xfrm flipV="1">
          <a:off x="2019300" y="17010596"/>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8674</xdr:rowOff>
    </xdr:from>
    <xdr:to>
      <xdr:col>10</xdr:col>
      <xdr:colOff>114300</xdr:colOff>
      <xdr:row>99</xdr:row>
      <xdr:rowOff>56693</xdr:rowOff>
    </xdr:to>
    <xdr:cxnSp macro="">
      <xdr:nvCxnSpPr>
        <xdr:cNvPr id="243" name="直線コネクタ 242"/>
        <xdr:cNvCxnSpPr/>
      </xdr:nvCxnSpPr>
      <xdr:spPr>
        <a:xfrm>
          <a:off x="1130300" y="16982224"/>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3087</xdr:rowOff>
    </xdr:from>
    <xdr:to>
      <xdr:col>24</xdr:col>
      <xdr:colOff>114300</xdr:colOff>
      <xdr:row>98</xdr:row>
      <xdr:rowOff>104687</xdr:rowOff>
    </xdr:to>
    <xdr:sp macro="" textlink="">
      <xdr:nvSpPr>
        <xdr:cNvPr id="253" name="楕円 252"/>
        <xdr:cNvSpPr/>
      </xdr:nvSpPr>
      <xdr:spPr>
        <a:xfrm>
          <a:off x="4584700" y="168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152964</xdr:rowOff>
    </xdr:from>
    <xdr:ext cx="534377" cy="259045"/>
    <xdr:sp macro="" textlink="">
      <xdr:nvSpPr>
        <xdr:cNvPr id="254" name="扶助費該当値テキスト"/>
        <xdr:cNvSpPr txBox="1"/>
      </xdr:nvSpPr>
      <xdr:spPr>
        <a:xfrm>
          <a:off x="4686300" y="167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79160</xdr:rowOff>
    </xdr:from>
    <xdr:to>
      <xdr:col>20</xdr:col>
      <xdr:colOff>38100</xdr:colOff>
      <xdr:row>99</xdr:row>
      <xdr:rowOff>9310</xdr:rowOff>
    </xdr:to>
    <xdr:sp macro="" textlink="">
      <xdr:nvSpPr>
        <xdr:cNvPr id="255" name="楕円 254"/>
        <xdr:cNvSpPr/>
      </xdr:nvSpPr>
      <xdr:spPr>
        <a:xfrm>
          <a:off x="3746500" y="168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437</xdr:rowOff>
    </xdr:from>
    <xdr:ext cx="534377" cy="259045"/>
    <xdr:sp macro="" textlink="">
      <xdr:nvSpPr>
        <xdr:cNvPr id="256" name="テキスト ボックス 255"/>
        <xdr:cNvSpPr txBox="1"/>
      </xdr:nvSpPr>
      <xdr:spPr>
        <a:xfrm>
          <a:off x="3530111" y="169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157696</xdr:rowOff>
    </xdr:from>
    <xdr:to>
      <xdr:col>15</xdr:col>
      <xdr:colOff>101600</xdr:colOff>
      <xdr:row>99</xdr:row>
      <xdr:rowOff>87846</xdr:rowOff>
    </xdr:to>
    <xdr:sp macro="" textlink="">
      <xdr:nvSpPr>
        <xdr:cNvPr id="257" name="楕円 256"/>
        <xdr:cNvSpPr/>
      </xdr:nvSpPr>
      <xdr:spPr>
        <a:xfrm>
          <a:off x="2857500" y="169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78973</xdr:rowOff>
    </xdr:from>
    <xdr:ext cx="534377" cy="259045"/>
    <xdr:sp macro="" textlink="">
      <xdr:nvSpPr>
        <xdr:cNvPr id="258" name="テキスト ボックス 257"/>
        <xdr:cNvSpPr txBox="1"/>
      </xdr:nvSpPr>
      <xdr:spPr>
        <a:xfrm>
          <a:off x="2641111" y="1705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5893</xdr:rowOff>
    </xdr:from>
    <xdr:to>
      <xdr:col>10</xdr:col>
      <xdr:colOff>165100</xdr:colOff>
      <xdr:row>99</xdr:row>
      <xdr:rowOff>107493</xdr:rowOff>
    </xdr:to>
    <xdr:sp macro="" textlink="">
      <xdr:nvSpPr>
        <xdr:cNvPr id="259" name="楕円 258"/>
        <xdr:cNvSpPr/>
      </xdr:nvSpPr>
      <xdr:spPr>
        <a:xfrm>
          <a:off x="1968500" y="1697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98620</xdr:rowOff>
    </xdr:from>
    <xdr:ext cx="534377" cy="259045"/>
    <xdr:sp macro="" textlink="">
      <xdr:nvSpPr>
        <xdr:cNvPr id="260" name="テキスト ボックス 259"/>
        <xdr:cNvSpPr txBox="1"/>
      </xdr:nvSpPr>
      <xdr:spPr>
        <a:xfrm>
          <a:off x="1752111" y="1707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129324</xdr:rowOff>
    </xdr:from>
    <xdr:to>
      <xdr:col>6</xdr:col>
      <xdr:colOff>38100</xdr:colOff>
      <xdr:row>99</xdr:row>
      <xdr:rowOff>59474</xdr:rowOff>
    </xdr:to>
    <xdr:sp macro="" textlink="">
      <xdr:nvSpPr>
        <xdr:cNvPr id="261" name="楕円 260"/>
        <xdr:cNvSpPr/>
      </xdr:nvSpPr>
      <xdr:spPr>
        <a:xfrm>
          <a:off x="1079500" y="169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50601</xdr:rowOff>
    </xdr:from>
    <xdr:ext cx="534377" cy="259045"/>
    <xdr:sp macro="" textlink="">
      <xdr:nvSpPr>
        <xdr:cNvPr id="262" name="テキスト ボックス 261"/>
        <xdr:cNvSpPr txBox="1"/>
      </xdr:nvSpPr>
      <xdr:spPr>
        <a:xfrm>
          <a:off x="863111" y="1702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148973</xdr:rowOff>
    </xdr:from>
    <xdr:to>
      <xdr:col>55</xdr:col>
      <xdr:colOff>0</xdr:colOff>
      <xdr:row>36</xdr:row>
      <xdr:rowOff>16606</xdr:rowOff>
    </xdr:to>
    <xdr:cxnSp macro="">
      <xdr:nvCxnSpPr>
        <xdr:cNvPr id="291" name="直線コネクタ 290"/>
        <xdr:cNvCxnSpPr/>
      </xdr:nvCxnSpPr>
      <xdr:spPr>
        <a:xfrm flipV="1">
          <a:off x="9639300" y="6149723"/>
          <a:ext cx="838200" cy="3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16606</xdr:rowOff>
    </xdr:from>
    <xdr:to>
      <xdr:col>50</xdr:col>
      <xdr:colOff>114300</xdr:colOff>
      <xdr:row>36</xdr:row>
      <xdr:rowOff>22923</xdr:rowOff>
    </xdr:to>
    <xdr:cxnSp macro="">
      <xdr:nvCxnSpPr>
        <xdr:cNvPr id="294" name="直線コネクタ 293"/>
        <xdr:cNvCxnSpPr/>
      </xdr:nvCxnSpPr>
      <xdr:spPr>
        <a:xfrm flipV="1">
          <a:off x="8750300" y="6188806"/>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22923</xdr:rowOff>
    </xdr:from>
    <xdr:to>
      <xdr:col>45</xdr:col>
      <xdr:colOff>177800</xdr:colOff>
      <xdr:row>36</xdr:row>
      <xdr:rowOff>26033</xdr:rowOff>
    </xdr:to>
    <xdr:cxnSp macro="">
      <xdr:nvCxnSpPr>
        <xdr:cNvPr id="297" name="直線コネクタ 296"/>
        <xdr:cNvCxnSpPr/>
      </xdr:nvCxnSpPr>
      <xdr:spPr>
        <a:xfrm flipV="1">
          <a:off x="7861300" y="6195123"/>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26033</xdr:rowOff>
    </xdr:from>
    <xdr:to>
      <xdr:col>41</xdr:col>
      <xdr:colOff>50800</xdr:colOff>
      <xdr:row>37</xdr:row>
      <xdr:rowOff>30376</xdr:rowOff>
    </xdr:to>
    <xdr:cxnSp macro="">
      <xdr:nvCxnSpPr>
        <xdr:cNvPr id="300" name="直線コネクタ 299"/>
        <xdr:cNvCxnSpPr/>
      </xdr:nvCxnSpPr>
      <xdr:spPr>
        <a:xfrm flipV="1">
          <a:off x="6972300" y="6198233"/>
          <a:ext cx="889000" cy="17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98173</xdr:rowOff>
    </xdr:from>
    <xdr:to>
      <xdr:col>55</xdr:col>
      <xdr:colOff>50800</xdr:colOff>
      <xdr:row>36</xdr:row>
      <xdr:rowOff>28323</xdr:rowOff>
    </xdr:to>
    <xdr:sp macro="" textlink="">
      <xdr:nvSpPr>
        <xdr:cNvPr id="310" name="楕円 309"/>
        <xdr:cNvSpPr/>
      </xdr:nvSpPr>
      <xdr:spPr>
        <a:xfrm>
          <a:off x="10426700" y="609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121050</xdr:rowOff>
    </xdr:from>
    <xdr:ext cx="534377" cy="259045"/>
    <xdr:sp macro="" textlink="">
      <xdr:nvSpPr>
        <xdr:cNvPr id="311" name="補助費等該当値テキスト"/>
        <xdr:cNvSpPr txBox="1"/>
      </xdr:nvSpPr>
      <xdr:spPr>
        <a:xfrm>
          <a:off x="10528300" y="595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137256</xdr:rowOff>
    </xdr:from>
    <xdr:to>
      <xdr:col>50</xdr:col>
      <xdr:colOff>165100</xdr:colOff>
      <xdr:row>36</xdr:row>
      <xdr:rowOff>67406</xdr:rowOff>
    </xdr:to>
    <xdr:sp macro="" textlink="">
      <xdr:nvSpPr>
        <xdr:cNvPr id="312" name="楕円 311"/>
        <xdr:cNvSpPr/>
      </xdr:nvSpPr>
      <xdr:spPr>
        <a:xfrm>
          <a:off x="9588500" y="613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83933</xdr:rowOff>
    </xdr:from>
    <xdr:ext cx="534377" cy="259045"/>
    <xdr:sp macro="" textlink="">
      <xdr:nvSpPr>
        <xdr:cNvPr id="313" name="テキスト ボックス 312"/>
        <xdr:cNvSpPr txBox="1"/>
      </xdr:nvSpPr>
      <xdr:spPr>
        <a:xfrm>
          <a:off x="9372111" y="591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143573</xdr:rowOff>
    </xdr:from>
    <xdr:to>
      <xdr:col>46</xdr:col>
      <xdr:colOff>38100</xdr:colOff>
      <xdr:row>36</xdr:row>
      <xdr:rowOff>73723</xdr:rowOff>
    </xdr:to>
    <xdr:sp macro="" textlink="">
      <xdr:nvSpPr>
        <xdr:cNvPr id="314" name="楕円 313"/>
        <xdr:cNvSpPr/>
      </xdr:nvSpPr>
      <xdr:spPr>
        <a:xfrm>
          <a:off x="86995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90250</xdr:rowOff>
    </xdr:from>
    <xdr:ext cx="534377" cy="259045"/>
    <xdr:sp macro="" textlink="">
      <xdr:nvSpPr>
        <xdr:cNvPr id="315" name="テキスト ボックス 314"/>
        <xdr:cNvSpPr txBox="1"/>
      </xdr:nvSpPr>
      <xdr:spPr>
        <a:xfrm>
          <a:off x="8483111" y="59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146683</xdr:rowOff>
    </xdr:from>
    <xdr:to>
      <xdr:col>41</xdr:col>
      <xdr:colOff>101600</xdr:colOff>
      <xdr:row>36</xdr:row>
      <xdr:rowOff>76833</xdr:rowOff>
    </xdr:to>
    <xdr:sp macro="" textlink="">
      <xdr:nvSpPr>
        <xdr:cNvPr id="316" name="楕円 315"/>
        <xdr:cNvSpPr/>
      </xdr:nvSpPr>
      <xdr:spPr>
        <a:xfrm>
          <a:off x="7810500" y="614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93360</xdr:rowOff>
    </xdr:from>
    <xdr:ext cx="534377" cy="259045"/>
    <xdr:sp macro="" textlink="">
      <xdr:nvSpPr>
        <xdr:cNvPr id="317" name="テキスト ボックス 316"/>
        <xdr:cNvSpPr txBox="1"/>
      </xdr:nvSpPr>
      <xdr:spPr>
        <a:xfrm>
          <a:off x="7594111" y="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151026</xdr:rowOff>
    </xdr:from>
    <xdr:to>
      <xdr:col>36</xdr:col>
      <xdr:colOff>165100</xdr:colOff>
      <xdr:row>37</xdr:row>
      <xdr:rowOff>81176</xdr:rowOff>
    </xdr:to>
    <xdr:sp macro="" textlink="">
      <xdr:nvSpPr>
        <xdr:cNvPr id="318" name="楕円 317"/>
        <xdr:cNvSpPr/>
      </xdr:nvSpPr>
      <xdr:spPr>
        <a:xfrm>
          <a:off x="6921500" y="63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72303</xdr:rowOff>
    </xdr:from>
    <xdr:ext cx="534377" cy="259045"/>
    <xdr:sp macro="" textlink="">
      <xdr:nvSpPr>
        <xdr:cNvPr id="319" name="テキスト ボックス 318"/>
        <xdr:cNvSpPr txBox="1"/>
      </xdr:nvSpPr>
      <xdr:spPr>
        <a:xfrm>
          <a:off x="6705111" y="64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108707</xdr:rowOff>
    </xdr:from>
    <xdr:to>
      <xdr:col>55</xdr:col>
      <xdr:colOff>0</xdr:colOff>
      <xdr:row>57</xdr:row>
      <xdr:rowOff>8237</xdr:rowOff>
    </xdr:to>
    <xdr:cxnSp macro="">
      <xdr:nvCxnSpPr>
        <xdr:cNvPr id="346" name="直線コネクタ 345"/>
        <xdr:cNvCxnSpPr/>
      </xdr:nvCxnSpPr>
      <xdr:spPr>
        <a:xfrm>
          <a:off x="9639300" y="9709907"/>
          <a:ext cx="8382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33264</xdr:rowOff>
    </xdr:from>
    <xdr:to>
      <xdr:col>50</xdr:col>
      <xdr:colOff>114300</xdr:colOff>
      <xdr:row>56</xdr:row>
      <xdr:rowOff>108707</xdr:rowOff>
    </xdr:to>
    <xdr:cxnSp macro="">
      <xdr:nvCxnSpPr>
        <xdr:cNvPr id="349" name="直線コネクタ 348"/>
        <xdr:cNvCxnSpPr/>
      </xdr:nvCxnSpPr>
      <xdr:spPr>
        <a:xfrm>
          <a:off x="8750300" y="9634464"/>
          <a:ext cx="889000" cy="7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33264</xdr:rowOff>
    </xdr:from>
    <xdr:to>
      <xdr:col>45</xdr:col>
      <xdr:colOff>177800</xdr:colOff>
      <xdr:row>57</xdr:row>
      <xdr:rowOff>45882</xdr:rowOff>
    </xdr:to>
    <xdr:cxnSp macro="">
      <xdr:nvCxnSpPr>
        <xdr:cNvPr id="352" name="直線コネクタ 351"/>
        <xdr:cNvCxnSpPr/>
      </xdr:nvCxnSpPr>
      <xdr:spPr>
        <a:xfrm flipV="1">
          <a:off x="7861300" y="9634464"/>
          <a:ext cx="889000" cy="1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141012</xdr:rowOff>
    </xdr:from>
    <xdr:to>
      <xdr:col>41</xdr:col>
      <xdr:colOff>50800</xdr:colOff>
      <xdr:row>57</xdr:row>
      <xdr:rowOff>45882</xdr:rowOff>
    </xdr:to>
    <xdr:cxnSp macro="">
      <xdr:nvCxnSpPr>
        <xdr:cNvPr id="355" name="直線コネクタ 354"/>
        <xdr:cNvCxnSpPr/>
      </xdr:nvCxnSpPr>
      <xdr:spPr>
        <a:xfrm>
          <a:off x="6972300" y="9742212"/>
          <a:ext cx="889000" cy="7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128887</xdr:rowOff>
    </xdr:from>
    <xdr:to>
      <xdr:col>55</xdr:col>
      <xdr:colOff>50800</xdr:colOff>
      <xdr:row>57</xdr:row>
      <xdr:rowOff>59037</xdr:rowOff>
    </xdr:to>
    <xdr:sp macro="" textlink="">
      <xdr:nvSpPr>
        <xdr:cNvPr id="365" name="楕円 364"/>
        <xdr:cNvSpPr/>
      </xdr:nvSpPr>
      <xdr:spPr>
        <a:xfrm>
          <a:off x="10426700" y="97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107314</xdr:rowOff>
    </xdr:from>
    <xdr:ext cx="534377" cy="259045"/>
    <xdr:sp macro="" textlink="">
      <xdr:nvSpPr>
        <xdr:cNvPr id="366" name="普通建設事業費該当値テキスト"/>
        <xdr:cNvSpPr txBox="1"/>
      </xdr:nvSpPr>
      <xdr:spPr>
        <a:xfrm>
          <a:off x="10528300" y="97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57907</xdr:rowOff>
    </xdr:from>
    <xdr:to>
      <xdr:col>50</xdr:col>
      <xdr:colOff>165100</xdr:colOff>
      <xdr:row>56</xdr:row>
      <xdr:rowOff>159507</xdr:rowOff>
    </xdr:to>
    <xdr:sp macro="" textlink="">
      <xdr:nvSpPr>
        <xdr:cNvPr id="367" name="楕円 366"/>
        <xdr:cNvSpPr/>
      </xdr:nvSpPr>
      <xdr:spPr>
        <a:xfrm>
          <a:off x="9588500" y="96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150634</xdr:rowOff>
    </xdr:from>
    <xdr:ext cx="534377" cy="259045"/>
    <xdr:sp macro="" textlink="">
      <xdr:nvSpPr>
        <xdr:cNvPr id="368" name="テキスト ボックス 367"/>
        <xdr:cNvSpPr txBox="1"/>
      </xdr:nvSpPr>
      <xdr:spPr>
        <a:xfrm>
          <a:off x="9372111" y="97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153914</xdr:rowOff>
    </xdr:from>
    <xdr:to>
      <xdr:col>46</xdr:col>
      <xdr:colOff>38100</xdr:colOff>
      <xdr:row>56</xdr:row>
      <xdr:rowOff>84064</xdr:rowOff>
    </xdr:to>
    <xdr:sp macro="" textlink="">
      <xdr:nvSpPr>
        <xdr:cNvPr id="369" name="楕円 368"/>
        <xdr:cNvSpPr/>
      </xdr:nvSpPr>
      <xdr:spPr>
        <a:xfrm>
          <a:off x="8699500" y="95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100591</xdr:rowOff>
    </xdr:from>
    <xdr:ext cx="534377" cy="259045"/>
    <xdr:sp macro="" textlink="">
      <xdr:nvSpPr>
        <xdr:cNvPr id="370" name="テキスト ボックス 369"/>
        <xdr:cNvSpPr txBox="1"/>
      </xdr:nvSpPr>
      <xdr:spPr>
        <a:xfrm>
          <a:off x="8483111" y="93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166532</xdr:rowOff>
    </xdr:from>
    <xdr:to>
      <xdr:col>41</xdr:col>
      <xdr:colOff>101600</xdr:colOff>
      <xdr:row>57</xdr:row>
      <xdr:rowOff>96682</xdr:rowOff>
    </xdr:to>
    <xdr:sp macro="" textlink="">
      <xdr:nvSpPr>
        <xdr:cNvPr id="371" name="楕円 370"/>
        <xdr:cNvSpPr/>
      </xdr:nvSpPr>
      <xdr:spPr>
        <a:xfrm>
          <a:off x="7810500" y="97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87809</xdr:rowOff>
    </xdr:from>
    <xdr:ext cx="534377" cy="259045"/>
    <xdr:sp macro="" textlink="">
      <xdr:nvSpPr>
        <xdr:cNvPr id="372" name="テキスト ボックス 371"/>
        <xdr:cNvSpPr txBox="1"/>
      </xdr:nvSpPr>
      <xdr:spPr>
        <a:xfrm>
          <a:off x="7594111" y="98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90212</xdr:rowOff>
    </xdr:from>
    <xdr:to>
      <xdr:col>36</xdr:col>
      <xdr:colOff>165100</xdr:colOff>
      <xdr:row>57</xdr:row>
      <xdr:rowOff>20362</xdr:rowOff>
    </xdr:to>
    <xdr:sp macro="" textlink="">
      <xdr:nvSpPr>
        <xdr:cNvPr id="373" name="楕円 372"/>
        <xdr:cNvSpPr/>
      </xdr:nvSpPr>
      <xdr:spPr>
        <a:xfrm>
          <a:off x="6921500" y="96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11489</xdr:rowOff>
    </xdr:from>
    <xdr:ext cx="534377" cy="259045"/>
    <xdr:sp macro="" textlink="">
      <xdr:nvSpPr>
        <xdr:cNvPr id="374" name="テキスト ボックス 373"/>
        <xdr:cNvSpPr txBox="1"/>
      </xdr:nvSpPr>
      <xdr:spPr>
        <a:xfrm>
          <a:off x="6705111" y="97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1876</xdr:rowOff>
    </xdr:from>
    <xdr:to>
      <xdr:col>55</xdr:col>
      <xdr:colOff>0</xdr:colOff>
      <xdr:row>78</xdr:row>
      <xdr:rowOff>137632</xdr:rowOff>
    </xdr:to>
    <xdr:cxnSp macro="">
      <xdr:nvCxnSpPr>
        <xdr:cNvPr id="405" name="直線コネクタ 404"/>
        <xdr:cNvCxnSpPr/>
      </xdr:nvCxnSpPr>
      <xdr:spPr>
        <a:xfrm>
          <a:off x="9639300" y="12860626"/>
          <a:ext cx="838200" cy="65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83867</xdr:rowOff>
    </xdr:from>
    <xdr:to>
      <xdr:col>50</xdr:col>
      <xdr:colOff>114300</xdr:colOff>
      <xdr:row>75</xdr:row>
      <xdr:rowOff>1876</xdr:rowOff>
    </xdr:to>
    <xdr:cxnSp macro="">
      <xdr:nvCxnSpPr>
        <xdr:cNvPr id="408" name="直線コネクタ 407"/>
        <xdr:cNvCxnSpPr/>
      </xdr:nvCxnSpPr>
      <xdr:spPr>
        <a:xfrm>
          <a:off x="8750300" y="12599717"/>
          <a:ext cx="889000" cy="2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83867</xdr:rowOff>
    </xdr:from>
    <xdr:to>
      <xdr:col>45</xdr:col>
      <xdr:colOff>177800</xdr:colOff>
      <xdr:row>77</xdr:row>
      <xdr:rowOff>60311</xdr:rowOff>
    </xdr:to>
    <xdr:cxnSp macro="">
      <xdr:nvCxnSpPr>
        <xdr:cNvPr id="411" name="直線コネクタ 410"/>
        <xdr:cNvCxnSpPr/>
      </xdr:nvCxnSpPr>
      <xdr:spPr>
        <a:xfrm flipV="1">
          <a:off x="7861300" y="12599717"/>
          <a:ext cx="889000" cy="6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86832</xdr:rowOff>
    </xdr:from>
    <xdr:to>
      <xdr:col>55</xdr:col>
      <xdr:colOff>50800</xdr:colOff>
      <xdr:row>79</xdr:row>
      <xdr:rowOff>16982</xdr:rowOff>
    </xdr:to>
    <xdr:sp macro="" textlink="">
      <xdr:nvSpPr>
        <xdr:cNvPr id="421" name="楕円 420"/>
        <xdr:cNvSpPr/>
      </xdr:nvSpPr>
      <xdr:spPr>
        <a:xfrm>
          <a:off x="10426700" y="134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65259</xdr:rowOff>
    </xdr:from>
    <xdr:ext cx="534377" cy="259045"/>
    <xdr:sp macro="" textlink="">
      <xdr:nvSpPr>
        <xdr:cNvPr id="422" name="普通建設事業費 （ うち新規整備　）該当値テキスト"/>
        <xdr:cNvSpPr txBox="1"/>
      </xdr:nvSpPr>
      <xdr:spPr>
        <a:xfrm>
          <a:off x="10528300" y="134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122526</xdr:rowOff>
    </xdr:from>
    <xdr:to>
      <xdr:col>50</xdr:col>
      <xdr:colOff>165100</xdr:colOff>
      <xdr:row>75</xdr:row>
      <xdr:rowOff>52676</xdr:rowOff>
    </xdr:to>
    <xdr:sp macro="" textlink="">
      <xdr:nvSpPr>
        <xdr:cNvPr id="423" name="楕円 422"/>
        <xdr:cNvSpPr/>
      </xdr:nvSpPr>
      <xdr:spPr>
        <a:xfrm>
          <a:off x="9588500" y="128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69203</xdr:rowOff>
    </xdr:from>
    <xdr:ext cx="534377" cy="259045"/>
    <xdr:sp macro="" textlink="">
      <xdr:nvSpPr>
        <xdr:cNvPr id="424" name="テキスト ボックス 423"/>
        <xdr:cNvSpPr txBox="1"/>
      </xdr:nvSpPr>
      <xdr:spPr>
        <a:xfrm>
          <a:off x="9372111" y="1258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33067</xdr:rowOff>
    </xdr:from>
    <xdr:to>
      <xdr:col>46</xdr:col>
      <xdr:colOff>38100</xdr:colOff>
      <xdr:row>73</xdr:row>
      <xdr:rowOff>134667</xdr:rowOff>
    </xdr:to>
    <xdr:sp macro="" textlink="">
      <xdr:nvSpPr>
        <xdr:cNvPr id="425" name="楕円 424"/>
        <xdr:cNvSpPr/>
      </xdr:nvSpPr>
      <xdr:spPr>
        <a:xfrm>
          <a:off x="8699500" y="125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151194</xdr:rowOff>
    </xdr:from>
    <xdr:ext cx="534377" cy="259045"/>
    <xdr:sp macro="" textlink="">
      <xdr:nvSpPr>
        <xdr:cNvPr id="426" name="テキスト ボックス 425"/>
        <xdr:cNvSpPr txBox="1"/>
      </xdr:nvSpPr>
      <xdr:spPr>
        <a:xfrm>
          <a:off x="8483111" y="1232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9511</xdr:rowOff>
    </xdr:from>
    <xdr:to>
      <xdr:col>41</xdr:col>
      <xdr:colOff>101600</xdr:colOff>
      <xdr:row>77</xdr:row>
      <xdr:rowOff>111111</xdr:rowOff>
    </xdr:to>
    <xdr:sp macro="" textlink="">
      <xdr:nvSpPr>
        <xdr:cNvPr id="427" name="楕円 426"/>
        <xdr:cNvSpPr/>
      </xdr:nvSpPr>
      <xdr:spPr>
        <a:xfrm>
          <a:off x="7810500" y="132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102238</xdr:rowOff>
    </xdr:from>
    <xdr:ext cx="534377" cy="259045"/>
    <xdr:sp macro="" textlink="">
      <xdr:nvSpPr>
        <xdr:cNvPr id="428" name="テキスト ボックス 427"/>
        <xdr:cNvSpPr txBox="1"/>
      </xdr:nvSpPr>
      <xdr:spPr>
        <a:xfrm>
          <a:off x="7594111" y="1330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833</xdr:rowOff>
    </xdr:from>
    <xdr:to>
      <xdr:col>55</xdr:col>
      <xdr:colOff>0</xdr:colOff>
      <xdr:row>98</xdr:row>
      <xdr:rowOff>149834</xdr:rowOff>
    </xdr:to>
    <xdr:cxnSp macro="">
      <xdr:nvCxnSpPr>
        <xdr:cNvPr id="457" name="直線コネクタ 456"/>
        <xdr:cNvCxnSpPr/>
      </xdr:nvCxnSpPr>
      <xdr:spPr>
        <a:xfrm flipV="1">
          <a:off x="9639300" y="16631483"/>
          <a:ext cx="838200" cy="32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149834</xdr:rowOff>
    </xdr:from>
    <xdr:to>
      <xdr:col>50</xdr:col>
      <xdr:colOff>114300</xdr:colOff>
      <xdr:row>99</xdr:row>
      <xdr:rowOff>30178</xdr:rowOff>
    </xdr:to>
    <xdr:cxnSp macro="">
      <xdr:nvCxnSpPr>
        <xdr:cNvPr id="460" name="直線コネクタ 459"/>
        <xdr:cNvCxnSpPr/>
      </xdr:nvCxnSpPr>
      <xdr:spPr>
        <a:xfrm flipV="1">
          <a:off x="8750300" y="16951934"/>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54166</xdr:rowOff>
    </xdr:from>
    <xdr:to>
      <xdr:col>45</xdr:col>
      <xdr:colOff>177800</xdr:colOff>
      <xdr:row>99</xdr:row>
      <xdr:rowOff>30178</xdr:rowOff>
    </xdr:to>
    <xdr:cxnSp macro="">
      <xdr:nvCxnSpPr>
        <xdr:cNvPr id="463" name="直線コネクタ 462"/>
        <xdr:cNvCxnSpPr/>
      </xdr:nvCxnSpPr>
      <xdr:spPr>
        <a:xfrm>
          <a:off x="7861300" y="1685626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121483</xdr:rowOff>
    </xdr:from>
    <xdr:to>
      <xdr:col>55</xdr:col>
      <xdr:colOff>50800</xdr:colOff>
      <xdr:row>97</xdr:row>
      <xdr:rowOff>51633</xdr:rowOff>
    </xdr:to>
    <xdr:sp macro="" textlink="">
      <xdr:nvSpPr>
        <xdr:cNvPr id="473" name="楕円 472"/>
        <xdr:cNvSpPr/>
      </xdr:nvSpPr>
      <xdr:spPr>
        <a:xfrm>
          <a:off x="10426700" y="1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144360</xdr:rowOff>
    </xdr:from>
    <xdr:ext cx="534377" cy="259045"/>
    <xdr:sp macro="" textlink="">
      <xdr:nvSpPr>
        <xdr:cNvPr id="474" name="普通建設事業費 （ うち更新整備　）該当値テキスト"/>
        <xdr:cNvSpPr txBox="1"/>
      </xdr:nvSpPr>
      <xdr:spPr>
        <a:xfrm>
          <a:off x="10528300" y="1643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99034</xdr:rowOff>
    </xdr:from>
    <xdr:to>
      <xdr:col>50</xdr:col>
      <xdr:colOff>165100</xdr:colOff>
      <xdr:row>99</xdr:row>
      <xdr:rowOff>29184</xdr:rowOff>
    </xdr:to>
    <xdr:sp macro="" textlink="">
      <xdr:nvSpPr>
        <xdr:cNvPr id="475" name="楕円 474"/>
        <xdr:cNvSpPr/>
      </xdr:nvSpPr>
      <xdr:spPr>
        <a:xfrm>
          <a:off x="9588500" y="1690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20311</xdr:rowOff>
    </xdr:from>
    <xdr:ext cx="469744" cy="259045"/>
    <xdr:sp macro="" textlink="">
      <xdr:nvSpPr>
        <xdr:cNvPr id="476" name="テキスト ボックス 475"/>
        <xdr:cNvSpPr txBox="1"/>
      </xdr:nvSpPr>
      <xdr:spPr>
        <a:xfrm>
          <a:off x="9404428" y="1699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150828</xdr:rowOff>
    </xdr:from>
    <xdr:to>
      <xdr:col>46</xdr:col>
      <xdr:colOff>38100</xdr:colOff>
      <xdr:row>99</xdr:row>
      <xdr:rowOff>80978</xdr:rowOff>
    </xdr:to>
    <xdr:sp macro="" textlink="">
      <xdr:nvSpPr>
        <xdr:cNvPr id="477" name="楕円 476"/>
        <xdr:cNvSpPr/>
      </xdr:nvSpPr>
      <xdr:spPr>
        <a:xfrm>
          <a:off x="8699500" y="169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72105</xdr:rowOff>
    </xdr:from>
    <xdr:ext cx="469744" cy="259045"/>
    <xdr:sp macro="" textlink="">
      <xdr:nvSpPr>
        <xdr:cNvPr id="478" name="テキスト ボックス 477"/>
        <xdr:cNvSpPr txBox="1"/>
      </xdr:nvSpPr>
      <xdr:spPr>
        <a:xfrm>
          <a:off x="8515428" y="1704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3366</xdr:rowOff>
    </xdr:from>
    <xdr:to>
      <xdr:col>41</xdr:col>
      <xdr:colOff>101600</xdr:colOff>
      <xdr:row>98</xdr:row>
      <xdr:rowOff>104966</xdr:rowOff>
    </xdr:to>
    <xdr:sp macro="" textlink="">
      <xdr:nvSpPr>
        <xdr:cNvPr id="479" name="楕円 478"/>
        <xdr:cNvSpPr/>
      </xdr:nvSpPr>
      <xdr:spPr>
        <a:xfrm>
          <a:off x="7810500" y="168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96093</xdr:rowOff>
    </xdr:from>
    <xdr:ext cx="534377" cy="259045"/>
    <xdr:sp macro="" textlink="">
      <xdr:nvSpPr>
        <xdr:cNvPr id="480" name="テキスト ボックス 479"/>
        <xdr:cNvSpPr txBox="1"/>
      </xdr:nvSpPr>
      <xdr:spPr>
        <a:xfrm>
          <a:off x="7594111" y="1689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9296</xdr:rowOff>
    </xdr:from>
    <xdr:to>
      <xdr:col>85</xdr:col>
      <xdr:colOff>127000</xdr:colOff>
      <xdr:row>39</xdr:row>
      <xdr:rowOff>33769</xdr:rowOff>
    </xdr:to>
    <xdr:cxnSp macro="">
      <xdr:nvCxnSpPr>
        <xdr:cNvPr id="509" name="直線コネクタ 508"/>
        <xdr:cNvCxnSpPr/>
      </xdr:nvCxnSpPr>
      <xdr:spPr>
        <a:xfrm flipV="1">
          <a:off x="15481300" y="6695846"/>
          <a:ext cx="8382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33769</xdr:rowOff>
    </xdr:from>
    <xdr:to>
      <xdr:col>81</xdr:col>
      <xdr:colOff>50800</xdr:colOff>
      <xdr:row>39</xdr:row>
      <xdr:rowOff>37859</xdr:rowOff>
    </xdr:to>
    <xdr:cxnSp macro="">
      <xdr:nvCxnSpPr>
        <xdr:cNvPr id="512" name="直線コネクタ 511"/>
        <xdr:cNvCxnSpPr/>
      </xdr:nvCxnSpPr>
      <xdr:spPr>
        <a:xfrm flipV="1">
          <a:off x="14592300" y="6720319"/>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37859</xdr:rowOff>
    </xdr:from>
    <xdr:to>
      <xdr:col>76</xdr:col>
      <xdr:colOff>114300</xdr:colOff>
      <xdr:row>39</xdr:row>
      <xdr:rowOff>40615</xdr:rowOff>
    </xdr:to>
    <xdr:cxnSp macro="">
      <xdr:nvCxnSpPr>
        <xdr:cNvPr id="515" name="直線コネクタ 514"/>
        <xdr:cNvCxnSpPr/>
      </xdr:nvCxnSpPr>
      <xdr:spPr>
        <a:xfrm flipV="1">
          <a:off x="13703300" y="6724409"/>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39370</xdr:rowOff>
    </xdr:from>
    <xdr:to>
      <xdr:col>71</xdr:col>
      <xdr:colOff>177800</xdr:colOff>
      <xdr:row>39</xdr:row>
      <xdr:rowOff>40615</xdr:rowOff>
    </xdr:to>
    <xdr:cxnSp macro="">
      <xdr:nvCxnSpPr>
        <xdr:cNvPr id="518" name="直線コネクタ 517"/>
        <xdr:cNvCxnSpPr/>
      </xdr:nvCxnSpPr>
      <xdr:spPr>
        <a:xfrm>
          <a:off x="12814300" y="6725920"/>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129946</xdr:rowOff>
    </xdr:from>
    <xdr:to>
      <xdr:col>85</xdr:col>
      <xdr:colOff>177800</xdr:colOff>
      <xdr:row>39</xdr:row>
      <xdr:rowOff>60096</xdr:rowOff>
    </xdr:to>
    <xdr:sp macro="" textlink="">
      <xdr:nvSpPr>
        <xdr:cNvPr id="528" name="楕円 527"/>
        <xdr:cNvSpPr/>
      </xdr:nvSpPr>
      <xdr:spPr>
        <a:xfrm>
          <a:off x="16268700" y="66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154419</xdr:rowOff>
    </xdr:from>
    <xdr:to>
      <xdr:col>81</xdr:col>
      <xdr:colOff>101600</xdr:colOff>
      <xdr:row>39</xdr:row>
      <xdr:rowOff>84569</xdr:rowOff>
    </xdr:to>
    <xdr:sp macro="" textlink="">
      <xdr:nvSpPr>
        <xdr:cNvPr id="530" name="楕円 529"/>
        <xdr:cNvSpPr/>
      </xdr:nvSpPr>
      <xdr:spPr>
        <a:xfrm>
          <a:off x="15430500" y="66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75696</xdr:rowOff>
    </xdr:from>
    <xdr:ext cx="378565" cy="259045"/>
    <xdr:sp macro="" textlink="">
      <xdr:nvSpPr>
        <xdr:cNvPr id="531" name="テキスト ボックス 530"/>
        <xdr:cNvSpPr txBox="1"/>
      </xdr:nvSpPr>
      <xdr:spPr>
        <a:xfrm>
          <a:off x="15292017" y="6762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158509</xdr:rowOff>
    </xdr:from>
    <xdr:to>
      <xdr:col>76</xdr:col>
      <xdr:colOff>165100</xdr:colOff>
      <xdr:row>39</xdr:row>
      <xdr:rowOff>88659</xdr:rowOff>
    </xdr:to>
    <xdr:sp macro="" textlink="">
      <xdr:nvSpPr>
        <xdr:cNvPr id="532" name="楕円 531"/>
        <xdr:cNvSpPr/>
      </xdr:nvSpPr>
      <xdr:spPr>
        <a:xfrm>
          <a:off x="14541500" y="66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79786</xdr:rowOff>
    </xdr:from>
    <xdr:ext cx="378565" cy="259045"/>
    <xdr:sp macro="" textlink="">
      <xdr:nvSpPr>
        <xdr:cNvPr id="533" name="テキスト ボックス 532"/>
        <xdr:cNvSpPr txBox="1"/>
      </xdr:nvSpPr>
      <xdr:spPr>
        <a:xfrm>
          <a:off x="14403017" y="676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161265</xdr:rowOff>
    </xdr:from>
    <xdr:to>
      <xdr:col>72</xdr:col>
      <xdr:colOff>38100</xdr:colOff>
      <xdr:row>39</xdr:row>
      <xdr:rowOff>91415</xdr:rowOff>
    </xdr:to>
    <xdr:sp macro="" textlink="">
      <xdr:nvSpPr>
        <xdr:cNvPr id="534" name="楕円 533"/>
        <xdr:cNvSpPr/>
      </xdr:nvSpPr>
      <xdr:spPr>
        <a:xfrm>
          <a:off x="13652500" y="6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82542</xdr:rowOff>
    </xdr:from>
    <xdr:ext cx="378565" cy="259045"/>
    <xdr:sp macro="" textlink="">
      <xdr:nvSpPr>
        <xdr:cNvPr id="535" name="テキスト ボックス 534"/>
        <xdr:cNvSpPr txBox="1"/>
      </xdr:nvSpPr>
      <xdr:spPr>
        <a:xfrm>
          <a:off x="13514017" y="67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160020</xdr:rowOff>
    </xdr:from>
    <xdr:to>
      <xdr:col>67</xdr:col>
      <xdr:colOff>101600</xdr:colOff>
      <xdr:row>39</xdr:row>
      <xdr:rowOff>90170</xdr:rowOff>
    </xdr:to>
    <xdr:sp macro="" textlink="">
      <xdr:nvSpPr>
        <xdr:cNvPr id="536" name="楕円 535"/>
        <xdr:cNvSpPr/>
      </xdr:nvSpPr>
      <xdr:spPr>
        <a:xfrm>
          <a:off x="12763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81297</xdr:rowOff>
    </xdr:from>
    <xdr:ext cx="378565" cy="259045"/>
    <xdr:sp macro="" textlink="">
      <xdr:nvSpPr>
        <xdr:cNvPr id="537" name="テキスト ボックス 536"/>
        <xdr:cNvSpPr txBox="1"/>
      </xdr:nvSpPr>
      <xdr:spPr>
        <a:xfrm>
          <a:off x="12625017" y="6767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41756</xdr:rowOff>
    </xdr:from>
    <xdr:to>
      <xdr:col>85</xdr:col>
      <xdr:colOff>127000</xdr:colOff>
      <xdr:row>78</xdr:row>
      <xdr:rowOff>44411</xdr:rowOff>
    </xdr:to>
    <xdr:cxnSp macro="">
      <xdr:nvCxnSpPr>
        <xdr:cNvPr id="623" name="直線コネクタ 622"/>
        <xdr:cNvCxnSpPr/>
      </xdr:nvCxnSpPr>
      <xdr:spPr>
        <a:xfrm flipV="1">
          <a:off x="15481300" y="13414856"/>
          <a:ext cx="8382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39010</xdr:rowOff>
    </xdr:from>
    <xdr:to>
      <xdr:col>81</xdr:col>
      <xdr:colOff>50800</xdr:colOff>
      <xdr:row>78</xdr:row>
      <xdr:rowOff>44411</xdr:rowOff>
    </xdr:to>
    <xdr:cxnSp macro="">
      <xdr:nvCxnSpPr>
        <xdr:cNvPr id="626" name="直線コネクタ 625"/>
        <xdr:cNvCxnSpPr/>
      </xdr:nvCxnSpPr>
      <xdr:spPr>
        <a:xfrm>
          <a:off x="14592300" y="13412110"/>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34872</xdr:rowOff>
    </xdr:from>
    <xdr:to>
      <xdr:col>76</xdr:col>
      <xdr:colOff>114300</xdr:colOff>
      <xdr:row>78</xdr:row>
      <xdr:rowOff>39010</xdr:rowOff>
    </xdr:to>
    <xdr:cxnSp macro="">
      <xdr:nvCxnSpPr>
        <xdr:cNvPr id="629" name="直線コネクタ 628"/>
        <xdr:cNvCxnSpPr/>
      </xdr:nvCxnSpPr>
      <xdr:spPr>
        <a:xfrm>
          <a:off x="13703300" y="1340797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30505</xdr:rowOff>
    </xdr:from>
    <xdr:to>
      <xdr:col>71</xdr:col>
      <xdr:colOff>177800</xdr:colOff>
      <xdr:row>78</xdr:row>
      <xdr:rowOff>34872</xdr:rowOff>
    </xdr:to>
    <xdr:cxnSp macro="">
      <xdr:nvCxnSpPr>
        <xdr:cNvPr id="632" name="直線コネクタ 631"/>
        <xdr:cNvCxnSpPr/>
      </xdr:nvCxnSpPr>
      <xdr:spPr>
        <a:xfrm>
          <a:off x="12814300" y="13403605"/>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162406</xdr:rowOff>
    </xdr:from>
    <xdr:to>
      <xdr:col>85</xdr:col>
      <xdr:colOff>177800</xdr:colOff>
      <xdr:row>78</xdr:row>
      <xdr:rowOff>92556</xdr:rowOff>
    </xdr:to>
    <xdr:sp macro="" textlink="">
      <xdr:nvSpPr>
        <xdr:cNvPr id="642" name="楕円 641"/>
        <xdr:cNvSpPr/>
      </xdr:nvSpPr>
      <xdr:spPr>
        <a:xfrm>
          <a:off x="16268700" y="133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77333</xdr:rowOff>
    </xdr:from>
    <xdr:ext cx="534377" cy="259045"/>
    <xdr:sp macro="" textlink="">
      <xdr:nvSpPr>
        <xdr:cNvPr id="643" name="公債費該当値テキスト"/>
        <xdr:cNvSpPr txBox="1"/>
      </xdr:nvSpPr>
      <xdr:spPr>
        <a:xfrm>
          <a:off x="16370300" y="1327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165061</xdr:rowOff>
    </xdr:from>
    <xdr:to>
      <xdr:col>81</xdr:col>
      <xdr:colOff>101600</xdr:colOff>
      <xdr:row>78</xdr:row>
      <xdr:rowOff>95211</xdr:rowOff>
    </xdr:to>
    <xdr:sp macro="" textlink="">
      <xdr:nvSpPr>
        <xdr:cNvPr id="644" name="楕円 643"/>
        <xdr:cNvSpPr/>
      </xdr:nvSpPr>
      <xdr:spPr>
        <a:xfrm>
          <a:off x="15430500" y="133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86338</xdr:rowOff>
    </xdr:from>
    <xdr:ext cx="534377" cy="259045"/>
    <xdr:sp macro="" textlink="">
      <xdr:nvSpPr>
        <xdr:cNvPr id="645" name="テキスト ボックス 644"/>
        <xdr:cNvSpPr txBox="1"/>
      </xdr:nvSpPr>
      <xdr:spPr>
        <a:xfrm>
          <a:off x="15214111" y="134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159660</xdr:rowOff>
    </xdr:from>
    <xdr:to>
      <xdr:col>76</xdr:col>
      <xdr:colOff>165100</xdr:colOff>
      <xdr:row>78</xdr:row>
      <xdr:rowOff>89810</xdr:rowOff>
    </xdr:to>
    <xdr:sp macro="" textlink="">
      <xdr:nvSpPr>
        <xdr:cNvPr id="646" name="楕円 645"/>
        <xdr:cNvSpPr/>
      </xdr:nvSpPr>
      <xdr:spPr>
        <a:xfrm>
          <a:off x="14541500" y="133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80937</xdr:rowOff>
    </xdr:from>
    <xdr:ext cx="534377" cy="259045"/>
    <xdr:sp macro="" textlink="">
      <xdr:nvSpPr>
        <xdr:cNvPr id="647" name="テキスト ボックス 646"/>
        <xdr:cNvSpPr txBox="1"/>
      </xdr:nvSpPr>
      <xdr:spPr>
        <a:xfrm>
          <a:off x="14325111" y="134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155522</xdr:rowOff>
    </xdr:from>
    <xdr:to>
      <xdr:col>72</xdr:col>
      <xdr:colOff>38100</xdr:colOff>
      <xdr:row>78</xdr:row>
      <xdr:rowOff>85672</xdr:rowOff>
    </xdr:to>
    <xdr:sp macro="" textlink="">
      <xdr:nvSpPr>
        <xdr:cNvPr id="648" name="楕円 647"/>
        <xdr:cNvSpPr/>
      </xdr:nvSpPr>
      <xdr:spPr>
        <a:xfrm>
          <a:off x="13652500" y="133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76799</xdr:rowOff>
    </xdr:from>
    <xdr:ext cx="534377" cy="259045"/>
    <xdr:sp macro="" textlink="">
      <xdr:nvSpPr>
        <xdr:cNvPr id="649" name="テキスト ボックス 648"/>
        <xdr:cNvSpPr txBox="1"/>
      </xdr:nvSpPr>
      <xdr:spPr>
        <a:xfrm>
          <a:off x="13436111" y="1344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151155</xdr:rowOff>
    </xdr:from>
    <xdr:to>
      <xdr:col>67</xdr:col>
      <xdr:colOff>101600</xdr:colOff>
      <xdr:row>78</xdr:row>
      <xdr:rowOff>81305</xdr:rowOff>
    </xdr:to>
    <xdr:sp macro="" textlink="">
      <xdr:nvSpPr>
        <xdr:cNvPr id="650" name="楕円 649"/>
        <xdr:cNvSpPr/>
      </xdr:nvSpPr>
      <xdr:spPr>
        <a:xfrm>
          <a:off x="12763500" y="133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72432</xdr:rowOff>
    </xdr:from>
    <xdr:ext cx="534377" cy="259045"/>
    <xdr:sp macro="" textlink="">
      <xdr:nvSpPr>
        <xdr:cNvPr id="651" name="テキスト ボックス 650"/>
        <xdr:cNvSpPr txBox="1"/>
      </xdr:nvSpPr>
      <xdr:spPr>
        <a:xfrm>
          <a:off x="12547111" y="134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44306</xdr:rowOff>
    </xdr:from>
    <xdr:to>
      <xdr:col>85</xdr:col>
      <xdr:colOff>127000</xdr:colOff>
      <xdr:row>99</xdr:row>
      <xdr:rowOff>44314</xdr:rowOff>
    </xdr:to>
    <xdr:cxnSp macro="">
      <xdr:nvCxnSpPr>
        <xdr:cNvPr id="680" name="直線コネクタ 679"/>
        <xdr:cNvCxnSpPr/>
      </xdr:nvCxnSpPr>
      <xdr:spPr>
        <a:xfrm>
          <a:off x="15481300" y="17017856"/>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35299</xdr:rowOff>
    </xdr:from>
    <xdr:to>
      <xdr:col>81</xdr:col>
      <xdr:colOff>50800</xdr:colOff>
      <xdr:row>99</xdr:row>
      <xdr:rowOff>44306</xdr:rowOff>
    </xdr:to>
    <xdr:cxnSp macro="">
      <xdr:nvCxnSpPr>
        <xdr:cNvPr id="683" name="直線コネクタ 682"/>
        <xdr:cNvCxnSpPr/>
      </xdr:nvCxnSpPr>
      <xdr:spPr>
        <a:xfrm>
          <a:off x="14592300" y="17008849"/>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28639</xdr:rowOff>
    </xdr:from>
    <xdr:to>
      <xdr:col>76</xdr:col>
      <xdr:colOff>114300</xdr:colOff>
      <xdr:row>99</xdr:row>
      <xdr:rowOff>35299</xdr:rowOff>
    </xdr:to>
    <xdr:cxnSp macro="">
      <xdr:nvCxnSpPr>
        <xdr:cNvPr id="686" name="直線コネクタ 685"/>
        <xdr:cNvCxnSpPr/>
      </xdr:nvCxnSpPr>
      <xdr:spPr>
        <a:xfrm>
          <a:off x="13703300" y="17002189"/>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102522</xdr:rowOff>
    </xdr:from>
    <xdr:to>
      <xdr:col>71</xdr:col>
      <xdr:colOff>177800</xdr:colOff>
      <xdr:row>99</xdr:row>
      <xdr:rowOff>28639</xdr:rowOff>
    </xdr:to>
    <xdr:cxnSp macro="">
      <xdr:nvCxnSpPr>
        <xdr:cNvPr id="689" name="直線コネクタ 688"/>
        <xdr:cNvCxnSpPr/>
      </xdr:nvCxnSpPr>
      <xdr:spPr>
        <a:xfrm>
          <a:off x="12814300" y="16904622"/>
          <a:ext cx="889000" cy="9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164964</xdr:rowOff>
    </xdr:from>
    <xdr:to>
      <xdr:col>85</xdr:col>
      <xdr:colOff>177800</xdr:colOff>
      <xdr:row>99</xdr:row>
      <xdr:rowOff>95114</xdr:rowOff>
    </xdr:to>
    <xdr:sp macro="" textlink="">
      <xdr:nvSpPr>
        <xdr:cNvPr id="699" name="楕円 698"/>
        <xdr:cNvSpPr/>
      </xdr:nvSpPr>
      <xdr:spPr>
        <a:xfrm>
          <a:off x="16268700" y="1696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79891</xdr:rowOff>
    </xdr:from>
    <xdr:ext cx="313932" cy="259045"/>
    <xdr:sp macro="" textlink="">
      <xdr:nvSpPr>
        <xdr:cNvPr id="700" name="積立金該当値テキスト"/>
        <xdr:cNvSpPr txBox="1"/>
      </xdr:nvSpPr>
      <xdr:spPr>
        <a:xfrm>
          <a:off x="16370300" y="168819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164956</xdr:rowOff>
    </xdr:from>
    <xdr:to>
      <xdr:col>81</xdr:col>
      <xdr:colOff>101600</xdr:colOff>
      <xdr:row>99</xdr:row>
      <xdr:rowOff>95106</xdr:rowOff>
    </xdr:to>
    <xdr:sp macro="" textlink="">
      <xdr:nvSpPr>
        <xdr:cNvPr id="701" name="楕円 700"/>
        <xdr:cNvSpPr/>
      </xdr:nvSpPr>
      <xdr:spPr>
        <a:xfrm>
          <a:off x="15430500" y="169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86233</xdr:rowOff>
    </xdr:from>
    <xdr:ext cx="313932" cy="259045"/>
    <xdr:sp macro="" textlink="">
      <xdr:nvSpPr>
        <xdr:cNvPr id="702" name="テキスト ボックス 701"/>
        <xdr:cNvSpPr txBox="1"/>
      </xdr:nvSpPr>
      <xdr:spPr>
        <a:xfrm>
          <a:off x="15324333" y="17059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155949</xdr:rowOff>
    </xdr:from>
    <xdr:to>
      <xdr:col>76</xdr:col>
      <xdr:colOff>165100</xdr:colOff>
      <xdr:row>99</xdr:row>
      <xdr:rowOff>86099</xdr:rowOff>
    </xdr:to>
    <xdr:sp macro="" textlink="">
      <xdr:nvSpPr>
        <xdr:cNvPr id="703" name="楕円 702"/>
        <xdr:cNvSpPr/>
      </xdr:nvSpPr>
      <xdr:spPr>
        <a:xfrm>
          <a:off x="14541500" y="169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77226</xdr:rowOff>
    </xdr:from>
    <xdr:ext cx="469744" cy="259045"/>
    <xdr:sp macro="" textlink="">
      <xdr:nvSpPr>
        <xdr:cNvPr id="704" name="テキスト ボックス 703"/>
        <xdr:cNvSpPr txBox="1"/>
      </xdr:nvSpPr>
      <xdr:spPr>
        <a:xfrm>
          <a:off x="14357428" y="1705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149289</xdr:rowOff>
    </xdr:from>
    <xdr:to>
      <xdr:col>72</xdr:col>
      <xdr:colOff>38100</xdr:colOff>
      <xdr:row>99</xdr:row>
      <xdr:rowOff>79439</xdr:rowOff>
    </xdr:to>
    <xdr:sp macro="" textlink="">
      <xdr:nvSpPr>
        <xdr:cNvPr id="705" name="楕円 704"/>
        <xdr:cNvSpPr/>
      </xdr:nvSpPr>
      <xdr:spPr>
        <a:xfrm>
          <a:off x="13652500" y="16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70566</xdr:rowOff>
    </xdr:from>
    <xdr:ext cx="469744" cy="259045"/>
    <xdr:sp macro="" textlink="">
      <xdr:nvSpPr>
        <xdr:cNvPr id="706" name="テキスト ボックス 705"/>
        <xdr:cNvSpPr txBox="1"/>
      </xdr:nvSpPr>
      <xdr:spPr>
        <a:xfrm>
          <a:off x="13468428" y="1704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51722</xdr:rowOff>
    </xdr:from>
    <xdr:to>
      <xdr:col>67</xdr:col>
      <xdr:colOff>101600</xdr:colOff>
      <xdr:row>98</xdr:row>
      <xdr:rowOff>153322</xdr:rowOff>
    </xdr:to>
    <xdr:sp macro="" textlink="">
      <xdr:nvSpPr>
        <xdr:cNvPr id="707" name="楕円 706"/>
        <xdr:cNvSpPr/>
      </xdr:nvSpPr>
      <xdr:spPr>
        <a:xfrm>
          <a:off x="12763500" y="168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144449</xdr:rowOff>
    </xdr:from>
    <xdr:ext cx="534377" cy="259045"/>
    <xdr:sp macro="" textlink="">
      <xdr:nvSpPr>
        <xdr:cNvPr id="708" name="テキスト ボックス 707"/>
        <xdr:cNvSpPr txBox="1"/>
      </xdr:nvSpPr>
      <xdr:spPr>
        <a:xfrm>
          <a:off x="12547111" y="169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23761</xdr:rowOff>
    </xdr:from>
    <xdr:to>
      <xdr:col>116</xdr:col>
      <xdr:colOff>63500</xdr:colOff>
      <xdr:row>39</xdr:row>
      <xdr:rowOff>44450</xdr:rowOff>
    </xdr:to>
    <xdr:cxnSp macro="">
      <xdr:nvCxnSpPr>
        <xdr:cNvPr id="737" name="直線コネクタ 736"/>
        <xdr:cNvCxnSpPr/>
      </xdr:nvCxnSpPr>
      <xdr:spPr>
        <a:xfrm flipV="1">
          <a:off x="21323300" y="6710311"/>
          <a:ext cx="8382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144411</xdr:rowOff>
    </xdr:from>
    <xdr:to>
      <xdr:col>116</xdr:col>
      <xdr:colOff>114300</xdr:colOff>
      <xdr:row>39</xdr:row>
      <xdr:rowOff>74561</xdr:rowOff>
    </xdr:to>
    <xdr:sp macro="" textlink="">
      <xdr:nvSpPr>
        <xdr:cNvPr id="756" name="楕円 755"/>
        <xdr:cNvSpPr/>
      </xdr:nvSpPr>
      <xdr:spPr>
        <a:xfrm>
          <a:off x="22110700" y="66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60887</xdr:rowOff>
    </xdr:from>
    <xdr:ext cx="378565" cy="259045"/>
    <xdr:sp macro="" textlink="">
      <xdr:nvSpPr>
        <xdr:cNvPr id="757" name="投資及び出資金該当値テキスト"/>
        <xdr:cNvSpPr txBox="1"/>
      </xdr:nvSpPr>
      <xdr:spPr>
        <a:xfrm>
          <a:off x="22212300" y="657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115285</xdr:rowOff>
    </xdr:from>
    <xdr:to>
      <xdr:col>116</xdr:col>
      <xdr:colOff>63500</xdr:colOff>
      <xdr:row>58</xdr:row>
      <xdr:rowOff>115537</xdr:rowOff>
    </xdr:to>
    <xdr:cxnSp macro="">
      <xdr:nvCxnSpPr>
        <xdr:cNvPr id="792" name="直線コネクタ 791"/>
        <xdr:cNvCxnSpPr/>
      </xdr:nvCxnSpPr>
      <xdr:spPr>
        <a:xfrm flipV="1">
          <a:off x="21323300" y="10059385"/>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115537</xdr:rowOff>
    </xdr:from>
    <xdr:to>
      <xdr:col>111</xdr:col>
      <xdr:colOff>177800</xdr:colOff>
      <xdr:row>58</xdr:row>
      <xdr:rowOff>115743</xdr:rowOff>
    </xdr:to>
    <xdr:cxnSp macro="">
      <xdr:nvCxnSpPr>
        <xdr:cNvPr id="795" name="直線コネクタ 794"/>
        <xdr:cNvCxnSpPr/>
      </xdr:nvCxnSpPr>
      <xdr:spPr>
        <a:xfrm flipV="1">
          <a:off x="20434300" y="1005963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115743</xdr:rowOff>
    </xdr:from>
    <xdr:to>
      <xdr:col>107</xdr:col>
      <xdr:colOff>50800</xdr:colOff>
      <xdr:row>58</xdr:row>
      <xdr:rowOff>115971</xdr:rowOff>
    </xdr:to>
    <xdr:cxnSp macro="">
      <xdr:nvCxnSpPr>
        <xdr:cNvPr id="798" name="直線コネクタ 797"/>
        <xdr:cNvCxnSpPr/>
      </xdr:nvCxnSpPr>
      <xdr:spPr>
        <a:xfrm flipV="1">
          <a:off x="19545300" y="100598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115971</xdr:rowOff>
    </xdr:from>
    <xdr:to>
      <xdr:col>102</xdr:col>
      <xdr:colOff>114300</xdr:colOff>
      <xdr:row>58</xdr:row>
      <xdr:rowOff>116154</xdr:rowOff>
    </xdr:to>
    <xdr:cxnSp macro="">
      <xdr:nvCxnSpPr>
        <xdr:cNvPr id="801" name="直線コネクタ 800"/>
        <xdr:cNvCxnSpPr/>
      </xdr:nvCxnSpPr>
      <xdr:spPr>
        <a:xfrm flipV="1">
          <a:off x="18656300" y="1006007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64485</xdr:rowOff>
    </xdr:from>
    <xdr:to>
      <xdr:col>116</xdr:col>
      <xdr:colOff>114300</xdr:colOff>
      <xdr:row>58</xdr:row>
      <xdr:rowOff>166085</xdr:rowOff>
    </xdr:to>
    <xdr:sp macro="" textlink="">
      <xdr:nvSpPr>
        <xdr:cNvPr id="811" name="楕円 810"/>
        <xdr:cNvSpPr/>
      </xdr:nvSpPr>
      <xdr:spPr>
        <a:xfrm>
          <a:off x="22110700" y="100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150862</xdr:rowOff>
    </xdr:from>
    <xdr:ext cx="469744" cy="259045"/>
    <xdr:sp macro="" textlink="">
      <xdr:nvSpPr>
        <xdr:cNvPr id="812" name="貸付金該当値テキスト"/>
        <xdr:cNvSpPr txBox="1"/>
      </xdr:nvSpPr>
      <xdr:spPr>
        <a:xfrm>
          <a:off x="22212300" y="992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64737</xdr:rowOff>
    </xdr:from>
    <xdr:to>
      <xdr:col>112</xdr:col>
      <xdr:colOff>38100</xdr:colOff>
      <xdr:row>58</xdr:row>
      <xdr:rowOff>166337</xdr:rowOff>
    </xdr:to>
    <xdr:sp macro="" textlink="">
      <xdr:nvSpPr>
        <xdr:cNvPr id="813" name="楕円 812"/>
        <xdr:cNvSpPr/>
      </xdr:nvSpPr>
      <xdr:spPr>
        <a:xfrm>
          <a:off x="21272500" y="100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157464</xdr:rowOff>
    </xdr:from>
    <xdr:ext cx="469744" cy="259045"/>
    <xdr:sp macro="" textlink="">
      <xdr:nvSpPr>
        <xdr:cNvPr id="814" name="テキスト ボックス 813"/>
        <xdr:cNvSpPr txBox="1"/>
      </xdr:nvSpPr>
      <xdr:spPr>
        <a:xfrm>
          <a:off x="21088428" y="101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64943</xdr:rowOff>
    </xdr:from>
    <xdr:to>
      <xdr:col>107</xdr:col>
      <xdr:colOff>101600</xdr:colOff>
      <xdr:row>58</xdr:row>
      <xdr:rowOff>166543</xdr:rowOff>
    </xdr:to>
    <xdr:sp macro="" textlink="">
      <xdr:nvSpPr>
        <xdr:cNvPr id="815" name="楕円 814"/>
        <xdr:cNvSpPr/>
      </xdr:nvSpPr>
      <xdr:spPr>
        <a:xfrm>
          <a:off x="20383500" y="100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157670</xdr:rowOff>
    </xdr:from>
    <xdr:ext cx="469744" cy="259045"/>
    <xdr:sp macro="" textlink="">
      <xdr:nvSpPr>
        <xdr:cNvPr id="816" name="テキスト ボックス 815"/>
        <xdr:cNvSpPr txBox="1"/>
      </xdr:nvSpPr>
      <xdr:spPr>
        <a:xfrm>
          <a:off x="20199428" y="1010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65171</xdr:rowOff>
    </xdr:from>
    <xdr:to>
      <xdr:col>102</xdr:col>
      <xdr:colOff>165100</xdr:colOff>
      <xdr:row>58</xdr:row>
      <xdr:rowOff>166771</xdr:rowOff>
    </xdr:to>
    <xdr:sp macro="" textlink="">
      <xdr:nvSpPr>
        <xdr:cNvPr id="817" name="楕円 816"/>
        <xdr:cNvSpPr/>
      </xdr:nvSpPr>
      <xdr:spPr>
        <a:xfrm>
          <a:off x="19494500" y="100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157898</xdr:rowOff>
    </xdr:from>
    <xdr:ext cx="469744" cy="259045"/>
    <xdr:sp macro="" textlink="">
      <xdr:nvSpPr>
        <xdr:cNvPr id="818" name="テキスト ボックス 817"/>
        <xdr:cNvSpPr txBox="1"/>
      </xdr:nvSpPr>
      <xdr:spPr>
        <a:xfrm>
          <a:off x="19310428" y="1010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65354</xdr:rowOff>
    </xdr:from>
    <xdr:to>
      <xdr:col>98</xdr:col>
      <xdr:colOff>38100</xdr:colOff>
      <xdr:row>58</xdr:row>
      <xdr:rowOff>166954</xdr:rowOff>
    </xdr:to>
    <xdr:sp macro="" textlink="">
      <xdr:nvSpPr>
        <xdr:cNvPr id="819" name="楕円 818"/>
        <xdr:cNvSpPr/>
      </xdr:nvSpPr>
      <xdr:spPr>
        <a:xfrm>
          <a:off x="18605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158081</xdr:rowOff>
    </xdr:from>
    <xdr:ext cx="469744" cy="259045"/>
    <xdr:sp macro="" textlink="">
      <xdr:nvSpPr>
        <xdr:cNvPr id="820" name="テキスト ボックス 819"/>
        <xdr:cNvSpPr txBox="1"/>
      </xdr:nvSpPr>
      <xdr:spPr>
        <a:xfrm>
          <a:off x="18421428" y="1010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1494</xdr:rowOff>
    </xdr:from>
    <xdr:to>
      <xdr:col>116</xdr:col>
      <xdr:colOff>63500</xdr:colOff>
      <xdr:row>76</xdr:row>
      <xdr:rowOff>81815</xdr:rowOff>
    </xdr:to>
    <xdr:cxnSp macro="">
      <xdr:nvCxnSpPr>
        <xdr:cNvPr id="852" name="直線コネクタ 851"/>
        <xdr:cNvCxnSpPr/>
      </xdr:nvCxnSpPr>
      <xdr:spPr>
        <a:xfrm>
          <a:off x="21323300" y="13031694"/>
          <a:ext cx="838200" cy="8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107141</xdr:rowOff>
    </xdr:from>
    <xdr:to>
      <xdr:col>111</xdr:col>
      <xdr:colOff>177800</xdr:colOff>
      <xdr:row>76</xdr:row>
      <xdr:rowOff>1494</xdr:rowOff>
    </xdr:to>
    <xdr:cxnSp macro="">
      <xdr:nvCxnSpPr>
        <xdr:cNvPr id="855" name="直線コネクタ 854"/>
        <xdr:cNvCxnSpPr/>
      </xdr:nvCxnSpPr>
      <xdr:spPr>
        <a:xfrm>
          <a:off x="20434300" y="12965891"/>
          <a:ext cx="889000" cy="6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107141</xdr:rowOff>
    </xdr:from>
    <xdr:to>
      <xdr:col>107</xdr:col>
      <xdr:colOff>50800</xdr:colOff>
      <xdr:row>76</xdr:row>
      <xdr:rowOff>103891</xdr:rowOff>
    </xdr:to>
    <xdr:cxnSp macro="">
      <xdr:nvCxnSpPr>
        <xdr:cNvPr id="858" name="直線コネクタ 857"/>
        <xdr:cNvCxnSpPr/>
      </xdr:nvCxnSpPr>
      <xdr:spPr>
        <a:xfrm flipV="1">
          <a:off x="19545300" y="12965891"/>
          <a:ext cx="889000" cy="1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96462</xdr:rowOff>
    </xdr:from>
    <xdr:to>
      <xdr:col>102</xdr:col>
      <xdr:colOff>114300</xdr:colOff>
      <xdr:row>76</xdr:row>
      <xdr:rowOff>103891</xdr:rowOff>
    </xdr:to>
    <xdr:cxnSp macro="">
      <xdr:nvCxnSpPr>
        <xdr:cNvPr id="861" name="直線コネクタ 860"/>
        <xdr:cNvCxnSpPr/>
      </xdr:nvCxnSpPr>
      <xdr:spPr>
        <a:xfrm>
          <a:off x="18656300" y="12955212"/>
          <a:ext cx="889000" cy="1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31015</xdr:rowOff>
    </xdr:from>
    <xdr:to>
      <xdr:col>116</xdr:col>
      <xdr:colOff>114300</xdr:colOff>
      <xdr:row>76</xdr:row>
      <xdr:rowOff>132615</xdr:rowOff>
    </xdr:to>
    <xdr:sp macro="" textlink="">
      <xdr:nvSpPr>
        <xdr:cNvPr id="871" name="楕円 870"/>
        <xdr:cNvSpPr/>
      </xdr:nvSpPr>
      <xdr:spPr>
        <a:xfrm>
          <a:off x="22110700" y="130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9442</xdr:rowOff>
    </xdr:from>
    <xdr:ext cx="534377" cy="259045"/>
    <xdr:sp macro="" textlink="">
      <xdr:nvSpPr>
        <xdr:cNvPr id="872" name="繰出金該当値テキスト"/>
        <xdr:cNvSpPr txBox="1"/>
      </xdr:nvSpPr>
      <xdr:spPr>
        <a:xfrm>
          <a:off x="22212300" y="1303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122145</xdr:rowOff>
    </xdr:from>
    <xdr:to>
      <xdr:col>112</xdr:col>
      <xdr:colOff>38100</xdr:colOff>
      <xdr:row>76</xdr:row>
      <xdr:rowOff>52294</xdr:rowOff>
    </xdr:to>
    <xdr:sp macro="" textlink="">
      <xdr:nvSpPr>
        <xdr:cNvPr id="873" name="楕円 872"/>
        <xdr:cNvSpPr/>
      </xdr:nvSpPr>
      <xdr:spPr>
        <a:xfrm>
          <a:off x="21272500" y="129808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43421</xdr:rowOff>
    </xdr:from>
    <xdr:ext cx="534377" cy="259045"/>
    <xdr:sp macro="" textlink="">
      <xdr:nvSpPr>
        <xdr:cNvPr id="874" name="テキスト ボックス 873"/>
        <xdr:cNvSpPr txBox="1"/>
      </xdr:nvSpPr>
      <xdr:spPr>
        <a:xfrm>
          <a:off x="21056111" y="130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56341</xdr:rowOff>
    </xdr:from>
    <xdr:to>
      <xdr:col>107</xdr:col>
      <xdr:colOff>101600</xdr:colOff>
      <xdr:row>75</xdr:row>
      <xdr:rowOff>157941</xdr:rowOff>
    </xdr:to>
    <xdr:sp macro="" textlink="">
      <xdr:nvSpPr>
        <xdr:cNvPr id="875" name="楕円 874"/>
        <xdr:cNvSpPr/>
      </xdr:nvSpPr>
      <xdr:spPr>
        <a:xfrm>
          <a:off x="20383500" y="129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149068</xdr:rowOff>
    </xdr:from>
    <xdr:ext cx="534377" cy="259045"/>
    <xdr:sp macro="" textlink="">
      <xdr:nvSpPr>
        <xdr:cNvPr id="876" name="テキスト ボックス 875"/>
        <xdr:cNvSpPr txBox="1"/>
      </xdr:nvSpPr>
      <xdr:spPr>
        <a:xfrm>
          <a:off x="20167111" y="130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53091</xdr:rowOff>
    </xdr:from>
    <xdr:to>
      <xdr:col>102</xdr:col>
      <xdr:colOff>165100</xdr:colOff>
      <xdr:row>76</xdr:row>
      <xdr:rowOff>154691</xdr:rowOff>
    </xdr:to>
    <xdr:sp macro="" textlink="">
      <xdr:nvSpPr>
        <xdr:cNvPr id="877" name="楕円 876"/>
        <xdr:cNvSpPr/>
      </xdr:nvSpPr>
      <xdr:spPr>
        <a:xfrm>
          <a:off x="19494500" y="1308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145818</xdr:rowOff>
    </xdr:from>
    <xdr:ext cx="534377" cy="259045"/>
    <xdr:sp macro="" textlink="">
      <xdr:nvSpPr>
        <xdr:cNvPr id="878" name="テキスト ボックス 877"/>
        <xdr:cNvSpPr txBox="1"/>
      </xdr:nvSpPr>
      <xdr:spPr>
        <a:xfrm>
          <a:off x="19278111" y="1317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45662</xdr:rowOff>
    </xdr:from>
    <xdr:to>
      <xdr:col>98</xdr:col>
      <xdr:colOff>38100</xdr:colOff>
      <xdr:row>75</xdr:row>
      <xdr:rowOff>147262</xdr:rowOff>
    </xdr:to>
    <xdr:sp macro="" textlink="">
      <xdr:nvSpPr>
        <xdr:cNvPr id="879" name="楕円 878"/>
        <xdr:cNvSpPr/>
      </xdr:nvSpPr>
      <xdr:spPr>
        <a:xfrm>
          <a:off x="18605500" y="1290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163789</xdr:rowOff>
    </xdr:from>
    <xdr:ext cx="534377" cy="259045"/>
    <xdr:sp macro="" textlink="">
      <xdr:nvSpPr>
        <xdr:cNvPr id="880" name="テキスト ボックス 879"/>
        <xdr:cNvSpPr txBox="1"/>
      </xdr:nvSpPr>
      <xdr:spPr>
        <a:xfrm>
          <a:off x="18389111" y="126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477,533</a:t>
          </a:r>
          <a:r>
            <a:rPr kumimoji="1" lang="ja-JP" altLang="ja-JP" sz="1100">
              <a:solidFill>
                <a:schemeClr val="dk1"/>
              </a:solidFill>
              <a:effectLst/>
              <a:latin typeface="+mn-lt"/>
              <a:ea typeface="+mn-ea"/>
              <a:cs typeface="+mn-cs"/>
            </a:rPr>
            <a:t>円となっている。普通建設事業費は住民一人当たり</a:t>
          </a:r>
          <a:r>
            <a:rPr kumimoji="1" lang="en-US" altLang="ja-JP" sz="1100">
              <a:solidFill>
                <a:schemeClr val="dk1"/>
              </a:solidFill>
              <a:effectLst/>
              <a:latin typeface="+mn-lt"/>
              <a:ea typeface="+mn-ea"/>
              <a:cs typeface="+mn-cs"/>
            </a:rPr>
            <a:t>66,254</a:t>
          </a:r>
          <a:r>
            <a:rPr kumimoji="1" lang="ja-JP" altLang="ja-JP" sz="1100">
              <a:solidFill>
                <a:schemeClr val="dk1"/>
              </a:solidFill>
              <a:effectLst/>
              <a:latin typeface="+mn-lt"/>
              <a:ea typeface="+mn-ea"/>
              <a:cs typeface="+mn-cs"/>
            </a:rPr>
            <a:t>円で、一人当たりのコストは類似団体と比較してほぼ同程度であるが、うち新規整備については、</a:t>
          </a:r>
          <a:r>
            <a:rPr kumimoji="1" lang="ja-JP" altLang="en-US" sz="1100">
              <a:solidFill>
                <a:schemeClr val="dk1"/>
              </a:solidFill>
              <a:effectLst/>
              <a:latin typeface="+mn-lt"/>
              <a:ea typeface="+mn-ea"/>
              <a:cs typeface="+mn-cs"/>
            </a:rPr>
            <a:t>本庁舎建築がほぼ完成したことにより大幅減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今後図書館・文化ホール等建設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予定されて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、事業費が増加する見込み</a:t>
          </a:r>
          <a:r>
            <a:rPr kumimoji="1" lang="ja-JP" altLang="en-US" sz="1100">
              <a:solidFill>
                <a:schemeClr val="dk1"/>
              </a:solidFill>
              <a:effectLst/>
              <a:latin typeface="+mn-lt"/>
              <a:ea typeface="+mn-ea"/>
              <a:cs typeface="+mn-cs"/>
            </a:rPr>
            <a:t>である。そ</a:t>
          </a:r>
          <a:r>
            <a:rPr kumimoji="1" lang="ja-JP" altLang="ja-JP" sz="1100">
              <a:solidFill>
                <a:schemeClr val="dk1"/>
              </a:solidFill>
              <a:effectLst/>
              <a:latin typeface="+mn-lt"/>
              <a:ea typeface="+mn-ea"/>
              <a:cs typeface="+mn-cs"/>
            </a:rPr>
            <a:t>のため、それ以外の建設工事等については、公共施設等総合管理計画に基づき、事業の取捨選択を徹底していくことで、事業費の抑制を目指すこととする。</a:t>
          </a:r>
          <a:endParaRPr lang="ja-JP" altLang="ja-JP" sz="1400">
            <a:effectLst/>
          </a:endParaRPr>
        </a:p>
        <a:p>
          <a:r>
            <a:rPr lang="ja-JP" altLang="ja-JP" sz="1100">
              <a:solidFill>
                <a:schemeClr val="dk1"/>
              </a:solidFill>
              <a:effectLst/>
              <a:latin typeface="+mn-lt"/>
              <a:ea typeface="+mn-ea"/>
              <a:cs typeface="+mn-cs"/>
            </a:rPr>
            <a:t>補助費等については</a:t>
          </a:r>
          <a:r>
            <a:rPr lang="en-US" altLang="ja-JP" sz="1100">
              <a:solidFill>
                <a:schemeClr val="dk1"/>
              </a:solidFill>
              <a:effectLst/>
              <a:latin typeface="+mn-lt"/>
              <a:ea typeface="+mn-ea"/>
              <a:cs typeface="+mn-cs"/>
            </a:rPr>
            <a:t>76,283</a:t>
          </a:r>
          <a:r>
            <a:rPr lang="ja-JP" altLang="ja-JP" sz="1100">
              <a:solidFill>
                <a:schemeClr val="dk1"/>
              </a:solidFill>
              <a:effectLst/>
              <a:latin typeface="+mn-lt"/>
              <a:ea typeface="+mn-ea"/>
              <a:cs typeface="+mn-cs"/>
            </a:rPr>
            <a:t>円で類似団体と比較して高い状況となっている。今後は補助金交付の適正性の精査を徹底し、見直し及び廃止を行うとともに、一部事務組合についても抑制に努める。</a:t>
          </a:r>
          <a:endParaRPr lang="ja-JP" altLang="ja-JP" sz="1400">
            <a:effectLst/>
          </a:endParaRPr>
        </a:p>
        <a:p>
          <a:r>
            <a:rPr lang="ja-JP" altLang="ja-JP" sz="1100">
              <a:solidFill>
                <a:schemeClr val="dk1"/>
              </a:solidFill>
              <a:effectLst/>
              <a:latin typeface="+mn-lt"/>
              <a:ea typeface="+mn-ea"/>
              <a:cs typeface="+mn-cs"/>
            </a:rPr>
            <a:t>積立金については一人当たり</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円と、類似団体と比較して大幅に低い状況にある。普通交付税の合併算定替の縮減を視野に入れ、今後は歳出全般の圧縮に努め、財政調整基金の現状維持、さらには本市の財政規模に見合った積立を目標に健全な財政運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37,443
37,224
194.44
18,212,347
17,256,551
703,868
10,599,004
22,245,157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115126</xdr:rowOff>
    </xdr:from>
    <xdr:to>
      <xdr:col>24</xdr:col>
      <xdr:colOff>63500</xdr:colOff>
      <xdr:row>36</xdr:row>
      <xdr:rowOff>153035</xdr:rowOff>
    </xdr:to>
    <xdr:cxnSp macro="">
      <xdr:nvCxnSpPr>
        <xdr:cNvPr id="61" name="直線コネクタ 60"/>
        <xdr:cNvCxnSpPr/>
      </xdr:nvCxnSpPr>
      <xdr:spPr>
        <a:xfrm flipV="1">
          <a:off x="3797300" y="6287326"/>
          <a:ext cx="8382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67310</xdr:rowOff>
    </xdr:from>
    <xdr:to>
      <xdr:col>19</xdr:col>
      <xdr:colOff>177800</xdr:colOff>
      <xdr:row>36</xdr:row>
      <xdr:rowOff>153035</xdr:rowOff>
    </xdr:to>
    <xdr:cxnSp macro="">
      <xdr:nvCxnSpPr>
        <xdr:cNvPr id="64" name="直線コネクタ 63"/>
        <xdr:cNvCxnSpPr/>
      </xdr:nvCxnSpPr>
      <xdr:spPr>
        <a:xfrm>
          <a:off x="2908300" y="62395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67310</xdr:rowOff>
    </xdr:from>
    <xdr:to>
      <xdr:col>15</xdr:col>
      <xdr:colOff>50800</xdr:colOff>
      <xdr:row>36</xdr:row>
      <xdr:rowOff>81978</xdr:rowOff>
    </xdr:to>
    <xdr:cxnSp macro="">
      <xdr:nvCxnSpPr>
        <xdr:cNvPr id="67" name="直線コネクタ 66"/>
        <xdr:cNvCxnSpPr/>
      </xdr:nvCxnSpPr>
      <xdr:spPr>
        <a:xfrm flipV="1">
          <a:off x="2019300" y="6239510"/>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81978</xdr:rowOff>
    </xdr:from>
    <xdr:to>
      <xdr:col>10</xdr:col>
      <xdr:colOff>114300</xdr:colOff>
      <xdr:row>36</xdr:row>
      <xdr:rowOff>99123</xdr:rowOff>
    </xdr:to>
    <xdr:cxnSp macro="">
      <xdr:nvCxnSpPr>
        <xdr:cNvPr id="70" name="直線コネクタ 69"/>
        <xdr:cNvCxnSpPr/>
      </xdr:nvCxnSpPr>
      <xdr:spPr>
        <a:xfrm flipV="1">
          <a:off x="1130300" y="625417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64326</xdr:rowOff>
    </xdr:from>
    <xdr:to>
      <xdr:col>24</xdr:col>
      <xdr:colOff>114300</xdr:colOff>
      <xdr:row>36</xdr:row>
      <xdr:rowOff>165926</xdr:rowOff>
    </xdr:to>
    <xdr:sp macro="" textlink="">
      <xdr:nvSpPr>
        <xdr:cNvPr id="80" name="楕円 79"/>
        <xdr:cNvSpPr/>
      </xdr:nvSpPr>
      <xdr:spPr>
        <a:xfrm>
          <a:off x="45847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42753</xdr:rowOff>
    </xdr:from>
    <xdr:ext cx="469744" cy="259045"/>
    <xdr:sp macro="" textlink="">
      <xdr:nvSpPr>
        <xdr:cNvPr id="81" name="議会費該当値テキスト"/>
        <xdr:cNvSpPr txBox="1"/>
      </xdr:nvSpPr>
      <xdr:spPr>
        <a:xfrm>
          <a:off x="4686300" y="621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102235</xdr:rowOff>
    </xdr:from>
    <xdr:to>
      <xdr:col>20</xdr:col>
      <xdr:colOff>38100</xdr:colOff>
      <xdr:row>37</xdr:row>
      <xdr:rowOff>32385</xdr:rowOff>
    </xdr:to>
    <xdr:sp macro="" textlink="">
      <xdr:nvSpPr>
        <xdr:cNvPr id="82" name="楕円 81"/>
        <xdr:cNvSpPr/>
      </xdr:nvSpPr>
      <xdr:spPr>
        <a:xfrm>
          <a:off x="3746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23512</xdr:rowOff>
    </xdr:from>
    <xdr:ext cx="469744" cy="259045"/>
    <xdr:sp macro="" textlink="">
      <xdr:nvSpPr>
        <xdr:cNvPr id="83" name="テキスト ボックス 82"/>
        <xdr:cNvSpPr txBox="1"/>
      </xdr:nvSpPr>
      <xdr:spPr>
        <a:xfrm>
          <a:off x="3562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16510</xdr:rowOff>
    </xdr:from>
    <xdr:to>
      <xdr:col>15</xdr:col>
      <xdr:colOff>101600</xdr:colOff>
      <xdr:row>36</xdr:row>
      <xdr:rowOff>118110</xdr:rowOff>
    </xdr:to>
    <xdr:sp macro="" textlink="">
      <xdr:nvSpPr>
        <xdr:cNvPr id="84" name="楕円 83"/>
        <xdr:cNvSpPr/>
      </xdr:nvSpPr>
      <xdr:spPr>
        <a:xfrm>
          <a:off x="2857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109237</xdr:rowOff>
    </xdr:from>
    <xdr:ext cx="469744" cy="259045"/>
    <xdr:sp macro="" textlink="">
      <xdr:nvSpPr>
        <xdr:cNvPr id="85" name="テキスト ボックス 84"/>
        <xdr:cNvSpPr txBox="1"/>
      </xdr:nvSpPr>
      <xdr:spPr>
        <a:xfrm>
          <a:off x="2673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31178</xdr:rowOff>
    </xdr:from>
    <xdr:to>
      <xdr:col>10</xdr:col>
      <xdr:colOff>165100</xdr:colOff>
      <xdr:row>36</xdr:row>
      <xdr:rowOff>132778</xdr:rowOff>
    </xdr:to>
    <xdr:sp macro="" textlink="">
      <xdr:nvSpPr>
        <xdr:cNvPr id="86" name="楕円 85"/>
        <xdr:cNvSpPr/>
      </xdr:nvSpPr>
      <xdr:spPr>
        <a:xfrm>
          <a:off x="1968500" y="6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123905</xdr:rowOff>
    </xdr:from>
    <xdr:ext cx="469744" cy="259045"/>
    <xdr:sp macro="" textlink="">
      <xdr:nvSpPr>
        <xdr:cNvPr id="87" name="テキスト ボックス 86"/>
        <xdr:cNvSpPr txBox="1"/>
      </xdr:nvSpPr>
      <xdr:spPr>
        <a:xfrm>
          <a:off x="1784428" y="629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48323</xdr:rowOff>
    </xdr:from>
    <xdr:to>
      <xdr:col>6</xdr:col>
      <xdr:colOff>38100</xdr:colOff>
      <xdr:row>36</xdr:row>
      <xdr:rowOff>149923</xdr:rowOff>
    </xdr:to>
    <xdr:sp macro="" textlink="">
      <xdr:nvSpPr>
        <xdr:cNvPr id="88" name="楕円 87"/>
        <xdr:cNvSpPr/>
      </xdr:nvSpPr>
      <xdr:spPr>
        <a:xfrm>
          <a:off x="1079500" y="62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141050</xdr:rowOff>
    </xdr:from>
    <xdr:ext cx="469744" cy="259045"/>
    <xdr:sp macro="" textlink="">
      <xdr:nvSpPr>
        <xdr:cNvPr id="89" name="テキスト ボックス 88"/>
        <xdr:cNvSpPr txBox="1"/>
      </xdr:nvSpPr>
      <xdr:spPr>
        <a:xfrm>
          <a:off x="895428" y="631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15684</xdr:rowOff>
    </xdr:from>
    <xdr:to>
      <xdr:col>24</xdr:col>
      <xdr:colOff>63500</xdr:colOff>
      <xdr:row>56</xdr:row>
      <xdr:rowOff>116332</xdr:rowOff>
    </xdr:to>
    <xdr:cxnSp macro="">
      <xdr:nvCxnSpPr>
        <xdr:cNvPr id="116" name="直線コネクタ 115"/>
        <xdr:cNvCxnSpPr/>
      </xdr:nvCxnSpPr>
      <xdr:spPr>
        <a:xfrm>
          <a:off x="3797300" y="9616884"/>
          <a:ext cx="838200" cy="10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15684</xdr:rowOff>
    </xdr:from>
    <xdr:to>
      <xdr:col>19</xdr:col>
      <xdr:colOff>177800</xdr:colOff>
      <xdr:row>56</xdr:row>
      <xdr:rowOff>162871</xdr:rowOff>
    </xdr:to>
    <xdr:cxnSp macro="">
      <xdr:nvCxnSpPr>
        <xdr:cNvPr id="119" name="直線コネクタ 118"/>
        <xdr:cNvCxnSpPr/>
      </xdr:nvCxnSpPr>
      <xdr:spPr>
        <a:xfrm flipV="1">
          <a:off x="2908300" y="9616884"/>
          <a:ext cx="889000" cy="1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162871</xdr:rowOff>
    </xdr:from>
    <xdr:to>
      <xdr:col>15</xdr:col>
      <xdr:colOff>50800</xdr:colOff>
      <xdr:row>57</xdr:row>
      <xdr:rowOff>50043</xdr:rowOff>
    </xdr:to>
    <xdr:cxnSp macro="">
      <xdr:nvCxnSpPr>
        <xdr:cNvPr id="122" name="直線コネクタ 121"/>
        <xdr:cNvCxnSpPr/>
      </xdr:nvCxnSpPr>
      <xdr:spPr>
        <a:xfrm flipV="1">
          <a:off x="2019300" y="9764071"/>
          <a:ext cx="889000" cy="5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30347</xdr:rowOff>
    </xdr:from>
    <xdr:to>
      <xdr:col>10</xdr:col>
      <xdr:colOff>114300</xdr:colOff>
      <xdr:row>57</xdr:row>
      <xdr:rowOff>50043</xdr:rowOff>
    </xdr:to>
    <xdr:cxnSp macro="">
      <xdr:nvCxnSpPr>
        <xdr:cNvPr id="125" name="直線コネクタ 124"/>
        <xdr:cNvCxnSpPr/>
      </xdr:nvCxnSpPr>
      <xdr:spPr>
        <a:xfrm>
          <a:off x="1130300" y="9802997"/>
          <a:ext cx="889000" cy="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65532</xdr:rowOff>
    </xdr:from>
    <xdr:to>
      <xdr:col>24</xdr:col>
      <xdr:colOff>114300</xdr:colOff>
      <xdr:row>56</xdr:row>
      <xdr:rowOff>167132</xdr:rowOff>
    </xdr:to>
    <xdr:sp macro="" textlink="">
      <xdr:nvSpPr>
        <xdr:cNvPr id="135" name="楕円 134"/>
        <xdr:cNvSpPr/>
      </xdr:nvSpPr>
      <xdr:spPr>
        <a:xfrm>
          <a:off x="4584700" y="96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43959</xdr:rowOff>
    </xdr:from>
    <xdr:ext cx="534377" cy="259045"/>
    <xdr:sp macro="" textlink="">
      <xdr:nvSpPr>
        <xdr:cNvPr id="136" name="総務費該当値テキスト"/>
        <xdr:cNvSpPr txBox="1"/>
      </xdr:nvSpPr>
      <xdr:spPr>
        <a:xfrm>
          <a:off x="4686300" y="96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136334</xdr:rowOff>
    </xdr:from>
    <xdr:to>
      <xdr:col>20</xdr:col>
      <xdr:colOff>38100</xdr:colOff>
      <xdr:row>56</xdr:row>
      <xdr:rowOff>66484</xdr:rowOff>
    </xdr:to>
    <xdr:sp macro="" textlink="">
      <xdr:nvSpPr>
        <xdr:cNvPr id="137" name="楕円 136"/>
        <xdr:cNvSpPr/>
      </xdr:nvSpPr>
      <xdr:spPr>
        <a:xfrm>
          <a:off x="3746500" y="95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83011</xdr:rowOff>
    </xdr:from>
    <xdr:ext cx="599010" cy="259045"/>
    <xdr:sp macro="" textlink="">
      <xdr:nvSpPr>
        <xdr:cNvPr id="138" name="テキスト ボックス 137"/>
        <xdr:cNvSpPr txBox="1"/>
      </xdr:nvSpPr>
      <xdr:spPr>
        <a:xfrm>
          <a:off x="3497795" y="934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112071</xdr:rowOff>
    </xdr:from>
    <xdr:to>
      <xdr:col>15</xdr:col>
      <xdr:colOff>101600</xdr:colOff>
      <xdr:row>57</xdr:row>
      <xdr:rowOff>42221</xdr:rowOff>
    </xdr:to>
    <xdr:sp macro="" textlink="">
      <xdr:nvSpPr>
        <xdr:cNvPr id="139" name="楕円 138"/>
        <xdr:cNvSpPr/>
      </xdr:nvSpPr>
      <xdr:spPr>
        <a:xfrm>
          <a:off x="2857500" y="97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33348</xdr:rowOff>
    </xdr:from>
    <xdr:ext cx="534377" cy="259045"/>
    <xdr:sp macro="" textlink="">
      <xdr:nvSpPr>
        <xdr:cNvPr id="140" name="テキスト ボックス 139"/>
        <xdr:cNvSpPr txBox="1"/>
      </xdr:nvSpPr>
      <xdr:spPr>
        <a:xfrm>
          <a:off x="2641111" y="98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170693</xdr:rowOff>
    </xdr:from>
    <xdr:to>
      <xdr:col>10</xdr:col>
      <xdr:colOff>165100</xdr:colOff>
      <xdr:row>57</xdr:row>
      <xdr:rowOff>100843</xdr:rowOff>
    </xdr:to>
    <xdr:sp macro="" textlink="">
      <xdr:nvSpPr>
        <xdr:cNvPr id="141" name="楕円 140"/>
        <xdr:cNvSpPr/>
      </xdr:nvSpPr>
      <xdr:spPr>
        <a:xfrm>
          <a:off x="1968500" y="97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91970</xdr:rowOff>
    </xdr:from>
    <xdr:ext cx="534377" cy="259045"/>
    <xdr:sp macro="" textlink="">
      <xdr:nvSpPr>
        <xdr:cNvPr id="142" name="テキスト ボックス 141"/>
        <xdr:cNvSpPr txBox="1"/>
      </xdr:nvSpPr>
      <xdr:spPr>
        <a:xfrm>
          <a:off x="1752111" y="986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150997</xdr:rowOff>
    </xdr:from>
    <xdr:to>
      <xdr:col>6</xdr:col>
      <xdr:colOff>38100</xdr:colOff>
      <xdr:row>57</xdr:row>
      <xdr:rowOff>81147</xdr:rowOff>
    </xdr:to>
    <xdr:sp macro="" textlink="">
      <xdr:nvSpPr>
        <xdr:cNvPr id="143" name="楕円 142"/>
        <xdr:cNvSpPr/>
      </xdr:nvSpPr>
      <xdr:spPr>
        <a:xfrm>
          <a:off x="1079500" y="9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72274</xdr:rowOff>
    </xdr:from>
    <xdr:ext cx="534377" cy="259045"/>
    <xdr:sp macro="" textlink="">
      <xdr:nvSpPr>
        <xdr:cNvPr id="144" name="テキスト ボックス 143"/>
        <xdr:cNvSpPr txBox="1"/>
      </xdr:nvSpPr>
      <xdr:spPr>
        <a:xfrm>
          <a:off x="863111" y="98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107209</xdr:rowOff>
    </xdr:from>
    <xdr:to>
      <xdr:col>24</xdr:col>
      <xdr:colOff>63500</xdr:colOff>
      <xdr:row>76</xdr:row>
      <xdr:rowOff>122098</xdr:rowOff>
    </xdr:to>
    <xdr:cxnSp macro="">
      <xdr:nvCxnSpPr>
        <xdr:cNvPr id="174" name="直線コネクタ 173"/>
        <xdr:cNvCxnSpPr/>
      </xdr:nvCxnSpPr>
      <xdr:spPr>
        <a:xfrm>
          <a:off x="3797300" y="13137409"/>
          <a:ext cx="838200" cy="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107209</xdr:rowOff>
    </xdr:from>
    <xdr:to>
      <xdr:col>19</xdr:col>
      <xdr:colOff>177800</xdr:colOff>
      <xdr:row>76</xdr:row>
      <xdr:rowOff>134358</xdr:rowOff>
    </xdr:to>
    <xdr:cxnSp macro="">
      <xdr:nvCxnSpPr>
        <xdr:cNvPr id="177" name="直線コネクタ 176"/>
        <xdr:cNvCxnSpPr/>
      </xdr:nvCxnSpPr>
      <xdr:spPr>
        <a:xfrm flipV="1">
          <a:off x="2908300" y="13137409"/>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134358</xdr:rowOff>
    </xdr:from>
    <xdr:to>
      <xdr:col>15</xdr:col>
      <xdr:colOff>50800</xdr:colOff>
      <xdr:row>77</xdr:row>
      <xdr:rowOff>35916</xdr:rowOff>
    </xdr:to>
    <xdr:cxnSp macro="">
      <xdr:nvCxnSpPr>
        <xdr:cNvPr id="180" name="直線コネクタ 179"/>
        <xdr:cNvCxnSpPr/>
      </xdr:nvCxnSpPr>
      <xdr:spPr>
        <a:xfrm flipV="1">
          <a:off x="2019300" y="13164558"/>
          <a:ext cx="889000" cy="7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35916</xdr:rowOff>
    </xdr:from>
    <xdr:to>
      <xdr:col>10</xdr:col>
      <xdr:colOff>114300</xdr:colOff>
      <xdr:row>77</xdr:row>
      <xdr:rowOff>148386</xdr:rowOff>
    </xdr:to>
    <xdr:cxnSp macro="">
      <xdr:nvCxnSpPr>
        <xdr:cNvPr id="183" name="直線コネクタ 182"/>
        <xdr:cNvCxnSpPr/>
      </xdr:nvCxnSpPr>
      <xdr:spPr>
        <a:xfrm flipV="1">
          <a:off x="1130300" y="13237566"/>
          <a:ext cx="889000" cy="1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71298</xdr:rowOff>
    </xdr:from>
    <xdr:to>
      <xdr:col>24</xdr:col>
      <xdr:colOff>114300</xdr:colOff>
      <xdr:row>77</xdr:row>
      <xdr:rowOff>1448</xdr:rowOff>
    </xdr:to>
    <xdr:sp macro="" textlink="">
      <xdr:nvSpPr>
        <xdr:cNvPr id="193" name="楕円 192"/>
        <xdr:cNvSpPr/>
      </xdr:nvSpPr>
      <xdr:spPr>
        <a:xfrm>
          <a:off x="45847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49725</xdr:rowOff>
    </xdr:from>
    <xdr:ext cx="599010" cy="259045"/>
    <xdr:sp macro="" textlink="">
      <xdr:nvSpPr>
        <xdr:cNvPr id="194" name="民生費該当値テキスト"/>
        <xdr:cNvSpPr txBox="1"/>
      </xdr:nvSpPr>
      <xdr:spPr>
        <a:xfrm>
          <a:off x="4686300" y="1307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56409</xdr:rowOff>
    </xdr:from>
    <xdr:to>
      <xdr:col>20</xdr:col>
      <xdr:colOff>38100</xdr:colOff>
      <xdr:row>76</xdr:row>
      <xdr:rowOff>158009</xdr:rowOff>
    </xdr:to>
    <xdr:sp macro="" textlink="">
      <xdr:nvSpPr>
        <xdr:cNvPr id="195" name="楕円 194"/>
        <xdr:cNvSpPr/>
      </xdr:nvSpPr>
      <xdr:spPr>
        <a:xfrm>
          <a:off x="3746500" y="130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149136</xdr:rowOff>
    </xdr:from>
    <xdr:ext cx="599010" cy="259045"/>
    <xdr:sp macro="" textlink="">
      <xdr:nvSpPr>
        <xdr:cNvPr id="196" name="テキスト ボックス 195"/>
        <xdr:cNvSpPr txBox="1"/>
      </xdr:nvSpPr>
      <xdr:spPr>
        <a:xfrm>
          <a:off x="3497795" y="1317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83558</xdr:rowOff>
    </xdr:from>
    <xdr:to>
      <xdr:col>15</xdr:col>
      <xdr:colOff>101600</xdr:colOff>
      <xdr:row>77</xdr:row>
      <xdr:rowOff>13708</xdr:rowOff>
    </xdr:to>
    <xdr:sp macro="" textlink="">
      <xdr:nvSpPr>
        <xdr:cNvPr id="197" name="楕円 196"/>
        <xdr:cNvSpPr/>
      </xdr:nvSpPr>
      <xdr:spPr>
        <a:xfrm>
          <a:off x="2857500" y="131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4835</xdr:rowOff>
    </xdr:from>
    <xdr:ext cx="599010" cy="259045"/>
    <xdr:sp macro="" textlink="">
      <xdr:nvSpPr>
        <xdr:cNvPr id="198" name="テキスト ボックス 197"/>
        <xdr:cNvSpPr txBox="1"/>
      </xdr:nvSpPr>
      <xdr:spPr>
        <a:xfrm>
          <a:off x="2608795" y="1320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156566</xdr:rowOff>
    </xdr:from>
    <xdr:to>
      <xdr:col>10</xdr:col>
      <xdr:colOff>165100</xdr:colOff>
      <xdr:row>77</xdr:row>
      <xdr:rowOff>86716</xdr:rowOff>
    </xdr:to>
    <xdr:sp macro="" textlink="">
      <xdr:nvSpPr>
        <xdr:cNvPr id="199" name="楕円 198"/>
        <xdr:cNvSpPr/>
      </xdr:nvSpPr>
      <xdr:spPr>
        <a:xfrm>
          <a:off x="1968500" y="131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77843</xdr:rowOff>
    </xdr:from>
    <xdr:ext cx="599010" cy="259045"/>
    <xdr:sp macro="" textlink="">
      <xdr:nvSpPr>
        <xdr:cNvPr id="200" name="テキスト ボックス 199"/>
        <xdr:cNvSpPr txBox="1"/>
      </xdr:nvSpPr>
      <xdr:spPr>
        <a:xfrm>
          <a:off x="1719795" y="1327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97586</xdr:rowOff>
    </xdr:from>
    <xdr:to>
      <xdr:col>6</xdr:col>
      <xdr:colOff>38100</xdr:colOff>
      <xdr:row>78</xdr:row>
      <xdr:rowOff>27736</xdr:rowOff>
    </xdr:to>
    <xdr:sp macro="" textlink="">
      <xdr:nvSpPr>
        <xdr:cNvPr id="201" name="楕円 200"/>
        <xdr:cNvSpPr/>
      </xdr:nvSpPr>
      <xdr:spPr>
        <a:xfrm>
          <a:off x="1079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18863</xdr:rowOff>
    </xdr:from>
    <xdr:ext cx="599010" cy="259045"/>
    <xdr:sp macro="" textlink="">
      <xdr:nvSpPr>
        <xdr:cNvPr id="202" name="テキスト ボックス 201"/>
        <xdr:cNvSpPr txBox="1"/>
      </xdr:nvSpPr>
      <xdr:spPr>
        <a:xfrm>
          <a:off x="830795" y="1339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147251</xdr:rowOff>
    </xdr:from>
    <xdr:to>
      <xdr:col>24</xdr:col>
      <xdr:colOff>63500</xdr:colOff>
      <xdr:row>97</xdr:row>
      <xdr:rowOff>156784</xdr:rowOff>
    </xdr:to>
    <xdr:cxnSp macro="">
      <xdr:nvCxnSpPr>
        <xdr:cNvPr id="231" name="直線コネクタ 230"/>
        <xdr:cNvCxnSpPr/>
      </xdr:nvCxnSpPr>
      <xdr:spPr>
        <a:xfrm>
          <a:off x="3797300" y="16777901"/>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147251</xdr:rowOff>
    </xdr:from>
    <xdr:to>
      <xdr:col>19</xdr:col>
      <xdr:colOff>177800</xdr:colOff>
      <xdr:row>97</xdr:row>
      <xdr:rowOff>160251</xdr:rowOff>
    </xdr:to>
    <xdr:cxnSp macro="">
      <xdr:nvCxnSpPr>
        <xdr:cNvPr id="234" name="直線コネクタ 233"/>
        <xdr:cNvCxnSpPr/>
      </xdr:nvCxnSpPr>
      <xdr:spPr>
        <a:xfrm flipV="1">
          <a:off x="2908300" y="16777901"/>
          <a:ext cx="889000" cy="1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148379</xdr:rowOff>
    </xdr:from>
    <xdr:to>
      <xdr:col>15</xdr:col>
      <xdr:colOff>50800</xdr:colOff>
      <xdr:row>97</xdr:row>
      <xdr:rowOff>160251</xdr:rowOff>
    </xdr:to>
    <xdr:cxnSp macro="">
      <xdr:nvCxnSpPr>
        <xdr:cNvPr id="237" name="直線コネクタ 236"/>
        <xdr:cNvCxnSpPr/>
      </xdr:nvCxnSpPr>
      <xdr:spPr>
        <a:xfrm>
          <a:off x="2019300" y="16779029"/>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148379</xdr:rowOff>
    </xdr:from>
    <xdr:to>
      <xdr:col>10</xdr:col>
      <xdr:colOff>114300</xdr:colOff>
      <xdr:row>97</xdr:row>
      <xdr:rowOff>150582</xdr:rowOff>
    </xdr:to>
    <xdr:cxnSp macro="">
      <xdr:nvCxnSpPr>
        <xdr:cNvPr id="240" name="直線コネクタ 239"/>
        <xdr:cNvCxnSpPr/>
      </xdr:nvCxnSpPr>
      <xdr:spPr>
        <a:xfrm flipV="1">
          <a:off x="1130300" y="16779029"/>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105984</xdr:rowOff>
    </xdr:from>
    <xdr:to>
      <xdr:col>24</xdr:col>
      <xdr:colOff>114300</xdr:colOff>
      <xdr:row>98</xdr:row>
      <xdr:rowOff>36134</xdr:rowOff>
    </xdr:to>
    <xdr:sp macro="" textlink="">
      <xdr:nvSpPr>
        <xdr:cNvPr id="250" name="楕円 249"/>
        <xdr:cNvSpPr/>
      </xdr:nvSpPr>
      <xdr:spPr>
        <a:xfrm>
          <a:off x="4584700" y="167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20911</xdr:rowOff>
    </xdr:from>
    <xdr:ext cx="534377" cy="259045"/>
    <xdr:sp macro="" textlink="">
      <xdr:nvSpPr>
        <xdr:cNvPr id="251" name="衛生費該当値テキスト"/>
        <xdr:cNvSpPr txBox="1"/>
      </xdr:nvSpPr>
      <xdr:spPr>
        <a:xfrm>
          <a:off x="4686300" y="166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96451</xdr:rowOff>
    </xdr:from>
    <xdr:to>
      <xdr:col>20</xdr:col>
      <xdr:colOff>38100</xdr:colOff>
      <xdr:row>98</xdr:row>
      <xdr:rowOff>26601</xdr:rowOff>
    </xdr:to>
    <xdr:sp macro="" textlink="">
      <xdr:nvSpPr>
        <xdr:cNvPr id="252" name="楕円 251"/>
        <xdr:cNvSpPr/>
      </xdr:nvSpPr>
      <xdr:spPr>
        <a:xfrm>
          <a:off x="3746500" y="16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17728</xdr:rowOff>
    </xdr:from>
    <xdr:ext cx="534377" cy="259045"/>
    <xdr:sp macro="" textlink="">
      <xdr:nvSpPr>
        <xdr:cNvPr id="253" name="テキスト ボックス 252"/>
        <xdr:cNvSpPr txBox="1"/>
      </xdr:nvSpPr>
      <xdr:spPr>
        <a:xfrm>
          <a:off x="3530111" y="168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109451</xdr:rowOff>
    </xdr:from>
    <xdr:to>
      <xdr:col>15</xdr:col>
      <xdr:colOff>101600</xdr:colOff>
      <xdr:row>98</xdr:row>
      <xdr:rowOff>39601</xdr:rowOff>
    </xdr:to>
    <xdr:sp macro="" textlink="">
      <xdr:nvSpPr>
        <xdr:cNvPr id="254" name="楕円 253"/>
        <xdr:cNvSpPr/>
      </xdr:nvSpPr>
      <xdr:spPr>
        <a:xfrm>
          <a:off x="2857500" y="167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30728</xdr:rowOff>
    </xdr:from>
    <xdr:ext cx="534377" cy="259045"/>
    <xdr:sp macro="" textlink="">
      <xdr:nvSpPr>
        <xdr:cNvPr id="255" name="テキスト ボックス 254"/>
        <xdr:cNvSpPr txBox="1"/>
      </xdr:nvSpPr>
      <xdr:spPr>
        <a:xfrm>
          <a:off x="2641111" y="1683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97579</xdr:rowOff>
    </xdr:from>
    <xdr:to>
      <xdr:col>10</xdr:col>
      <xdr:colOff>165100</xdr:colOff>
      <xdr:row>98</xdr:row>
      <xdr:rowOff>27729</xdr:rowOff>
    </xdr:to>
    <xdr:sp macro="" textlink="">
      <xdr:nvSpPr>
        <xdr:cNvPr id="256" name="楕円 255"/>
        <xdr:cNvSpPr/>
      </xdr:nvSpPr>
      <xdr:spPr>
        <a:xfrm>
          <a:off x="1968500" y="167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18856</xdr:rowOff>
    </xdr:from>
    <xdr:ext cx="534377" cy="259045"/>
    <xdr:sp macro="" textlink="">
      <xdr:nvSpPr>
        <xdr:cNvPr id="257" name="テキスト ボックス 256"/>
        <xdr:cNvSpPr txBox="1"/>
      </xdr:nvSpPr>
      <xdr:spPr>
        <a:xfrm>
          <a:off x="1752111" y="168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99782</xdr:rowOff>
    </xdr:from>
    <xdr:to>
      <xdr:col>6</xdr:col>
      <xdr:colOff>38100</xdr:colOff>
      <xdr:row>98</xdr:row>
      <xdr:rowOff>29932</xdr:rowOff>
    </xdr:to>
    <xdr:sp macro="" textlink="">
      <xdr:nvSpPr>
        <xdr:cNvPr id="258" name="楕円 257"/>
        <xdr:cNvSpPr/>
      </xdr:nvSpPr>
      <xdr:spPr>
        <a:xfrm>
          <a:off x="1079500" y="167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21059</xdr:rowOff>
    </xdr:from>
    <xdr:ext cx="534377" cy="259045"/>
    <xdr:sp macro="" textlink="">
      <xdr:nvSpPr>
        <xdr:cNvPr id="259" name="テキスト ボックス 258"/>
        <xdr:cNvSpPr txBox="1"/>
      </xdr:nvSpPr>
      <xdr:spPr>
        <a:xfrm>
          <a:off x="863111" y="1682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55118</xdr:rowOff>
    </xdr:from>
    <xdr:to>
      <xdr:col>55</xdr:col>
      <xdr:colOff>0</xdr:colOff>
      <xdr:row>39</xdr:row>
      <xdr:rowOff>55771</xdr:rowOff>
    </xdr:to>
    <xdr:cxnSp macro="">
      <xdr:nvCxnSpPr>
        <xdr:cNvPr id="290" name="直線コネクタ 289"/>
        <xdr:cNvCxnSpPr/>
      </xdr:nvCxnSpPr>
      <xdr:spPr>
        <a:xfrm flipV="1">
          <a:off x="9639300" y="674166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55771</xdr:rowOff>
    </xdr:from>
    <xdr:to>
      <xdr:col>50</xdr:col>
      <xdr:colOff>114300</xdr:colOff>
      <xdr:row>39</xdr:row>
      <xdr:rowOff>56097</xdr:rowOff>
    </xdr:to>
    <xdr:cxnSp macro="">
      <xdr:nvCxnSpPr>
        <xdr:cNvPr id="293" name="直線コネクタ 292"/>
        <xdr:cNvCxnSpPr/>
      </xdr:nvCxnSpPr>
      <xdr:spPr>
        <a:xfrm flipV="1">
          <a:off x="8750300" y="674232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56097</xdr:rowOff>
    </xdr:from>
    <xdr:to>
      <xdr:col>45</xdr:col>
      <xdr:colOff>177800</xdr:colOff>
      <xdr:row>39</xdr:row>
      <xdr:rowOff>56424</xdr:rowOff>
    </xdr:to>
    <xdr:cxnSp macro="">
      <xdr:nvCxnSpPr>
        <xdr:cNvPr id="296" name="直線コネクタ 295"/>
        <xdr:cNvCxnSpPr/>
      </xdr:nvCxnSpPr>
      <xdr:spPr>
        <a:xfrm flipV="1">
          <a:off x="7861300" y="674264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16909</xdr:rowOff>
    </xdr:from>
    <xdr:to>
      <xdr:col>41</xdr:col>
      <xdr:colOff>50800</xdr:colOff>
      <xdr:row>39</xdr:row>
      <xdr:rowOff>56424</xdr:rowOff>
    </xdr:to>
    <xdr:cxnSp macro="">
      <xdr:nvCxnSpPr>
        <xdr:cNvPr id="299" name="直線コネクタ 298"/>
        <xdr:cNvCxnSpPr/>
      </xdr:nvCxnSpPr>
      <xdr:spPr>
        <a:xfrm>
          <a:off x="6972300" y="6532009"/>
          <a:ext cx="889000" cy="2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4318</xdr:rowOff>
    </xdr:from>
    <xdr:to>
      <xdr:col>55</xdr:col>
      <xdr:colOff>50800</xdr:colOff>
      <xdr:row>39</xdr:row>
      <xdr:rowOff>105918</xdr:rowOff>
    </xdr:to>
    <xdr:sp macro="" textlink="">
      <xdr:nvSpPr>
        <xdr:cNvPr id="309" name="楕円 308"/>
        <xdr:cNvSpPr/>
      </xdr:nvSpPr>
      <xdr:spPr>
        <a:xfrm>
          <a:off x="104267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90695</xdr:rowOff>
    </xdr:from>
    <xdr:ext cx="378565" cy="259045"/>
    <xdr:sp macro="" textlink="">
      <xdr:nvSpPr>
        <xdr:cNvPr id="310" name="労働費該当値テキスト"/>
        <xdr:cNvSpPr txBox="1"/>
      </xdr:nvSpPr>
      <xdr:spPr>
        <a:xfrm>
          <a:off x="10528300" y="6605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4971</xdr:rowOff>
    </xdr:from>
    <xdr:to>
      <xdr:col>50</xdr:col>
      <xdr:colOff>165100</xdr:colOff>
      <xdr:row>39</xdr:row>
      <xdr:rowOff>106571</xdr:rowOff>
    </xdr:to>
    <xdr:sp macro="" textlink="">
      <xdr:nvSpPr>
        <xdr:cNvPr id="311" name="楕円 310"/>
        <xdr:cNvSpPr/>
      </xdr:nvSpPr>
      <xdr:spPr>
        <a:xfrm>
          <a:off x="9588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97698</xdr:rowOff>
    </xdr:from>
    <xdr:ext cx="378565" cy="259045"/>
    <xdr:sp macro="" textlink="">
      <xdr:nvSpPr>
        <xdr:cNvPr id="312" name="テキスト ボックス 311"/>
        <xdr:cNvSpPr txBox="1"/>
      </xdr:nvSpPr>
      <xdr:spPr>
        <a:xfrm>
          <a:off x="9450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5297</xdr:rowOff>
    </xdr:from>
    <xdr:to>
      <xdr:col>46</xdr:col>
      <xdr:colOff>38100</xdr:colOff>
      <xdr:row>39</xdr:row>
      <xdr:rowOff>106897</xdr:rowOff>
    </xdr:to>
    <xdr:sp macro="" textlink="">
      <xdr:nvSpPr>
        <xdr:cNvPr id="313" name="楕円 312"/>
        <xdr:cNvSpPr/>
      </xdr:nvSpPr>
      <xdr:spPr>
        <a:xfrm>
          <a:off x="8699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98024</xdr:rowOff>
    </xdr:from>
    <xdr:ext cx="378565" cy="259045"/>
    <xdr:sp macro="" textlink="">
      <xdr:nvSpPr>
        <xdr:cNvPr id="314" name="テキスト ボックス 313"/>
        <xdr:cNvSpPr txBox="1"/>
      </xdr:nvSpPr>
      <xdr:spPr>
        <a:xfrm>
          <a:off x="8561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5624</xdr:rowOff>
    </xdr:from>
    <xdr:to>
      <xdr:col>41</xdr:col>
      <xdr:colOff>101600</xdr:colOff>
      <xdr:row>39</xdr:row>
      <xdr:rowOff>107224</xdr:rowOff>
    </xdr:to>
    <xdr:sp macro="" textlink="">
      <xdr:nvSpPr>
        <xdr:cNvPr id="315" name="楕円 314"/>
        <xdr:cNvSpPr/>
      </xdr:nvSpPr>
      <xdr:spPr>
        <a:xfrm>
          <a:off x="7810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98351</xdr:rowOff>
    </xdr:from>
    <xdr:ext cx="378565" cy="259045"/>
    <xdr:sp macro="" textlink="">
      <xdr:nvSpPr>
        <xdr:cNvPr id="316" name="テキスト ボックス 315"/>
        <xdr:cNvSpPr txBox="1"/>
      </xdr:nvSpPr>
      <xdr:spPr>
        <a:xfrm>
          <a:off x="7672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137559</xdr:rowOff>
    </xdr:from>
    <xdr:to>
      <xdr:col>36</xdr:col>
      <xdr:colOff>165100</xdr:colOff>
      <xdr:row>38</xdr:row>
      <xdr:rowOff>67709</xdr:rowOff>
    </xdr:to>
    <xdr:sp macro="" textlink="">
      <xdr:nvSpPr>
        <xdr:cNvPr id="317" name="楕円 316"/>
        <xdr:cNvSpPr/>
      </xdr:nvSpPr>
      <xdr:spPr>
        <a:xfrm>
          <a:off x="69215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58836</xdr:rowOff>
    </xdr:from>
    <xdr:ext cx="378565" cy="259045"/>
    <xdr:sp macro="" textlink="">
      <xdr:nvSpPr>
        <xdr:cNvPr id="318" name="テキスト ボックス 317"/>
        <xdr:cNvSpPr txBox="1"/>
      </xdr:nvSpPr>
      <xdr:spPr>
        <a:xfrm>
          <a:off x="6783017" y="657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93642</xdr:rowOff>
    </xdr:from>
    <xdr:to>
      <xdr:col>55</xdr:col>
      <xdr:colOff>0</xdr:colOff>
      <xdr:row>58</xdr:row>
      <xdr:rowOff>101034</xdr:rowOff>
    </xdr:to>
    <xdr:cxnSp macro="">
      <xdr:nvCxnSpPr>
        <xdr:cNvPr id="349" name="直線コネクタ 348"/>
        <xdr:cNvCxnSpPr/>
      </xdr:nvCxnSpPr>
      <xdr:spPr>
        <a:xfrm>
          <a:off x="9639300" y="10037742"/>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82800</xdr:rowOff>
    </xdr:from>
    <xdr:to>
      <xdr:col>50</xdr:col>
      <xdr:colOff>114300</xdr:colOff>
      <xdr:row>58</xdr:row>
      <xdr:rowOff>93642</xdr:rowOff>
    </xdr:to>
    <xdr:cxnSp macro="">
      <xdr:nvCxnSpPr>
        <xdr:cNvPr id="352" name="直線コネクタ 351"/>
        <xdr:cNvCxnSpPr/>
      </xdr:nvCxnSpPr>
      <xdr:spPr>
        <a:xfrm>
          <a:off x="8750300" y="10026900"/>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75289</xdr:rowOff>
    </xdr:from>
    <xdr:to>
      <xdr:col>45</xdr:col>
      <xdr:colOff>177800</xdr:colOff>
      <xdr:row>58</xdr:row>
      <xdr:rowOff>82800</xdr:rowOff>
    </xdr:to>
    <xdr:cxnSp macro="">
      <xdr:nvCxnSpPr>
        <xdr:cNvPr id="355" name="直線コネクタ 354"/>
        <xdr:cNvCxnSpPr/>
      </xdr:nvCxnSpPr>
      <xdr:spPr>
        <a:xfrm>
          <a:off x="7861300" y="10019389"/>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75289</xdr:rowOff>
    </xdr:from>
    <xdr:to>
      <xdr:col>41</xdr:col>
      <xdr:colOff>50800</xdr:colOff>
      <xdr:row>58</xdr:row>
      <xdr:rowOff>105824</xdr:rowOff>
    </xdr:to>
    <xdr:cxnSp macro="">
      <xdr:nvCxnSpPr>
        <xdr:cNvPr id="358" name="直線コネクタ 357"/>
        <xdr:cNvCxnSpPr/>
      </xdr:nvCxnSpPr>
      <xdr:spPr>
        <a:xfrm flipV="1">
          <a:off x="6972300" y="10019389"/>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50234</xdr:rowOff>
    </xdr:from>
    <xdr:to>
      <xdr:col>55</xdr:col>
      <xdr:colOff>50800</xdr:colOff>
      <xdr:row>58</xdr:row>
      <xdr:rowOff>151834</xdr:rowOff>
    </xdr:to>
    <xdr:sp macro="" textlink="">
      <xdr:nvSpPr>
        <xdr:cNvPr id="368" name="楕円 367"/>
        <xdr:cNvSpPr/>
      </xdr:nvSpPr>
      <xdr:spPr>
        <a:xfrm>
          <a:off x="10426700" y="99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136611</xdr:rowOff>
    </xdr:from>
    <xdr:ext cx="534377" cy="259045"/>
    <xdr:sp macro="" textlink="">
      <xdr:nvSpPr>
        <xdr:cNvPr id="369" name="農林水産業費該当値テキスト"/>
        <xdr:cNvSpPr txBox="1"/>
      </xdr:nvSpPr>
      <xdr:spPr>
        <a:xfrm>
          <a:off x="10528300" y="990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42842</xdr:rowOff>
    </xdr:from>
    <xdr:to>
      <xdr:col>50</xdr:col>
      <xdr:colOff>165100</xdr:colOff>
      <xdr:row>58</xdr:row>
      <xdr:rowOff>144442</xdr:rowOff>
    </xdr:to>
    <xdr:sp macro="" textlink="">
      <xdr:nvSpPr>
        <xdr:cNvPr id="370" name="楕円 369"/>
        <xdr:cNvSpPr/>
      </xdr:nvSpPr>
      <xdr:spPr>
        <a:xfrm>
          <a:off x="9588500" y="99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135569</xdr:rowOff>
    </xdr:from>
    <xdr:ext cx="534377" cy="259045"/>
    <xdr:sp macro="" textlink="">
      <xdr:nvSpPr>
        <xdr:cNvPr id="371" name="テキスト ボックス 370"/>
        <xdr:cNvSpPr txBox="1"/>
      </xdr:nvSpPr>
      <xdr:spPr>
        <a:xfrm>
          <a:off x="9372111" y="1007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32000</xdr:rowOff>
    </xdr:from>
    <xdr:to>
      <xdr:col>46</xdr:col>
      <xdr:colOff>38100</xdr:colOff>
      <xdr:row>58</xdr:row>
      <xdr:rowOff>133600</xdr:rowOff>
    </xdr:to>
    <xdr:sp macro="" textlink="">
      <xdr:nvSpPr>
        <xdr:cNvPr id="372" name="楕円 371"/>
        <xdr:cNvSpPr/>
      </xdr:nvSpPr>
      <xdr:spPr>
        <a:xfrm>
          <a:off x="8699500" y="99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124727</xdr:rowOff>
    </xdr:from>
    <xdr:ext cx="534377" cy="259045"/>
    <xdr:sp macro="" textlink="">
      <xdr:nvSpPr>
        <xdr:cNvPr id="373" name="テキスト ボックス 372"/>
        <xdr:cNvSpPr txBox="1"/>
      </xdr:nvSpPr>
      <xdr:spPr>
        <a:xfrm>
          <a:off x="8483111" y="1006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24489</xdr:rowOff>
    </xdr:from>
    <xdr:to>
      <xdr:col>41</xdr:col>
      <xdr:colOff>101600</xdr:colOff>
      <xdr:row>58</xdr:row>
      <xdr:rowOff>126089</xdr:rowOff>
    </xdr:to>
    <xdr:sp macro="" textlink="">
      <xdr:nvSpPr>
        <xdr:cNvPr id="374" name="楕円 373"/>
        <xdr:cNvSpPr/>
      </xdr:nvSpPr>
      <xdr:spPr>
        <a:xfrm>
          <a:off x="7810500" y="996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117216</xdr:rowOff>
    </xdr:from>
    <xdr:ext cx="534377" cy="259045"/>
    <xdr:sp macro="" textlink="">
      <xdr:nvSpPr>
        <xdr:cNvPr id="375" name="テキスト ボックス 374"/>
        <xdr:cNvSpPr txBox="1"/>
      </xdr:nvSpPr>
      <xdr:spPr>
        <a:xfrm>
          <a:off x="7594111" y="1006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55024</xdr:rowOff>
    </xdr:from>
    <xdr:to>
      <xdr:col>36</xdr:col>
      <xdr:colOff>165100</xdr:colOff>
      <xdr:row>58</xdr:row>
      <xdr:rowOff>156624</xdr:rowOff>
    </xdr:to>
    <xdr:sp macro="" textlink="">
      <xdr:nvSpPr>
        <xdr:cNvPr id="376" name="楕円 375"/>
        <xdr:cNvSpPr/>
      </xdr:nvSpPr>
      <xdr:spPr>
        <a:xfrm>
          <a:off x="6921500" y="99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147751</xdr:rowOff>
    </xdr:from>
    <xdr:ext cx="534377" cy="259045"/>
    <xdr:sp macro="" textlink="">
      <xdr:nvSpPr>
        <xdr:cNvPr id="377" name="テキスト ボックス 376"/>
        <xdr:cNvSpPr txBox="1"/>
      </xdr:nvSpPr>
      <xdr:spPr>
        <a:xfrm>
          <a:off x="6705111" y="1009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138961</xdr:rowOff>
    </xdr:from>
    <xdr:to>
      <xdr:col>55</xdr:col>
      <xdr:colOff>0</xdr:colOff>
      <xdr:row>78</xdr:row>
      <xdr:rowOff>148082</xdr:rowOff>
    </xdr:to>
    <xdr:cxnSp macro="">
      <xdr:nvCxnSpPr>
        <xdr:cNvPr id="406" name="直線コネクタ 405"/>
        <xdr:cNvCxnSpPr/>
      </xdr:nvCxnSpPr>
      <xdr:spPr>
        <a:xfrm>
          <a:off x="9639300" y="13512061"/>
          <a:ext cx="8382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135196</xdr:rowOff>
    </xdr:from>
    <xdr:to>
      <xdr:col>50</xdr:col>
      <xdr:colOff>114300</xdr:colOff>
      <xdr:row>78</xdr:row>
      <xdr:rowOff>138961</xdr:rowOff>
    </xdr:to>
    <xdr:cxnSp macro="">
      <xdr:nvCxnSpPr>
        <xdr:cNvPr id="409" name="直線コネクタ 408"/>
        <xdr:cNvCxnSpPr/>
      </xdr:nvCxnSpPr>
      <xdr:spPr>
        <a:xfrm>
          <a:off x="8750300" y="13508296"/>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135196</xdr:rowOff>
    </xdr:from>
    <xdr:to>
      <xdr:col>45</xdr:col>
      <xdr:colOff>177800</xdr:colOff>
      <xdr:row>78</xdr:row>
      <xdr:rowOff>152547</xdr:rowOff>
    </xdr:to>
    <xdr:cxnSp macro="">
      <xdr:nvCxnSpPr>
        <xdr:cNvPr id="412" name="直線コネクタ 411"/>
        <xdr:cNvCxnSpPr/>
      </xdr:nvCxnSpPr>
      <xdr:spPr>
        <a:xfrm flipV="1">
          <a:off x="7861300" y="13508296"/>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152547</xdr:rowOff>
    </xdr:from>
    <xdr:to>
      <xdr:col>41</xdr:col>
      <xdr:colOff>50800</xdr:colOff>
      <xdr:row>78</xdr:row>
      <xdr:rowOff>155046</xdr:rowOff>
    </xdr:to>
    <xdr:cxnSp macro="">
      <xdr:nvCxnSpPr>
        <xdr:cNvPr id="415" name="直線コネクタ 414"/>
        <xdr:cNvCxnSpPr/>
      </xdr:nvCxnSpPr>
      <xdr:spPr>
        <a:xfrm flipV="1">
          <a:off x="6972300" y="13525647"/>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97282</xdr:rowOff>
    </xdr:from>
    <xdr:to>
      <xdr:col>55</xdr:col>
      <xdr:colOff>50800</xdr:colOff>
      <xdr:row>79</xdr:row>
      <xdr:rowOff>27432</xdr:rowOff>
    </xdr:to>
    <xdr:sp macro="" textlink="">
      <xdr:nvSpPr>
        <xdr:cNvPr id="425" name="楕円 424"/>
        <xdr:cNvSpPr/>
      </xdr:nvSpPr>
      <xdr:spPr>
        <a:xfrm>
          <a:off x="104267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12209</xdr:rowOff>
    </xdr:from>
    <xdr:ext cx="469744" cy="259045"/>
    <xdr:sp macro="" textlink="">
      <xdr:nvSpPr>
        <xdr:cNvPr id="426" name="商工費該当値テキスト"/>
        <xdr:cNvSpPr txBox="1"/>
      </xdr:nvSpPr>
      <xdr:spPr>
        <a:xfrm>
          <a:off x="10528300" y="1338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88161</xdr:rowOff>
    </xdr:from>
    <xdr:to>
      <xdr:col>50</xdr:col>
      <xdr:colOff>165100</xdr:colOff>
      <xdr:row>79</xdr:row>
      <xdr:rowOff>18311</xdr:rowOff>
    </xdr:to>
    <xdr:sp macro="" textlink="">
      <xdr:nvSpPr>
        <xdr:cNvPr id="427" name="楕円 426"/>
        <xdr:cNvSpPr/>
      </xdr:nvSpPr>
      <xdr:spPr>
        <a:xfrm>
          <a:off x="9588500" y="134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9438</xdr:rowOff>
    </xdr:from>
    <xdr:ext cx="534377" cy="259045"/>
    <xdr:sp macro="" textlink="">
      <xdr:nvSpPr>
        <xdr:cNvPr id="428" name="テキスト ボックス 427"/>
        <xdr:cNvSpPr txBox="1"/>
      </xdr:nvSpPr>
      <xdr:spPr>
        <a:xfrm>
          <a:off x="9372111" y="1355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84396</xdr:rowOff>
    </xdr:from>
    <xdr:to>
      <xdr:col>46</xdr:col>
      <xdr:colOff>38100</xdr:colOff>
      <xdr:row>79</xdr:row>
      <xdr:rowOff>14546</xdr:rowOff>
    </xdr:to>
    <xdr:sp macro="" textlink="">
      <xdr:nvSpPr>
        <xdr:cNvPr id="429" name="楕円 428"/>
        <xdr:cNvSpPr/>
      </xdr:nvSpPr>
      <xdr:spPr>
        <a:xfrm>
          <a:off x="8699500" y="134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5673</xdr:rowOff>
    </xdr:from>
    <xdr:ext cx="534377" cy="259045"/>
    <xdr:sp macro="" textlink="">
      <xdr:nvSpPr>
        <xdr:cNvPr id="430" name="テキスト ボックス 429"/>
        <xdr:cNvSpPr txBox="1"/>
      </xdr:nvSpPr>
      <xdr:spPr>
        <a:xfrm>
          <a:off x="8483111" y="135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101747</xdr:rowOff>
    </xdr:from>
    <xdr:to>
      <xdr:col>41</xdr:col>
      <xdr:colOff>101600</xdr:colOff>
      <xdr:row>79</xdr:row>
      <xdr:rowOff>31897</xdr:rowOff>
    </xdr:to>
    <xdr:sp macro="" textlink="">
      <xdr:nvSpPr>
        <xdr:cNvPr id="431" name="楕円 430"/>
        <xdr:cNvSpPr/>
      </xdr:nvSpPr>
      <xdr:spPr>
        <a:xfrm>
          <a:off x="7810500" y="1347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23024</xdr:rowOff>
    </xdr:from>
    <xdr:ext cx="469744" cy="259045"/>
    <xdr:sp macro="" textlink="">
      <xdr:nvSpPr>
        <xdr:cNvPr id="432" name="テキスト ボックス 431"/>
        <xdr:cNvSpPr txBox="1"/>
      </xdr:nvSpPr>
      <xdr:spPr>
        <a:xfrm>
          <a:off x="7626428" y="1356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104246</xdr:rowOff>
    </xdr:from>
    <xdr:to>
      <xdr:col>36</xdr:col>
      <xdr:colOff>165100</xdr:colOff>
      <xdr:row>79</xdr:row>
      <xdr:rowOff>34396</xdr:rowOff>
    </xdr:to>
    <xdr:sp macro="" textlink="">
      <xdr:nvSpPr>
        <xdr:cNvPr id="433" name="楕円 432"/>
        <xdr:cNvSpPr/>
      </xdr:nvSpPr>
      <xdr:spPr>
        <a:xfrm>
          <a:off x="6921500" y="134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25523</xdr:rowOff>
    </xdr:from>
    <xdr:ext cx="469744" cy="259045"/>
    <xdr:sp macro="" textlink="">
      <xdr:nvSpPr>
        <xdr:cNvPr id="434" name="テキスト ボックス 433"/>
        <xdr:cNvSpPr txBox="1"/>
      </xdr:nvSpPr>
      <xdr:spPr>
        <a:xfrm>
          <a:off x="6737428" y="1357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55187</xdr:rowOff>
    </xdr:from>
    <xdr:to>
      <xdr:col>55</xdr:col>
      <xdr:colOff>0</xdr:colOff>
      <xdr:row>97</xdr:row>
      <xdr:rowOff>66425</xdr:rowOff>
    </xdr:to>
    <xdr:cxnSp macro="">
      <xdr:nvCxnSpPr>
        <xdr:cNvPr id="463" name="直線コネクタ 462"/>
        <xdr:cNvCxnSpPr/>
      </xdr:nvCxnSpPr>
      <xdr:spPr>
        <a:xfrm>
          <a:off x="9639300" y="16685837"/>
          <a:ext cx="8382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55187</xdr:rowOff>
    </xdr:from>
    <xdr:to>
      <xdr:col>50</xdr:col>
      <xdr:colOff>114300</xdr:colOff>
      <xdr:row>97</xdr:row>
      <xdr:rowOff>76912</xdr:rowOff>
    </xdr:to>
    <xdr:cxnSp macro="">
      <xdr:nvCxnSpPr>
        <xdr:cNvPr id="466" name="直線コネクタ 465"/>
        <xdr:cNvCxnSpPr/>
      </xdr:nvCxnSpPr>
      <xdr:spPr>
        <a:xfrm flipV="1">
          <a:off x="8750300" y="16685837"/>
          <a:ext cx="889000" cy="2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65641</xdr:rowOff>
    </xdr:from>
    <xdr:to>
      <xdr:col>45</xdr:col>
      <xdr:colOff>177800</xdr:colOff>
      <xdr:row>97</xdr:row>
      <xdr:rowOff>76912</xdr:rowOff>
    </xdr:to>
    <xdr:cxnSp macro="">
      <xdr:nvCxnSpPr>
        <xdr:cNvPr id="469" name="直線コネクタ 468"/>
        <xdr:cNvCxnSpPr/>
      </xdr:nvCxnSpPr>
      <xdr:spPr>
        <a:xfrm>
          <a:off x="7861300" y="16696291"/>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54119</xdr:rowOff>
    </xdr:from>
    <xdr:to>
      <xdr:col>41</xdr:col>
      <xdr:colOff>50800</xdr:colOff>
      <xdr:row>97</xdr:row>
      <xdr:rowOff>65641</xdr:rowOff>
    </xdr:to>
    <xdr:cxnSp macro="">
      <xdr:nvCxnSpPr>
        <xdr:cNvPr id="472" name="直線コネクタ 471"/>
        <xdr:cNvCxnSpPr/>
      </xdr:nvCxnSpPr>
      <xdr:spPr>
        <a:xfrm>
          <a:off x="6972300" y="16684769"/>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15625</xdr:rowOff>
    </xdr:from>
    <xdr:to>
      <xdr:col>55</xdr:col>
      <xdr:colOff>50800</xdr:colOff>
      <xdr:row>97</xdr:row>
      <xdr:rowOff>117225</xdr:rowOff>
    </xdr:to>
    <xdr:sp macro="" textlink="">
      <xdr:nvSpPr>
        <xdr:cNvPr id="482" name="楕円 481"/>
        <xdr:cNvSpPr/>
      </xdr:nvSpPr>
      <xdr:spPr>
        <a:xfrm>
          <a:off x="10426700" y="16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165502</xdr:rowOff>
    </xdr:from>
    <xdr:ext cx="534377" cy="259045"/>
    <xdr:sp macro="" textlink="">
      <xdr:nvSpPr>
        <xdr:cNvPr id="483" name="土木費該当値テキスト"/>
        <xdr:cNvSpPr txBox="1"/>
      </xdr:nvSpPr>
      <xdr:spPr>
        <a:xfrm>
          <a:off x="10528300" y="166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4387</xdr:rowOff>
    </xdr:from>
    <xdr:to>
      <xdr:col>50</xdr:col>
      <xdr:colOff>165100</xdr:colOff>
      <xdr:row>97</xdr:row>
      <xdr:rowOff>105987</xdr:rowOff>
    </xdr:to>
    <xdr:sp macro="" textlink="">
      <xdr:nvSpPr>
        <xdr:cNvPr id="484" name="楕円 483"/>
        <xdr:cNvSpPr/>
      </xdr:nvSpPr>
      <xdr:spPr>
        <a:xfrm>
          <a:off x="9588500" y="166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97114</xdr:rowOff>
    </xdr:from>
    <xdr:ext cx="534377" cy="259045"/>
    <xdr:sp macro="" textlink="">
      <xdr:nvSpPr>
        <xdr:cNvPr id="485" name="テキスト ボックス 484"/>
        <xdr:cNvSpPr txBox="1"/>
      </xdr:nvSpPr>
      <xdr:spPr>
        <a:xfrm>
          <a:off x="9372111" y="167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26112</xdr:rowOff>
    </xdr:from>
    <xdr:to>
      <xdr:col>46</xdr:col>
      <xdr:colOff>38100</xdr:colOff>
      <xdr:row>97</xdr:row>
      <xdr:rowOff>127712</xdr:rowOff>
    </xdr:to>
    <xdr:sp macro="" textlink="">
      <xdr:nvSpPr>
        <xdr:cNvPr id="486" name="楕円 485"/>
        <xdr:cNvSpPr/>
      </xdr:nvSpPr>
      <xdr:spPr>
        <a:xfrm>
          <a:off x="8699500" y="166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118839</xdr:rowOff>
    </xdr:from>
    <xdr:ext cx="534377" cy="259045"/>
    <xdr:sp macro="" textlink="">
      <xdr:nvSpPr>
        <xdr:cNvPr id="487" name="テキスト ボックス 486"/>
        <xdr:cNvSpPr txBox="1"/>
      </xdr:nvSpPr>
      <xdr:spPr>
        <a:xfrm>
          <a:off x="8483111" y="167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14841</xdr:rowOff>
    </xdr:from>
    <xdr:to>
      <xdr:col>41</xdr:col>
      <xdr:colOff>101600</xdr:colOff>
      <xdr:row>97</xdr:row>
      <xdr:rowOff>116441</xdr:rowOff>
    </xdr:to>
    <xdr:sp macro="" textlink="">
      <xdr:nvSpPr>
        <xdr:cNvPr id="488" name="楕円 487"/>
        <xdr:cNvSpPr/>
      </xdr:nvSpPr>
      <xdr:spPr>
        <a:xfrm>
          <a:off x="7810500" y="166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107568</xdr:rowOff>
    </xdr:from>
    <xdr:ext cx="534377" cy="259045"/>
    <xdr:sp macro="" textlink="">
      <xdr:nvSpPr>
        <xdr:cNvPr id="489" name="テキスト ボックス 488"/>
        <xdr:cNvSpPr txBox="1"/>
      </xdr:nvSpPr>
      <xdr:spPr>
        <a:xfrm>
          <a:off x="7594111" y="167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3319</xdr:rowOff>
    </xdr:from>
    <xdr:to>
      <xdr:col>36</xdr:col>
      <xdr:colOff>165100</xdr:colOff>
      <xdr:row>97</xdr:row>
      <xdr:rowOff>104919</xdr:rowOff>
    </xdr:to>
    <xdr:sp macro="" textlink="">
      <xdr:nvSpPr>
        <xdr:cNvPr id="490" name="楕円 489"/>
        <xdr:cNvSpPr/>
      </xdr:nvSpPr>
      <xdr:spPr>
        <a:xfrm>
          <a:off x="6921500" y="166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96046</xdr:rowOff>
    </xdr:from>
    <xdr:ext cx="534377" cy="259045"/>
    <xdr:sp macro="" textlink="">
      <xdr:nvSpPr>
        <xdr:cNvPr id="491" name="テキスト ボックス 490"/>
        <xdr:cNvSpPr txBox="1"/>
      </xdr:nvSpPr>
      <xdr:spPr>
        <a:xfrm>
          <a:off x="6705111" y="167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66564</xdr:rowOff>
    </xdr:from>
    <xdr:to>
      <xdr:col>85</xdr:col>
      <xdr:colOff>127000</xdr:colOff>
      <xdr:row>37</xdr:row>
      <xdr:rowOff>87890</xdr:rowOff>
    </xdr:to>
    <xdr:cxnSp macro="">
      <xdr:nvCxnSpPr>
        <xdr:cNvPr id="522" name="直線コネクタ 521"/>
        <xdr:cNvCxnSpPr/>
      </xdr:nvCxnSpPr>
      <xdr:spPr>
        <a:xfrm>
          <a:off x="15481300" y="6410214"/>
          <a:ext cx="8382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66352</xdr:rowOff>
    </xdr:from>
    <xdr:to>
      <xdr:col>81</xdr:col>
      <xdr:colOff>50800</xdr:colOff>
      <xdr:row>37</xdr:row>
      <xdr:rowOff>66564</xdr:rowOff>
    </xdr:to>
    <xdr:cxnSp macro="">
      <xdr:nvCxnSpPr>
        <xdr:cNvPr id="525" name="直線コネクタ 524"/>
        <xdr:cNvCxnSpPr/>
      </xdr:nvCxnSpPr>
      <xdr:spPr>
        <a:xfrm>
          <a:off x="14592300" y="6410002"/>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66352</xdr:rowOff>
    </xdr:from>
    <xdr:to>
      <xdr:col>76</xdr:col>
      <xdr:colOff>114300</xdr:colOff>
      <xdr:row>37</xdr:row>
      <xdr:rowOff>98830</xdr:rowOff>
    </xdr:to>
    <xdr:cxnSp macro="">
      <xdr:nvCxnSpPr>
        <xdr:cNvPr id="528" name="直線コネクタ 527"/>
        <xdr:cNvCxnSpPr/>
      </xdr:nvCxnSpPr>
      <xdr:spPr>
        <a:xfrm flipV="1">
          <a:off x="13703300" y="6410002"/>
          <a:ext cx="8890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98830</xdr:rowOff>
    </xdr:from>
    <xdr:to>
      <xdr:col>71</xdr:col>
      <xdr:colOff>177800</xdr:colOff>
      <xdr:row>37</xdr:row>
      <xdr:rowOff>143374</xdr:rowOff>
    </xdr:to>
    <xdr:cxnSp macro="">
      <xdr:nvCxnSpPr>
        <xdr:cNvPr id="531" name="直線コネクタ 530"/>
        <xdr:cNvCxnSpPr/>
      </xdr:nvCxnSpPr>
      <xdr:spPr>
        <a:xfrm flipV="1">
          <a:off x="12814300" y="6442480"/>
          <a:ext cx="8890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37090</xdr:rowOff>
    </xdr:from>
    <xdr:to>
      <xdr:col>85</xdr:col>
      <xdr:colOff>177800</xdr:colOff>
      <xdr:row>37</xdr:row>
      <xdr:rowOff>138690</xdr:rowOff>
    </xdr:to>
    <xdr:sp macro="" textlink="">
      <xdr:nvSpPr>
        <xdr:cNvPr id="541" name="楕円 540"/>
        <xdr:cNvSpPr/>
      </xdr:nvSpPr>
      <xdr:spPr>
        <a:xfrm>
          <a:off x="16268700" y="63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15517</xdr:rowOff>
    </xdr:from>
    <xdr:ext cx="534377" cy="259045"/>
    <xdr:sp macro="" textlink="">
      <xdr:nvSpPr>
        <xdr:cNvPr id="542" name="消防費該当値テキスト"/>
        <xdr:cNvSpPr txBox="1"/>
      </xdr:nvSpPr>
      <xdr:spPr>
        <a:xfrm>
          <a:off x="16370300" y="63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15764</xdr:rowOff>
    </xdr:from>
    <xdr:to>
      <xdr:col>81</xdr:col>
      <xdr:colOff>101600</xdr:colOff>
      <xdr:row>37</xdr:row>
      <xdr:rowOff>117364</xdr:rowOff>
    </xdr:to>
    <xdr:sp macro="" textlink="">
      <xdr:nvSpPr>
        <xdr:cNvPr id="543" name="楕円 542"/>
        <xdr:cNvSpPr/>
      </xdr:nvSpPr>
      <xdr:spPr>
        <a:xfrm>
          <a:off x="15430500" y="63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108491</xdr:rowOff>
    </xdr:from>
    <xdr:ext cx="534377" cy="259045"/>
    <xdr:sp macro="" textlink="">
      <xdr:nvSpPr>
        <xdr:cNvPr id="544" name="テキスト ボックス 543"/>
        <xdr:cNvSpPr txBox="1"/>
      </xdr:nvSpPr>
      <xdr:spPr>
        <a:xfrm>
          <a:off x="15214111" y="64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15552</xdr:rowOff>
    </xdr:from>
    <xdr:to>
      <xdr:col>76</xdr:col>
      <xdr:colOff>165100</xdr:colOff>
      <xdr:row>37</xdr:row>
      <xdr:rowOff>117152</xdr:rowOff>
    </xdr:to>
    <xdr:sp macro="" textlink="">
      <xdr:nvSpPr>
        <xdr:cNvPr id="545" name="楕円 544"/>
        <xdr:cNvSpPr/>
      </xdr:nvSpPr>
      <xdr:spPr>
        <a:xfrm>
          <a:off x="14541500" y="635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108279</xdr:rowOff>
    </xdr:from>
    <xdr:ext cx="534377" cy="259045"/>
    <xdr:sp macro="" textlink="">
      <xdr:nvSpPr>
        <xdr:cNvPr id="546" name="テキスト ボックス 545"/>
        <xdr:cNvSpPr txBox="1"/>
      </xdr:nvSpPr>
      <xdr:spPr>
        <a:xfrm>
          <a:off x="14325111" y="645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48030</xdr:rowOff>
    </xdr:from>
    <xdr:to>
      <xdr:col>72</xdr:col>
      <xdr:colOff>38100</xdr:colOff>
      <xdr:row>37</xdr:row>
      <xdr:rowOff>149630</xdr:rowOff>
    </xdr:to>
    <xdr:sp macro="" textlink="">
      <xdr:nvSpPr>
        <xdr:cNvPr id="547" name="楕円 546"/>
        <xdr:cNvSpPr/>
      </xdr:nvSpPr>
      <xdr:spPr>
        <a:xfrm>
          <a:off x="13652500" y="63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140757</xdr:rowOff>
    </xdr:from>
    <xdr:ext cx="534377" cy="259045"/>
    <xdr:sp macro="" textlink="">
      <xdr:nvSpPr>
        <xdr:cNvPr id="548" name="テキスト ボックス 547"/>
        <xdr:cNvSpPr txBox="1"/>
      </xdr:nvSpPr>
      <xdr:spPr>
        <a:xfrm>
          <a:off x="13436111" y="64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92574</xdr:rowOff>
    </xdr:from>
    <xdr:to>
      <xdr:col>67</xdr:col>
      <xdr:colOff>101600</xdr:colOff>
      <xdr:row>38</xdr:row>
      <xdr:rowOff>22724</xdr:rowOff>
    </xdr:to>
    <xdr:sp macro="" textlink="">
      <xdr:nvSpPr>
        <xdr:cNvPr id="549" name="楕円 548"/>
        <xdr:cNvSpPr/>
      </xdr:nvSpPr>
      <xdr:spPr>
        <a:xfrm>
          <a:off x="12763500" y="643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13851</xdr:rowOff>
    </xdr:from>
    <xdr:ext cx="534377" cy="259045"/>
    <xdr:sp macro="" textlink="">
      <xdr:nvSpPr>
        <xdr:cNvPr id="550" name="テキスト ボックス 549"/>
        <xdr:cNvSpPr txBox="1"/>
      </xdr:nvSpPr>
      <xdr:spPr>
        <a:xfrm>
          <a:off x="12547111" y="652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162430</xdr:rowOff>
    </xdr:from>
    <xdr:to>
      <xdr:col>85</xdr:col>
      <xdr:colOff>127000</xdr:colOff>
      <xdr:row>57</xdr:row>
      <xdr:rowOff>70175</xdr:rowOff>
    </xdr:to>
    <xdr:cxnSp macro="">
      <xdr:nvCxnSpPr>
        <xdr:cNvPr id="579" name="直線コネクタ 578"/>
        <xdr:cNvCxnSpPr/>
      </xdr:nvCxnSpPr>
      <xdr:spPr>
        <a:xfrm flipV="1">
          <a:off x="15481300" y="9763630"/>
          <a:ext cx="838200" cy="7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65139</xdr:rowOff>
    </xdr:from>
    <xdr:to>
      <xdr:col>81</xdr:col>
      <xdr:colOff>50800</xdr:colOff>
      <xdr:row>57</xdr:row>
      <xdr:rowOff>70175</xdr:rowOff>
    </xdr:to>
    <xdr:cxnSp macro="">
      <xdr:nvCxnSpPr>
        <xdr:cNvPr id="582" name="直線コネクタ 581"/>
        <xdr:cNvCxnSpPr/>
      </xdr:nvCxnSpPr>
      <xdr:spPr>
        <a:xfrm>
          <a:off x="14592300" y="9494889"/>
          <a:ext cx="889000" cy="3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65139</xdr:rowOff>
    </xdr:from>
    <xdr:to>
      <xdr:col>76</xdr:col>
      <xdr:colOff>114300</xdr:colOff>
      <xdr:row>56</xdr:row>
      <xdr:rowOff>107399</xdr:rowOff>
    </xdr:to>
    <xdr:cxnSp macro="">
      <xdr:nvCxnSpPr>
        <xdr:cNvPr id="585" name="直線コネクタ 584"/>
        <xdr:cNvCxnSpPr/>
      </xdr:nvCxnSpPr>
      <xdr:spPr>
        <a:xfrm flipV="1">
          <a:off x="13703300" y="9494889"/>
          <a:ext cx="889000" cy="2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124231</xdr:rowOff>
    </xdr:from>
    <xdr:to>
      <xdr:col>71</xdr:col>
      <xdr:colOff>177800</xdr:colOff>
      <xdr:row>56</xdr:row>
      <xdr:rowOff>107399</xdr:rowOff>
    </xdr:to>
    <xdr:cxnSp macro="">
      <xdr:nvCxnSpPr>
        <xdr:cNvPr id="588" name="直線コネクタ 587"/>
        <xdr:cNvCxnSpPr/>
      </xdr:nvCxnSpPr>
      <xdr:spPr>
        <a:xfrm>
          <a:off x="12814300" y="9553981"/>
          <a:ext cx="889000" cy="15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111630</xdr:rowOff>
    </xdr:from>
    <xdr:to>
      <xdr:col>85</xdr:col>
      <xdr:colOff>177800</xdr:colOff>
      <xdr:row>57</xdr:row>
      <xdr:rowOff>41780</xdr:rowOff>
    </xdr:to>
    <xdr:sp macro="" textlink="">
      <xdr:nvSpPr>
        <xdr:cNvPr id="598" name="楕円 597"/>
        <xdr:cNvSpPr/>
      </xdr:nvSpPr>
      <xdr:spPr>
        <a:xfrm>
          <a:off x="16268700" y="97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90057</xdr:rowOff>
    </xdr:from>
    <xdr:ext cx="534377" cy="259045"/>
    <xdr:sp macro="" textlink="">
      <xdr:nvSpPr>
        <xdr:cNvPr id="599" name="教育費該当値テキスト"/>
        <xdr:cNvSpPr txBox="1"/>
      </xdr:nvSpPr>
      <xdr:spPr>
        <a:xfrm>
          <a:off x="16370300" y="969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19375</xdr:rowOff>
    </xdr:from>
    <xdr:to>
      <xdr:col>81</xdr:col>
      <xdr:colOff>101600</xdr:colOff>
      <xdr:row>57</xdr:row>
      <xdr:rowOff>120975</xdr:rowOff>
    </xdr:to>
    <xdr:sp macro="" textlink="">
      <xdr:nvSpPr>
        <xdr:cNvPr id="600" name="楕円 599"/>
        <xdr:cNvSpPr/>
      </xdr:nvSpPr>
      <xdr:spPr>
        <a:xfrm>
          <a:off x="15430500" y="97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112102</xdr:rowOff>
    </xdr:from>
    <xdr:ext cx="534377" cy="259045"/>
    <xdr:sp macro="" textlink="">
      <xdr:nvSpPr>
        <xdr:cNvPr id="601" name="テキスト ボックス 600"/>
        <xdr:cNvSpPr txBox="1"/>
      </xdr:nvSpPr>
      <xdr:spPr>
        <a:xfrm>
          <a:off x="15214111" y="98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14339</xdr:rowOff>
    </xdr:from>
    <xdr:to>
      <xdr:col>76</xdr:col>
      <xdr:colOff>165100</xdr:colOff>
      <xdr:row>55</xdr:row>
      <xdr:rowOff>115939</xdr:rowOff>
    </xdr:to>
    <xdr:sp macro="" textlink="">
      <xdr:nvSpPr>
        <xdr:cNvPr id="602" name="楕円 601"/>
        <xdr:cNvSpPr/>
      </xdr:nvSpPr>
      <xdr:spPr>
        <a:xfrm>
          <a:off x="14541500" y="94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132466</xdr:rowOff>
    </xdr:from>
    <xdr:ext cx="534377" cy="259045"/>
    <xdr:sp macro="" textlink="">
      <xdr:nvSpPr>
        <xdr:cNvPr id="603" name="テキスト ボックス 602"/>
        <xdr:cNvSpPr txBox="1"/>
      </xdr:nvSpPr>
      <xdr:spPr>
        <a:xfrm>
          <a:off x="14325111" y="92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56599</xdr:rowOff>
    </xdr:from>
    <xdr:to>
      <xdr:col>72</xdr:col>
      <xdr:colOff>38100</xdr:colOff>
      <xdr:row>56</xdr:row>
      <xdr:rowOff>158199</xdr:rowOff>
    </xdr:to>
    <xdr:sp macro="" textlink="">
      <xdr:nvSpPr>
        <xdr:cNvPr id="604" name="楕円 603"/>
        <xdr:cNvSpPr/>
      </xdr:nvSpPr>
      <xdr:spPr>
        <a:xfrm>
          <a:off x="13652500" y="96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149326</xdr:rowOff>
    </xdr:from>
    <xdr:ext cx="534377" cy="259045"/>
    <xdr:sp macro="" textlink="">
      <xdr:nvSpPr>
        <xdr:cNvPr id="605" name="テキスト ボックス 604"/>
        <xdr:cNvSpPr txBox="1"/>
      </xdr:nvSpPr>
      <xdr:spPr>
        <a:xfrm>
          <a:off x="13436111" y="97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73431</xdr:rowOff>
    </xdr:from>
    <xdr:to>
      <xdr:col>67</xdr:col>
      <xdr:colOff>101600</xdr:colOff>
      <xdr:row>56</xdr:row>
      <xdr:rowOff>3581</xdr:rowOff>
    </xdr:to>
    <xdr:sp macro="" textlink="">
      <xdr:nvSpPr>
        <xdr:cNvPr id="606" name="楕円 605"/>
        <xdr:cNvSpPr/>
      </xdr:nvSpPr>
      <xdr:spPr>
        <a:xfrm>
          <a:off x="12763500" y="95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20108</xdr:rowOff>
    </xdr:from>
    <xdr:ext cx="534377" cy="259045"/>
    <xdr:sp macro="" textlink="">
      <xdr:nvSpPr>
        <xdr:cNvPr id="607" name="テキスト ボックス 606"/>
        <xdr:cNvSpPr txBox="1"/>
      </xdr:nvSpPr>
      <xdr:spPr>
        <a:xfrm>
          <a:off x="12547111" y="92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9297</xdr:rowOff>
    </xdr:from>
    <xdr:to>
      <xdr:col>85</xdr:col>
      <xdr:colOff>127000</xdr:colOff>
      <xdr:row>79</xdr:row>
      <xdr:rowOff>33770</xdr:rowOff>
    </xdr:to>
    <xdr:cxnSp macro="">
      <xdr:nvCxnSpPr>
        <xdr:cNvPr id="636" name="直線コネクタ 635"/>
        <xdr:cNvCxnSpPr/>
      </xdr:nvCxnSpPr>
      <xdr:spPr>
        <a:xfrm flipV="1">
          <a:off x="15481300" y="13553847"/>
          <a:ext cx="8382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33770</xdr:rowOff>
    </xdr:from>
    <xdr:to>
      <xdr:col>81</xdr:col>
      <xdr:colOff>50800</xdr:colOff>
      <xdr:row>79</xdr:row>
      <xdr:rowOff>37858</xdr:rowOff>
    </xdr:to>
    <xdr:cxnSp macro="">
      <xdr:nvCxnSpPr>
        <xdr:cNvPr id="639" name="直線コネクタ 638"/>
        <xdr:cNvCxnSpPr/>
      </xdr:nvCxnSpPr>
      <xdr:spPr>
        <a:xfrm flipV="1">
          <a:off x="14592300" y="13578320"/>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37858</xdr:rowOff>
    </xdr:from>
    <xdr:to>
      <xdr:col>76</xdr:col>
      <xdr:colOff>114300</xdr:colOff>
      <xdr:row>79</xdr:row>
      <xdr:rowOff>40615</xdr:rowOff>
    </xdr:to>
    <xdr:cxnSp macro="">
      <xdr:nvCxnSpPr>
        <xdr:cNvPr id="642" name="直線コネクタ 641"/>
        <xdr:cNvCxnSpPr/>
      </xdr:nvCxnSpPr>
      <xdr:spPr>
        <a:xfrm flipV="1">
          <a:off x="13703300" y="13582408"/>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39370</xdr:rowOff>
    </xdr:from>
    <xdr:to>
      <xdr:col>71</xdr:col>
      <xdr:colOff>177800</xdr:colOff>
      <xdr:row>79</xdr:row>
      <xdr:rowOff>40615</xdr:rowOff>
    </xdr:to>
    <xdr:cxnSp macro="">
      <xdr:nvCxnSpPr>
        <xdr:cNvPr id="645" name="直線コネクタ 644"/>
        <xdr:cNvCxnSpPr/>
      </xdr:nvCxnSpPr>
      <xdr:spPr>
        <a:xfrm>
          <a:off x="12814300" y="13583920"/>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129947</xdr:rowOff>
    </xdr:from>
    <xdr:to>
      <xdr:col>85</xdr:col>
      <xdr:colOff>177800</xdr:colOff>
      <xdr:row>79</xdr:row>
      <xdr:rowOff>60097</xdr:rowOff>
    </xdr:to>
    <xdr:sp macro="" textlink="">
      <xdr:nvSpPr>
        <xdr:cNvPr id="655" name="楕円 654"/>
        <xdr:cNvSpPr/>
      </xdr:nvSpPr>
      <xdr:spPr>
        <a:xfrm>
          <a:off x="16268700" y="13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154420</xdr:rowOff>
    </xdr:from>
    <xdr:to>
      <xdr:col>81</xdr:col>
      <xdr:colOff>101600</xdr:colOff>
      <xdr:row>79</xdr:row>
      <xdr:rowOff>84570</xdr:rowOff>
    </xdr:to>
    <xdr:sp macro="" textlink="">
      <xdr:nvSpPr>
        <xdr:cNvPr id="657" name="楕円 656"/>
        <xdr:cNvSpPr/>
      </xdr:nvSpPr>
      <xdr:spPr>
        <a:xfrm>
          <a:off x="15430500" y="13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75697</xdr:rowOff>
    </xdr:from>
    <xdr:ext cx="378565" cy="259045"/>
    <xdr:sp macro="" textlink="">
      <xdr:nvSpPr>
        <xdr:cNvPr id="658" name="テキスト ボックス 657"/>
        <xdr:cNvSpPr txBox="1"/>
      </xdr:nvSpPr>
      <xdr:spPr>
        <a:xfrm>
          <a:off x="15292017" y="1362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158508</xdr:rowOff>
    </xdr:from>
    <xdr:to>
      <xdr:col>76</xdr:col>
      <xdr:colOff>165100</xdr:colOff>
      <xdr:row>79</xdr:row>
      <xdr:rowOff>88658</xdr:rowOff>
    </xdr:to>
    <xdr:sp macro="" textlink="">
      <xdr:nvSpPr>
        <xdr:cNvPr id="659" name="楕円 658"/>
        <xdr:cNvSpPr/>
      </xdr:nvSpPr>
      <xdr:spPr>
        <a:xfrm>
          <a:off x="14541500" y="135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79785</xdr:rowOff>
    </xdr:from>
    <xdr:ext cx="378565" cy="259045"/>
    <xdr:sp macro="" textlink="">
      <xdr:nvSpPr>
        <xdr:cNvPr id="660" name="テキスト ボックス 659"/>
        <xdr:cNvSpPr txBox="1"/>
      </xdr:nvSpPr>
      <xdr:spPr>
        <a:xfrm>
          <a:off x="14403017" y="1362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161265</xdr:rowOff>
    </xdr:from>
    <xdr:to>
      <xdr:col>72</xdr:col>
      <xdr:colOff>38100</xdr:colOff>
      <xdr:row>79</xdr:row>
      <xdr:rowOff>91415</xdr:rowOff>
    </xdr:to>
    <xdr:sp macro="" textlink="">
      <xdr:nvSpPr>
        <xdr:cNvPr id="661" name="楕円 660"/>
        <xdr:cNvSpPr/>
      </xdr:nvSpPr>
      <xdr:spPr>
        <a:xfrm>
          <a:off x="13652500" y="135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82542</xdr:rowOff>
    </xdr:from>
    <xdr:ext cx="378565" cy="259045"/>
    <xdr:sp macro="" textlink="">
      <xdr:nvSpPr>
        <xdr:cNvPr id="662" name="テキスト ボックス 661"/>
        <xdr:cNvSpPr txBox="1"/>
      </xdr:nvSpPr>
      <xdr:spPr>
        <a:xfrm>
          <a:off x="13514017" y="1362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160020</xdr:rowOff>
    </xdr:from>
    <xdr:to>
      <xdr:col>67</xdr:col>
      <xdr:colOff>101600</xdr:colOff>
      <xdr:row>79</xdr:row>
      <xdr:rowOff>90170</xdr:rowOff>
    </xdr:to>
    <xdr:sp macro="" textlink="">
      <xdr:nvSpPr>
        <xdr:cNvPr id="663" name="楕円 662"/>
        <xdr:cNvSpPr/>
      </xdr:nvSpPr>
      <xdr:spPr>
        <a:xfrm>
          <a:off x="12763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81297</xdr:rowOff>
    </xdr:from>
    <xdr:ext cx="378565" cy="259045"/>
    <xdr:sp macro="" textlink="">
      <xdr:nvSpPr>
        <xdr:cNvPr id="664" name="テキスト ボックス 663"/>
        <xdr:cNvSpPr txBox="1"/>
      </xdr:nvSpPr>
      <xdr:spPr>
        <a:xfrm>
          <a:off x="12625017" y="13625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41756</xdr:rowOff>
    </xdr:from>
    <xdr:to>
      <xdr:col>85</xdr:col>
      <xdr:colOff>127000</xdr:colOff>
      <xdr:row>98</xdr:row>
      <xdr:rowOff>44411</xdr:rowOff>
    </xdr:to>
    <xdr:cxnSp macro="">
      <xdr:nvCxnSpPr>
        <xdr:cNvPr id="693" name="直線コネクタ 692"/>
        <xdr:cNvCxnSpPr/>
      </xdr:nvCxnSpPr>
      <xdr:spPr>
        <a:xfrm flipV="1">
          <a:off x="15481300" y="16843856"/>
          <a:ext cx="8382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39010</xdr:rowOff>
    </xdr:from>
    <xdr:to>
      <xdr:col>81</xdr:col>
      <xdr:colOff>50800</xdr:colOff>
      <xdr:row>98</xdr:row>
      <xdr:rowOff>44411</xdr:rowOff>
    </xdr:to>
    <xdr:cxnSp macro="">
      <xdr:nvCxnSpPr>
        <xdr:cNvPr id="696" name="直線コネクタ 695"/>
        <xdr:cNvCxnSpPr/>
      </xdr:nvCxnSpPr>
      <xdr:spPr>
        <a:xfrm>
          <a:off x="14592300" y="16841110"/>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34872</xdr:rowOff>
    </xdr:from>
    <xdr:to>
      <xdr:col>76</xdr:col>
      <xdr:colOff>114300</xdr:colOff>
      <xdr:row>98</xdr:row>
      <xdr:rowOff>39010</xdr:rowOff>
    </xdr:to>
    <xdr:cxnSp macro="">
      <xdr:nvCxnSpPr>
        <xdr:cNvPr id="699" name="直線コネクタ 698"/>
        <xdr:cNvCxnSpPr/>
      </xdr:nvCxnSpPr>
      <xdr:spPr>
        <a:xfrm>
          <a:off x="13703300" y="1683697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30505</xdr:rowOff>
    </xdr:from>
    <xdr:to>
      <xdr:col>71</xdr:col>
      <xdr:colOff>177800</xdr:colOff>
      <xdr:row>98</xdr:row>
      <xdr:rowOff>34872</xdr:rowOff>
    </xdr:to>
    <xdr:cxnSp macro="">
      <xdr:nvCxnSpPr>
        <xdr:cNvPr id="702" name="直線コネクタ 701"/>
        <xdr:cNvCxnSpPr/>
      </xdr:nvCxnSpPr>
      <xdr:spPr>
        <a:xfrm>
          <a:off x="12814300" y="16832605"/>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162406</xdr:rowOff>
    </xdr:from>
    <xdr:to>
      <xdr:col>85</xdr:col>
      <xdr:colOff>177800</xdr:colOff>
      <xdr:row>98</xdr:row>
      <xdr:rowOff>92556</xdr:rowOff>
    </xdr:to>
    <xdr:sp macro="" textlink="">
      <xdr:nvSpPr>
        <xdr:cNvPr id="712" name="楕円 711"/>
        <xdr:cNvSpPr/>
      </xdr:nvSpPr>
      <xdr:spPr>
        <a:xfrm>
          <a:off x="16268700" y="1679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77333</xdr:rowOff>
    </xdr:from>
    <xdr:ext cx="534377" cy="259045"/>
    <xdr:sp macro="" textlink="">
      <xdr:nvSpPr>
        <xdr:cNvPr id="713" name="公債費該当値テキスト"/>
        <xdr:cNvSpPr txBox="1"/>
      </xdr:nvSpPr>
      <xdr:spPr>
        <a:xfrm>
          <a:off x="16370300" y="1670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165061</xdr:rowOff>
    </xdr:from>
    <xdr:to>
      <xdr:col>81</xdr:col>
      <xdr:colOff>101600</xdr:colOff>
      <xdr:row>98</xdr:row>
      <xdr:rowOff>95211</xdr:rowOff>
    </xdr:to>
    <xdr:sp macro="" textlink="">
      <xdr:nvSpPr>
        <xdr:cNvPr id="714" name="楕円 713"/>
        <xdr:cNvSpPr/>
      </xdr:nvSpPr>
      <xdr:spPr>
        <a:xfrm>
          <a:off x="15430500" y="167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86338</xdr:rowOff>
    </xdr:from>
    <xdr:ext cx="534377" cy="259045"/>
    <xdr:sp macro="" textlink="">
      <xdr:nvSpPr>
        <xdr:cNvPr id="715" name="テキスト ボックス 714"/>
        <xdr:cNvSpPr txBox="1"/>
      </xdr:nvSpPr>
      <xdr:spPr>
        <a:xfrm>
          <a:off x="15214111" y="1688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159660</xdr:rowOff>
    </xdr:from>
    <xdr:to>
      <xdr:col>76</xdr:col>
      <xdr:colOff>165100</xdr:colOff>
      <xdr:row>98</xdr:row>
      <xdr:rowOff>89810</xdr:rowOff>
    </xdr:to>
    <xdr:sp macro="" textlink="">
      <xdr:nvSpPr>
        <xdr:cNvPr id="716" name="楕円 715"/>
        <xdr:cNvSpPr/>
      </xdr:nvSpPr>
      <xdr:spPr>
        <a:xfrm>
          <a:off x="14541500" y="167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80937</xdr:rowOff>
    </xdr:from>
    <xdr:ext cx="534377" cy="259045"/>
    <xdr:sp macro="" textlink="">
      <xdr:nvSpPr>
        <xdr:cNvPr id="717" name="テキスト ボックス 716"/>
        <xdr:cNvSpPr txBox="1"/>
      </xdr:nvSpPr>
      <xdr:spPr>
        <a:xfrm>
          <a:off x="14325111" y="168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155522</xdr:rowOff>
    </xdr:from>
    <xdr:to>
      <xdr:col>72</xdr:col>
      <xdr:colOff>38100</xdr:colOff>
      <xdr:row>98</xdr:row>
      <xdr:rowOff>85672</xdr:rowOff>
    </xdr:to>
    <xdr:sp macro="" textlink="">
      <xdr:nvSpPr>
        <xdr:cNvPr id="718" name="楕円 717"/>
        <xdr:cNvSpPr/>
      </xdr:nvSpPr>
      <xdr:spPr>
        <a:xfrm>
          <a:off x="13652500" y="167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76799</xdr:rowOff>
    </xdr:from>
    <xdr:ext cx="534377" cy="259045"/>
    <xdr:sp macro="" textlink="">
      <xdr:nvSpPr>
        <xdr:cNvPr id="719" name="テキスト ボックス 718"/>
        <xdr:cNvSpPr txBox="1"/>
      </xdr:nvSpPr>
      <xdr:spPr>
        <a:xfrm>
          <a:off x="13436111" y="168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151155</xdr:rowOff>
    </xdr:from>
    <xdr:to>
      <xdr:col>67</xdr:col>
      <xdr:colOff>101600</xdr:colOff>
      <xdr:row>98</xdr:row>
      <xdr:rowOff>81305</xdr:rowOff>
    </xdr:to>
    <xdr:sp macro="" textlink="">
      <xdr:nvSpPr>
        <xdr:cNvPr id="720" name="楕円 719"/>
        <xdr:cNvSpPr/>
      </xdr:nvSpPr>
      <xdr:spPr>
        <a:xfrm>
          <a:off x="12763500" y="167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72432</xdr:rowOff>
    </xdr:from>
    <xdr:ext cx="534377" cy="259045"/>
    <xdr:sp macro="" textlink="">
      <xdr:nvSpPr>
        <xdr:cNvPr id="721" name="テキスト ボックス 720"/>
        <xdr:cNvSpPr txBox="1"/>
      </xdr:nvSpPr>
      <xdr:spPr>
        <a:xfrm>
          <a:off x="12547111"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80,111</a:t>
          </a:r>
          <a:r>
            <a:rPr kumimoji="1" lang="ja-JP" altLang="ja-JP" sz="1100">
              <a:solidFill>
                <a:schemeClr val="dk1"/>
              </a:solidFill>
              <a:effectLst/>
              <a:latin typeface="+mn-lt"/>
              <a:ea typeface="+mn-ea"/>
              <a:cs typeface="+mn-cs"/>
            </a:rPr>
            <a:t>円で、類似団体平均と比べ</a:t>
          </a:r>
          <a:r>
            <a:rPr kumimoji="1" lang="en-US" altLang="ja-JP" sz="1100">
              <a:solidFill>
                <a:schemeClr val="dk1"/>
              </a:solidFill>
              <a:effectLst/>
              <a:latin typeface="+mn-lt"/>
              <a:ea typeface="+mn-ea"/>
              <a:cs typeface="+mn-cs"/>
            </a:rPr>
            <a:t>22,014</a:t>
          </a:r>
          <a:r>
            <a:rPr kumimoji="1" lang="ja-JP" altLang="ja-JP" sz="1100">
              <a:solidFill>
                <a:schemeClr val="dk1"/>
              </a:solidFill>
              <a:effectLst/>
              <a:latin typeface="+mn-lt"/>
              <a:ea typeface="+mn-ea"/>
              <a:cs typeface="+mn-cs"/>
            </a:rPr>
            <a:t>円の大幅増</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なっている。これはえひめ国体開催に伴う諸経費、及び</a:t>
          </a:r>
          <a:r>
            <a:rPr kumimoji="1" lang="ja-JP" altLang="en-US" sz="1100">
              <a:solidFill>
                <a:schemeClr val="dk1"/>
              </a:solidFill>
              <a:effectLst/>
              <a:latin typeface="+mn-lt"/>
              <a:ea typeface="+mn-ea"/>
              <a:cs typeface="+mn-cs"/>
            </a:rPr>
            <a:t>市長市議会議員選挙費</a:t>
          </a:r>
          <a:r>
            <a:rPr kumimoji="1" lang="ja-JP" altLang="ja-JP" sz="1100">
              <a:solidFill>
                <a:schemeClr val="dk1"/>
              </a:solidFill>
              <a:effectLst/>
              <a:latin typeface="+mn-lt"/>
              <a:ea typeface="+mn-ea"/>
              <a:cs typeface="+mn-cs"/>
            </a:rPr>
            <a:t>の増が主な要因である。平成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実施の防災備蓄倉庫建設費など、当初の計画外の事業も起こりうるため、</a:t>
          </a:r>
          <a:r>
            <a:rPr kumimoji="1" lang="ja-JP" altLang="ja-JP" sz="1100">
              <a:solidFill>
                <a:schemeClr val="dk1"/>
              </a:solidFill>
              <a:effectLst/>
              <a:latin typeface="+mn-lt"/>
              <a:ea typeface="+mn-ea"/>
              <a:cs typeface="+mn-cs"/>
            </a:rPr>
            <a:t>引き続き事業の見直しを徹底し歳出削減に努める。</a:t>
          </a:r>
          <a:endParaRPr lang="ja-JP" altLang="ja-JP" sz="1400">
            <a:effectLst/>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157,310</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相変わらず高い水準となっている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、老人福祉費</a:t>
          </a:r>
          <a:r>
            <a:rPr kumimoji="1" lang="ja-JP" altLang="en-US" sz="1100">
              <a:solidFill>
                <a:schemeClr val="dk1"/>
              </a:solidFill>
              <a:effectLst/>
              <a:latin typeface="+mn-lt"/>
              <a:ea typeface="+mn-ea"/>
              <a:cs typeface="+mn-cs"/>
            </a:rPr>
            <a:t>が増となる一方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児童福祉費、生活保護費は微減</a:t>
          </a:r>
          <a:r>
            <a:rPr kumimoji="1" lang="ja-JP" altLang="ja-JP" sz="1100">
              <a:solidFill>
                <a:schemeClr val="dk1"/>
              </a:solidFill>
              <a:effectLst/>
              <a:latin typeface="+mn-lt"/>
              <a:ea typeface="+mn-ea"/>
              <a:cs typeface="+mn-cs"/>
            </a:rPr>
            <a:t>となっている。今後は各種手当への独自加算等の見直しを進める等、歳出の適正化を図っていく。</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52,017</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10,393</a:t>
          </a:r>
          <a:r>
            <a:rPr kumimoji="1" lang="ja-JP" altLang="en-US" sz="1100">
              <a:solidFill>
                <a:schemeClr val="dk1"/>
              </a:solidFill>
              <a:effectLst/>
              <a:latin typeface="+mn-lt"/>
              <a:ea typeface="+mn-ea"/>
              <a:cs typeface="+mn-cs"/>
            </a:rPr>
            <a:t>円の増となっている。これは、図書館・文化ホール等建設が本格化したことによる。今後も引き続き大幅増が見込まれるため、</a:t>
          </a:r>
          <a:r>
            <a:rPr kumimoji="1" lang="ja-JP" altLang="ja-JP" sz="1100">
              <a:solidFill>
                <a:schemeClr val="dk1"/>
              </a:solidFill>
              <a:effectLst/>
              <a:latin typeface="+mn-lt"/>
              <a:ea typeface="+mn-ea"/>
              <a:cs typeface="+mn-cs"/>
            </a:rPr>
            <a:t>その他については歳出削減の徹底に努める。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財政調整基金残高は、適切な財源の確保と歳出の精査により、</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年ぶりに取崩しを回避しており、前年度とほぼ同額を維持している。</a:t>
          </a:r>
          <a:r>
            <a:rPr lang="ja-JP" altLang="ja-JP" sz="1100">
              <a:solidFill>
                <a:schemeClr val="dk1"/>
              </a:solidFill>
              <a:effectLst/>
              <a:latin typeface="+mn-lt"/>
              <a:ea typeface="+mn-ea"/>
              <a:cs typeface="+mn-cs"/>
            </a:rPr>
            <a:t>今後の行財政運営のため、特に近年の異常気象に対応するため、</a:t>
          </a:r>
          <a:r>
            <a:rPr lang="ja-JP" altLang="en-US" sz="1100">
              <a:solidFill>
                <a:schemeClr val="dk1"/>
              </a:solidFill>
              <a:effectLst/>
              <a:latin typeface="+mn-lt"/>
              <a:ea typeface="+mn-ea"/>
              <a:cs typeface="+mn-cs"/>
            </a:rPr>
            <a:t>この程度の残高は</a:t>
          </a:r>
          <a:r>
            <a:rPr lang="ja-JP" altLang="ja-JP" sz="1100">
              <a:solidFill>
                <a:schemeClr val="dk1"/>
              </a:solidFill>
              <a:effectLst/>
              <a:latin typeface="+mn-lt"/>
              <a:ea typeface="+mn-ea"/>
              <a:cs typeface="+mn-cs"/>
            </a:rPr>
            <a:t>必要であると考えて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実質収支及び実質単年度収支ともに、前年度より好転している。これは、交付税の合併算定替えの縮減が本格化する中、全職員を挙げて財政改革に取り組んだ結果によるものである。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実質単年度収支は赤字であり、その要因としては</a:t>
          </a:r>
          <a:r>
            <a:rPr kumimoji="1" lang="ja-JP" altLang="ja-JP" sz="1100">
              <a:solidFill>
                <a:schemeClr val="dk1"/>
              </a:solidFill>
              <a:effectLst/>
              <a:latin typeface="+mn-lt"/>
              <a:ea typeface="+mn-ea"/>
              <a:cs typeface="+mn-cs"/>
            </a:rPr>
            <a:t>新市建設計画に基づく大型施設整備事業が最終段階に入ったこと、及び市町合併後に行われるべきであった経常経費の縮減が</a:t>
          </a:r>
          <a:r>
            <a:rPr kumimoji="1" lang="ja-JP" altLang="en-US" sz="1100">
              <a:solidFill>
                <a:schemeClr val="dk1"/>
              </a:solidFill>
              <a:effectLst/>
              <a:latin typeface="+mn-lt"/>
              <a:ea typeface="+mn-ea"/>
              <a:cs typeface="+mn-cs"/>
            </a:rPr>
            <a:t>未だ不</a:t>
          </a:r>
          <a:r>
            <a:rPr kumimoji="1" lang="ja-JP" altLang="ja-JP" sz="1100">
              <a:solidFill>
                <a:schemeClr val="dk1"/>
              </a:solidFill>
              <a:effectLst/>
              <a:latin typeface="+mn-lt"/>
              <a:ea typeface="+mn-ea"/>
              <a:cs typeface="+mn-cs"/>
            </a:rPr>
            <a:t>十分で</a:t>
          </a:r>
          <a:r>
            <a:rPr kumimoji="1" lang="ja-JP" altLang="en-US" sz="1100">
              <a:solidFill>
                <a:schemeClr val="dk1"/>
              </a:solidFill>
              <a:effectLst/>
              <a:latin typeface="+mn-lt"/>
              <a:ea typeface="+mn-ea"/>
              <a:cs typeface="+mn-cs"/>
            </a:rPr>
            <a:t>あることによる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事務事業の見直し・統廃合など歳出の合理化等を徹底して推進し、財政の健全化に努める。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水道事業会計においては、</a:t>
          </a:r>
          <a:r>
            <a:rPr kumimoji="1" lang="en-US" altLang="ja-JP" sz="1100">
              <a:solidFill>
                <a:schemeClr val="dk1"/>
              </a:solidFill>
              <a:effectLst/>
              <a:latin typeface="+mn-lt"/>
              <a:ea typeface="+mn-ea"/>
              <a:cs typeface="+mn-cs"/>
            </a:rPr>
            <a:t>H31</a:t>
          </a:r>
          <a:r>
            <a:rPr kumimoji="1" lang="ja-JP" altLang="en-US" sz="1100">
              <a:solidFill>
                <a:schemeClr val="dk1"/>
              </a:solidFill>
              <a:effectLst/>
              <a:latin typeface="+mn-lt"/>
              <a:ea typeface="+mn-ea"/>
              <a:cs typeface="+mn-cs"/>
            </a:rPr>
            <a:t>年度から耐震補強にかかる大型事業を予定していることから、事業費を削減しており黒字</a:t>
          </a:r>
          <a:r>
            <a:rPr kumimoji="1" lang="ja-JP" altLang="ja-JP" sz="1100">
              <a:solidFill>
                <a:schemeClr val="dk1"/>
              </a:solidFill>
              <a:effectLst/>
              <a:latin typeface="+mn-lt"/>
              <a:ea typeface="+mn-ea"/>
              <a:cs typeface="+mn-cs"/>
            </a:rPr>
            <a:t>額が増加している。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国民健康保険特別会計（事業勘定）においては、平成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a:t>
          </a:r>
          <a:r>
            <a:rPr kumimoji="1" lang="ja-JP" altLang="en-US" sz="1100">
              <a:solidFill>
                <a:schemeClr val="dk1"/>
              </a:solidFill>
              <a:effectLst/>
              <a:latin typeface="+mn-lt"/>
              <a:ea typeface="+mn-ea"/>
              <a:cs typeface="+mn-cs"/>
            </a:rPr>
            <a:t>ける</a:t>
          </a:r>
          <a:r>
            <a:rPr kumimoji="1" lang="ja-JP" altLang="ja-JP" sz="1100">
              <a:solidFill>
                <a:schemeClr val="dk1"/>
              </a:solidFill>
              <a:effectLst/>
              <a:latin typeface="+mn-lt"/>
              <a:ea typeface="+mn-ea"/>
              <a:cs typeface="+mn-cs"/>
            </a:rPr>
            <a:t>Ｃ型肝炎関連等医療費</a:t>
          </a:r>
          <a:r>
            <a:rPr kumimoji="1" lang="ja-JP" altLang="en-US" sz="1100">
              <a:solidFill>
                <a:schemeClr val="dk1"/>
              </a:solidFill>
              <a:effectLst/>
              <a:latin typeface="+mn-lt"/>
              <a:ea typeface="+mn-ea"/>
              <a:cs typeface="+mn-cs"/>
            </a:rPr>
            <a:t>高騰</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影響が</a:t>
          </a:r>
          <a:r>
            <a:rPr kumimoji="1" lang="ja-JP" altLang="ja-JP" sz="1100">
              <a:solidFill>
                <a:schemeClr val="dk1"/>
              </a:solidFill>
              <a:effectLst/>
              <a:latin typeface="+mn-lt"/>
              <a:ea typeface="+mn-ea"/>
              <a:cs typeface="+mn-cs"/>
            </a:rPr>
            <a:t>終息化した</a:t>
          </a:r>
          <a:r>
            <a:rPr kumimoji="1" lang="ja-JP" altLang="en-US" sz="1100">
              <a:solidFill>
                <a:schemeClr val="dk1"/>
              </a:solidFill>
              <a:effectLst/>
              <a:latin typeface="+mn-lt"/>
              <a:ea typeface="+mn-ea"/>
              <a:cs typeface="+mn-cs"/>
            </a:rPr>
            <a:t>ことにより、</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年度に引き続き黒字額が増加している。</a:t>
          </a:r>
          <a:r>
            <a:rPr kumimoji="1" lang="ja-JP" altLang="ja-JP" sz="1100">
              <a:solidFill>
                <a:schemeClr val="dk1"/>
              </a:solidFill>
              <a:effectLst/>
              <a:latin typeface="+mn-lt"/>
              <a:ea typeface="+mn-ea"/>
              <a:cs typeface="+mn-cs"/>
            </a:rPr>
            <a:t>しかしながら、毎年一般会計から赤字補填を行わざるを得ず財政を圧迫している状況である。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その他の会計では、いずれも独立採算制を目標としているものの、一般会計からの繰出により維持されている会計となっている。</a:t>
          </a:r>
          <a:endParaRPr lang="ja-JP" altLang="ja-JP">
            <a:effectLst/>
          </a:endParaRPr>
        </a:p>
        <a:p>
          <a:r>
            <a:rPr kumimoji="1" lang="ja-JP" altLang="ja-JP" sz="1100">
              <a:solidFill>
                <a:schemeClr val="dk1"/>
              </a:solidFill>
              <a:effectLst/>
              <a:latin typeface="+mn-lt"/>
              <a:ea typeface="+mn-ea"/>
              <a:cs typeface="+mn-cs"/>
            </a:rPr>
            <a:t>　今後も、各会計において独立採算制の原則のもと、財政健全化に向けた取り組みを進めることで市全体として健全な財政を維持していく必要がある。</a:t>
          </a:r>
          <a:endParaRPr kumimoji="1" lang="en-US" altLang="ja-JP" sz="1400">
            <a:latin typeface="ＭＳ ゴシック" pitchFamily="49" charset="-128"/>
            <a:ea typeface="ＭＳ ゴシック" pitchFamily="49" charset="-128"/>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全会計において赤字は発生していないが、一般会計から独立した運営は困難を極め、計画や制度を見直し、経営的なてこ入れが必要である。</a:t>
          </a:r>
          <a:endParaRPr lang="ja-JP" altLang="ja-JP" sz="1400">
            <a:effectLst/>
          </a:endParaRPr>
        </a:p>
        <a:p>
          <a:r>
            <a:rPr kumimoji="1" lang="ja-JP" altLang="ja-JP" sz="1100">
              <a:solidFill>
                <a:schemeClr val="dk1"/>
              </a:solidFill>
              <a:effectLst/>
              <a:latin typeface="+mn-lt"/>
              <a:ea typeface="+mn-ea"/>
              <a:cs typeface="+mn-cs"/>
            </a:rPr>
            <a:t>　公営企業ではＰＦＩや民間委託を検討をするものの、実態とそぐわないとの見解もあり実施には至っていない。今後は、総合計画に基づいた事業を実施し、予算においてはこれまでより一層の予算の厳格なシーリングを行い、一般会計からの繰出金及び公債費を抑制しつつ、今後も黒字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実質公債費比率の分子は、近年地方債償還の進捗に伴い減少傾向にあったが、</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年度は大型建設事業の完成に伴い増加となっている。併せて元利償還金については償還開始に伴い増加している。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新たな地方債借入にあっては過疎対策事業債等の交付税算入のある地方債のみ選択するなど、分子の抑制に努めている。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今後は大型施設整備事業に伴い元利償還金の増加が見込まれるため、起債にあたっては緊急度や住民ニーズを十分考慮し、将来にわたり持続可能な財政基盤を構築できるよう努める。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また、新たな債務負担行為の設定にも十分注意することとする。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本市では、地方債を発行する場合は過疎対策事業債等の交付税措置のある財源的に有利な地方債を活用している。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記の取り組みにより一般会計等にかかる地方債の現在高は増加傾向にあるが、将来負担額から控除される基準財政需要額算入見込額が増加し、将来負担比率の分子は微増しているものの、健全な財政を維持できているものと考えている。</a:t>
          </a:r>
          <a:endParaRPr lang="ja-JP" altLang="ja-JP" sz="1400">
            <a:effectLst/>
          </a:endParaRPr>
        </a:p>
        <a:p>
          <a:r>
            <a:rPr kumimoji="1" lang="ja-JP" altLang="ja-JP" sz="1100">
              <a:solidFill>
                <a:schemeClr val="dk1"/>
              </a:solidFill>
              <a:effectLst/>
              <a:latin typeface="+mn-lt"/>
              <a:ea typeface="+mn-ea"/>
              <a:cs typeface="+mn-cs"/>
            </a:rPr>
            <a:t>　今後の方向性として、一部事務組合への負担に十分留意しながら財政運営を行うものとする。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また、充当可能な基金の現在高が年々減少していることにも注意しつつ、今後も将来負担額を抑制するとともに、充当可能財源等の増加を図り将来負担比率の減少に努める。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愛媛県伊予市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特定目的金のうち、建設計画推進基金、</a:t>
          </a:r>
          <a:r>
            <a:rPr kumimoji="1" lang="ja-JP" altLang="ja-JP" sz="1300">
              <a:solidFill>
                <a:schemeClr val="dk1"/>
              </a:solidFill>
              <a:effectLst/>
              <a:latin typeface="+mn-lt"/>
              <a:ea typeface="+mn-ea"/>
              <a:cs typeface="+mn-cs"/>
            </a:rPr>
            <a:t>義務教育施設整備基金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国際交流推進基金</a:t>
          </a:r>
          <a:r>
            <a:rPr kumimoji="1" lang="ja-JP" altLang="en-US" sz="1300">
              <a:solidFill>
                <a:schemeClr val="dk1"/>
              </a:solidFill>
              <a:effectLst/>
              <a:latin typeface="+mn-lt"/>
              <a:ea typeface="+mn-ea"/>
              <a:cs typeface="+mn-cs"/>
            </a:rPr>
            <a:t>、畑地かんがい用水確保基金について、かかる目的事業に充当するため取崩しを行った。そのうち、国際交流推進基金については、全額取崩したことにより廃止した。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定額運用基金以外の基金に対しては、利子分のみ積立を行った。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財政事情が厳しいことから、基金の積立は現在のところ行えないと判断している。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現時点にお</a:t>
          </a:r>
          <a:r>
            <a:rPr kumimoji="1" lang="ja-JP" altLang="en-US" sz="1300">
              <a:solidFill>
                <a:schemeClr val="dk1"/>
              </a:solidFill>
              <a:effectLst/>
              <a:latin typeface="+mn-lt"/>
              <a:ea typeface="+mn-ea"/>
              <a:cs typeface="+mn-cs"/>
            </a:rPr>
            <a:t>ける標準財政規模に対する財政調整基金と減債基金の合計額の割合は</a:t>
          </a:r>
          <a:r>
            <a:rPr kumimoji="1" lang="en-US" altLang="ja-JP" sz="1300">
              <a:solidFill>
                <a:schemeClr val="dk1"/>
              </a:solidFill>
              <a:effectLst/>
              <a:latin typeface="+mn-lt"/>
              <a:ea typeface="+mn-ea"/>
              <a:cs typeface="+mn-cs"/>
            </a:rPr>
            <a:t>18.9</a:t>
          </a:r>
          <a:r>
            <a:rPr kumimoji="1" lang="ja-JP" altLang="en-US" sz="1300">
              <a:solidFill>
                <a:schemeClr val="dk1"/>
              </a:solidFill>
              <a:effectLst/>
              <a:latin typeface="+mn-lt"/>
              <a:ea typeface="+mn-ea"/>
              <a:cs typeface="+mn-cs"/>
            </a:rPr>
            <a:t>％で、基金残高は適正であるり、今後の行財政運営のために、現状維持とする方針である。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特定目的</a:t>
          </a:r>
          <a:r>
            <a:rPr kumimoji="1" lang="ja-JP" altLang="en-US" sz="1300">
              <a:solidFill>
                <a:schemeClr val="dk1"/>
              </a:solidFill>
              <a:effectLst/>
              <a:latin typeface="+mn-lt"/>
              <a:ea typeface="+mn-ea"/>
              <a:cs typeface="+mn-cs"/>
            </a:rPr>
            <a:t>基金</a:t>
          </a:r>
          <a:r>
            <a:rPr kumimoji="1" lang="ja-JP" altLang="ja-JP" sz="1300">
              <a:solidFill>
                <a:schemeClr val="dk1"/>
              </a:solidFill>
              <a:effectLst/>
              <a:latin typeface="+mn-lt"/>
              <a:ea typeface="+mn-ea"/>
              <a:cs typeface="+mn-cs"/>
            </a:rPr>
            <a:t>については、基金の趣旨に合った事業へ順次充当していくこととする。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・地域公共交通システム運営基金：地域住民の生活交通の確保のため導入する地域公共交通システムの適正な管理運営を行う。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・建設計画推進基金：本市の建設計画を着実かつ確実に実施し、本市が目指す「ひと・まち・自然が出会う郷」づくりを推進。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・教育奨励基金：伊予市公立小・中学校教育の振興及び児童及び生徒の奨学、奨励並びに社会教育の振興を推進。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・建設計画推進基金：本庁舎建設に伴う工事費等、及び図書館・文化ホール等建設費（文化交流センターに名称変更）に充当。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・義務教育施設整備基金：中山給食センター解体及び中山小学校外構工事費に充当。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・国際交流推進基金：中学生海外派遣事業補助金に充当。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・建設計画推進基金：本市の新市建設計画に基づく大型建設事業である文化交流センター（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年度完成予定）に全額充当する。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・教育奨励基金：文化交流センターにかかる備品購入費等に全額充当する。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歳出の不足を財政調整基金の取り崩しで補う財政運営を行わないこととするため、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千円の積立のみで決算した。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今後の行財政運営のため、特に近年の異常気象に対応するため</a:t>
          </a:r>
          <a:r>
            <a:rPr lang="ja-JP" altLang="en-US" sz="1300">
              <a:solidFill>
                <a:schemeClr val="dk1"/>
              </a:solidFill>
              <a:effectLst/>
              <a:latin typeface="+mn-lt"/>
              <a:ea typeface="+mn-ea"/>
              <a:cs typeface="+mn-cs"/>
            </a:rPr>
            <a:t>には</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現在高</a:t>
          </a:r>
          <a:r>
            <a:rPr lang="ja-JP" altLang="ja-JP" sz="1300">
              <a:solidFill>
                <a:schemeClr val="dk1"/>
              </a:solidFill>
              <a:effectLst/>
              <a:latin typeface="+mn-lt"/>
              <a:ea typeface="+mn-ea"/>
              <a:cs typeface="+mn-cs"/>
            </a:rPr>
            <a:t>程度の残高は必要であると考えて</a:t>
          </a:r>
          <a:r>
            <a:rPr lang="ja-JP" altLang="en-US" sz="1300">
              <a:solidFill>
                <a:schemeClr val="dk1"/>
              </a:solidFill>
              <a:effectLst/>
              <a:latin typeface="+mn-lt"/>
              <a:ea typeface="+mn-ea"/>
              <a:cs typeface="+mn-cs"/>
            </a:rPr>
            <a:t>いるため、年度途中での運用は行うものの、</a:t>
          </a:r>
          <a:endParaRPr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年度末残高は現在高となるよう財政運営を行っていく方針である。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千円のみ積立てている。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現在、施設の統廃合を含む公共施設再配置計画を進めている段階であり、施設廃止にかかる繰上償還が発生した場合に対応するため、現在の基金残高は確保しておく方針である。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37,443
37,224
194.44
18,212,347
17,256,551
703,868
10,599,004
22,245,157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当市では、平成２８年度に策定した公共施設等総合管理計画において、今後４０年間で施設総量を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％削減するという目標を掲げ、老朽化した施設の集約化・複合化や除却を進めることとしている。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現在、個別計画の策定及び一部施設の再編・統合等に着手したところである。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有形固定資産減価償却率については、類似団体平均と大きな乖離は無いが、今後とも積極的に計画実施に向けて取り組んでいく。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115253</xdr:rowOff>
    </xdr:from>
    <xdr:to>
      <xdr:col>19</xdr:col>
      <xdr:colOff>187325</xdr:colOff>
      <xdr:row>31</xdr:row>
      <xdr:rowOff>45403</xdr:rowOff>
    </xdr:to>
    <xdr:sp macro="" textlink="">
      <xdr:nvSpPr>
        <xdr:cNvPr id="82" name="楕円 81"/>
        <xdr:cNvSpPr/>
      </xdr:nvSpPr>
      <xdr:spPr>
        <a:xfrm>
          <a:off x="4000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3" name="楕円 82"/>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166053</xdr:rowOff>
    </xdr:from>
    <xdr:to>
      <xdr:col>19</xdr:col>
      <xdr:colOff>136525</xdr:colOff>
      <xdr:row>31</xdr:row>
      <xdr:rowOff>32385</xdr:rowOff>
    </xdr:to>
    <xdr:cxnSp macro="">
      <xdr:nvCxnSpPr>
        <xdr:cNvPr id="84" name="直線コネクタ 83"/>
        <xdr:cNvCxnSpPr/>
      </xdr:nvCxnSpPr>
      <xdr:spPr>
        <a:xfrm flipV="1">
          <a:off x="3289300" y="6081078"/>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5"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6"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36530</xdr:rowOff>
    </xdr:from>
    <xdr:ext cx="405111" cy="259045"/>
    <xdr:sp macro="" textlink="">
      <xdr:nvSpPr>
        <xdr:cNvPr id="87" name="n_1mainValue有形固定資産減価償却率"/>
        <xdr:cNvSpPr txBox="1"/>
      </xdr:nvSpPr>
      <xdr:spPr>
        <a:xfrm>
          <a:off x="3836044" y="612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88" name="n_2mainValue有形固定資産減価償却率"/>
        <xdr:cNvSpPr txBox="1"/>
      </xdr:nvSpPr>
      <xdr:spPr>
        <a:xfrm>
          <a:off x="3086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債務償還年数は、類似団体に比べ</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年程度長い。新規の地方債借入等についてはさらに慎重に精査を行い、過重な債務とならないよう適正な財政運営を目指す。</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25551</xdr:rowOff>
    </xdr:from>
    <xdr:to>
      <xdr:col>76</xdr:col>
      <xdr:colOff>73025</xdr:colOff>
      <xdr:row>30</xdr:row>
      <xdr:rowOff>127151</xdr:rowOff>
    </xdr:to>
    <xdr:sp macro="" textlink="">
      <xdr:nvSpPr>
        <xdr:cNvPr id="131" name="楕円 130"/>
        <xdr:cNvSpPr/>
      </xdr:nvSpPr>
      <xdr:spPr>
        <a:xfrm>
          <a:off x="14744700" y="59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48428</xdr:rowOff>
    </xdr:from>
    <xdr:ext cx="340478" cy="259045"/>
    <xdr:sp macro="" textlink="">
      <xdr:nvSpPr>
        <xdr:cNvPr id="132" name="債務償還可能年数該当値テキスト"/>
        <xdr:cNvSpPr txBox="1"/>
      </xdr:nvSpPr>
      <xdr:spPr>
        <a:xfrm>
          <a:off x="14846300" y="57920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37,443
37,224
194.44
18,212,347
17,256,551
703,868
10,599,004
22,245,157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156845</xdr:rowOff>
    </xdr:from>
    <xdr:to>
      <xdr:col>20</xdr:col>
      <xdr:colOff>38100</xdr:colOff>
      <xdr:row>37</xdr:row>
      <xdr:rowOff>86995</xdr:rowOff>
    </xdr:to>
    <xdr:sp macro="" textlink="">
      <xdr:nvSpPr>
        <xdr:cNvPr id="70" name="楕円 69"/>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71" name="楕円 70"/>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36195</xdr:rowOff>
    </xdr:from>
    <xdr:to>
      <xdr:col>19</xdr:col>
      <xdr:colOff>177800</xdr:colOff>
      <xdr:row>37</xdr:row>
      <xdr:rowOff>83820</xdr:rowOff>
    </xdr:to>
    <xdr:cxnSp macro="">
      <xdr:nvCxnSpPr>
        <xdr:cNvPr id="72" name="直線コネクタ 71"/>
        <xdr:cNvCxnSpPr/>
      </xdr:nvCxnSpPr>
      <xdr:spPr>
        <a:xfrm flipV="1">
          <a:off x="2908300" y="63798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3"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103522</xdr:rowOff>
    </xdr:from>
    <xdr:ext cx="405111" cy="259045"/>
    <xdr:sp macro="" textlink="">
      <xdr:nvSpPr>
        <xdr:cNvPr id="75" name="n_1mainValue【道路】&#10;有形固定資産減価償却率"/>
        <xdr:cNvSpPr txBox="1"/>
      </xdr:nvSpPr>
      <xdr:spPr>
        <a:xfrm>
          <a:off x="3582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76" name="n_2main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37385</xdr:rowOff>
    </xdr:from>
    <xdr:to>
      <xdr:col>50</xdr:col>
      <xdr:colOff>165100</xdr:colOff>
      <xdr:row>41</xdr:row>
      <xdr:rowOff>138985</xdr:rowOff>
    </xdr:to>
    <xdr:sp macro="" textlink="">
      <xdr:nvSpPr>
        <xdr:cNvPr id="117" name="楕円 116"/>
        <xdr:cNvSpPr/>
      </xdr:nvSpPr>
      <xdr:spPr>
        <a:xfrm>
          <a:off x="9588500" y="70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41467</xdr:rowOff>
    </xdr:from>
    <xdr:to>
      <xdr:col>46</xdr:col>
      <xdr:colOff>38100</xdr:colOff>
      <xdr:row>41</xdr:row>
      <xdr:rowOff>143067</xdr:rowOff>
    </xdr:to>
    <xdr:sp macro="" textlink="">
      <xdr:nvSpPr>
        <xdr:cNvPr id="118" name="楕円 117"/>
        <xdr:cNvSpPr/>
      </xdr:nvSpPr>
      <xdr:spPr>
        <a:xfrm>
          <a:off x="8699500" y="70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88185</xdr:rowOff>
    </xdr:from>
    <xdr:to>
      <xdr:col>50</xdr:col>
      <xdr:colOff>114300</xdr:colOff>
      <xdr:row>41</xdr:row>
      <xdr:rowOff>92267</xdr:rowOff>
    </xdr:to>
    <xdr:cxnSp macro="">
      <xdr:nvCxnSpPr>
        <xdr:cNvPr id="119" name="直線コネクタ 118"/>
        <xdr:cNvCxnSpPr/>
      </xdr:nvCxnSpPr>
      <xdr:spPr>
        <a:xfrm flipV="1">
          <a:off x="8750300" y="7117635"/>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0"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1"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130112</xdr:rowOff>
    </xdr:from>
    <xdr:ext cx="534377" cy="259045"/>
    <xdr:sp macro="" textlink="">
      <xdr:nvSpPr>
        <xdr:cNvPr id="122" name="n_1mainValue【道路】&#10;一人当たり延長"/>
        <xdr:cNvSpPr txBox="1"/>
      </xdr:nvSpPr>
      <xdr:spPr>
        <a:xfrm>
          <a:off x="9359411" y="715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134194</xdr:rowOff>
    </xdr:from>
    <xdr:ext cx="534377" cy="259045"/>
    <xdr:sp macro="" textlink="">
      <xdr:nvSpPr>
        <xdr:cNvPr id="123" name="n_2mainValue【道路】&#10;一人当たり延長"/>
        <xdr:cNvSpPr txBox="1"/>
      </xdr:nvSpPr>
      <xdr:spPr>
        <a:xfrm>
          <a:off x="8483111" y="71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61" name="楕円 160"/>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93980</xdr:rowOff>
    </xdr:from>
    <xdr:to>
      <xdr:col>15</xdr:col>
      <xdr:colOff>101600</xdr:colOff>
      <xdr:row>59</xdr:row>
      <xdr:rowOff>24130</xdr:rowOff>
    </xdr:to>
    <xdr:sp macro="" textlink="">
      <xdr:nvSpPr>
        <xdr:cNvPr id="162" name="楕円 161"/>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58</xdr:row>
      <xdr:rowOff>144780</xdr:rowOff>
    </xdr:to>
    <xdr:cxnSp macro="">
      <xdr:nvCxnSpPr>
        <xdr:cNvPr id="163" name="直線コネクタ 162"/>
        <xdr:cNvCxnSpPr/>
      </xdr:nvCxnSpPr>
      <xdr:spPr>
        <a:xfrm flipV="1">
          <a:off x="2908300" y="10069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64"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5"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167657</xdr:rowOff>
    </xdr:from>
    <xdr:ext cx="405111" cy="259045"/>
    <xdr:sp macro="" textlink="">
      <xdr:nvSpPr>
        <xdr:cNvPr id="166" name="n_1mainValue【橋りょう・トンネル】&#10;有形固定資産減価償却率"/>
        <xdr:cNvSpPr txBox="1"/>
      </xdr:nvSpPr>
      <xdr:spPr>
        <a:xfrm>
          <a:off x="3582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15257</xdr:rowOff>
    </xdr:from>
    <xdr:ext cx="405111" cy="259045"/>
    <xdr:sp macro="" textlink="">
      <xdr:nvSpPr>
        <xdr:cNvPr id="167" name="n_2mainValue【橋りょう・トンネル】&#10;有形固定資産減価償却率"/>
        <xdr:cNvSpPr txBox="1"/>
      </xdr:nvSpPr>
      <xdr:spPr>
        <a:xfrm>
          <a:off x="2705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61845</xdr:rowOff>
    </xdr:from>
    <xdr:to>
      <xdr:col>50</xdr:col>
      <xdr:colOff>165100</xdr:colOff>
      <xdr:row>63</xdr:row>
      <xdr:rowOff>163445</xdr:rowOff>
    </xdr:to>
    <xdr:sp macro="" textlink="">
      <xdr:nvSpPr>
        <xdr:cNvPr id="203" name="楕円 202"/>
        <xdr:cNvSpPr/>
      </xdr:nvSpPr>
      <xdr:spPr>
        <a:xfrm>
          <a:off x="9588500" y="108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63043</xdr:rowOff>
    </xdr:from>
    <xdr:to>
      <xdr:col>46</xdr:col>
      <xdr:colOff>38100</xdr:colOff>
      <xdr:row>63</xdr:row>
      <xdr:rowOff>164643</xdr:rowOff>
    </xdr:to>
    <xdr:sp macro="" textlink="">
      <xdr:nvSpPr>
        <xdr:cNvPr id="204" name="楕円 203"/>
        <xdr:cNvSpPr/>
      </xdr:nvSpPr>
      <xdr:spPr>
        <a:xfrm>
          <a:off x="86995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112645</xdr:rowOff>
    </xdr:from>
    <xdr:to>
      <xdr:col>50</xdr:col>
      <xdr:colOff>114300</xdr:colOff>
      <xdr:row>63</xdr:row>
      <xdr:rowOff>113843</xdr:rowOff>
    </xdr:to>
    <xdr:cxnSp macro="">
      <xdr:nvCxnSpPr>
        <xdr:cNvPr id="205" name="直線コネクタ 204"/>
        <xdr:cNvCxnSpPr/>
      </xdr:nvCxnSpPr>
      <xdr:spPr>
        <a:xfrm flipV="1">
          <a:off x="8750300" y="10913995"/>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6"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7"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154572</xdr:rowOff>
    </xdr:from>
    <xdr:ext cx="534377" cy="259045"/>
    <xdr:sp macro="" textlink="">
      <xdr:nvSpPr>
        <xdr:cNvPr id="208" name="n_1mainValue【橋りょう・トンネル】&#10;一人当たり有形固定資産（償却資産）額"/>
        <xdr:cNvSpPr txBox="1"/>
      </xdr:nvSpPr>
      <xdr:spPr>
        <a:xfrm>
          <a:off x="9359411" y="109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155770</xdr:rowOff>
    </xdr:from>
    <xdr:ext cx="534377" cy="259045"/>
    <xdr:sp macro="" textlink="">
      <xdr:nvSpPr>
        <xdr:cNvPr id="209" name="n_2mainValue【橋りょう・トンネル】&#10;一人当たり有形固定資産（償却資産）額"/>
        <xdr:cNvSpPr txBox="1"/>
      </xdr:nvSpPr>
      <xdr:spPr>
        <a:xfrm>
          <a:off x="8483111" y="1095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80645</xdr:rowOff>
    </xdr:from>
    <xdr:to>
      <xdr:col>20</xdr:col>
      <xdr:colOff>38100</xdr:colOff>
      <xdr:row>81</xdr:row>
      <xdr:rowOff>10795</xdr:rowOff>
    </xdr:to>
    <xdr:sp macro="" textlink="">
      <xdr:nvSpPr>
        <xdr:cNvPr id="248" name="楕円 247"/>
        <xdr:cNvSpPr/>
      </xdr:nvSpPr>
      <xdr:spPr>
        <a:xfrm>
          <a:off x="3746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80645</xdr:rowOff>
    </xdr:from>
    <xdr:to>
      <xdr:col>15</xdr:col>
      <xdr:colOff>101600</xdr:colOff>
      <xdr:row>81</xdr:row>
      <xdr:rowOff>10795</xdr:rowOff>
    </xdr:to>
    <xdr:sp macro="" textlink="">
      <xdr:nvSpPr>
        <xdr:cNvPr id="249" name="楕円 248"/>
        <xdr:cNvSpPr/>
      </xdr:nvSpPr>
      <xdr:spPr>
        <a:xfrm>
          <a:off x="2857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131445</xdr:rowOff>
    </xdr:from>
    <xdr:to>
      <xdr:col>19</xdr:col>
      <xdr:colOff>177800</xdr:colOff>
      <xdr:row>80</xdr:row>
      <xdr:rowOff>131445</xdr:rowOff>
    </xdr:to>
    <xdr:cxnSp macro="">
      <xdr:nvCxnSpPr>
        <xdr:cNvPr id="250" name="直線コネクタ 249"/>
        <xdr:cNvCxnSpPr/>
      </xdr:nvCxnSpPr>
      <xdr:spPr>
        <a:xfrm>
          <a:off x="2908300" y="13847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1"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52"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27322</xdr:rowOff>
    </xdr:from>
    <xdr:ext cx="405111" cy="259045"/>
    <xdr:sp macro="" textlink="">
      <xdr:nvSpPr>
        <xdr:cNvPr id="253" name="n_1mainValue【公営住宅】&#10;有形固定資産減価償却率"/>
        <xdr:cNvSpPr txBox="1"/>
      </xdr:nvSpPr>
      <xdr:spPr>
        <a:xfrm>
          <a:off x="35820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27322</xdr:rowOff>
    </xdr:from>
    <xdr:ext cx="405111" cy="259045"/>
    <xdr:sp macro="" textlink="">
      <xdr:nvSpPr>
        <xdr:cNvPr id="254" name="n_2mainValue【公営住宅】&#10;有形固定資産減価償却率"/>
        <xdr:cNvSpPr txBox="1"/>
      </xdr:nvSpPr>
      <xdr:spPr>
        <a:xfrm>
          <a:off x="2705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77978</xdr:rowOff>
    </xdr:from>
    <xdr:to>
      <xdr:col>50</xdr:col>
      <xdr:colOff>165100</xdr:colOff>
      <xdr:row>85</xdr:row>
      <xdr:rowOff>8128</xdr:rowOff>
    </xdr:to>
    <xdr:sp macro="" textlink="">
      <xdr:nvSpPr>
        <xdr:cNvPr id="292" name="楕円 291"/>
        <xdr:cNvSpPr/>
      </xdr:nvSpPr>
      <xdr:spPr>
        <a:xfrm>
          <a:off x="9588500" y="144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80645</xdr:rowOff>
    </xdr:from>
    <xdr:to>
      <xdr:col>46</xdr:col>
      <xdr:colOff>38100</xdr:colOff>
      <xdr:row>85</xdr:row>
      <xdr:rowOff>10795</xdr:rowOff>
    </xdr:to>
    <xdr:sp macro="" textlink="">
      <xdr:nvSpPr>
        <xdr:cNvPr id="293" name="楕円 292"/>
        <xdr:cNvSpPr/>
      </xdr:nvSpPr>
      <xdr:spPr>
        <a:xfrm>
          <a:off x="8699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128778</xdr:rowOff>
    </xdr:from>
    <xdr:to>
      <xdr:col>50</xdr:col>
      <xdr:colOff>114300</xdr:colOff>
      <xdr:row>84</xdr:row>
      <xdr:rowOff>131445</xdr:rowOff>
    </xdr:to>
    <xdr:cxnSp macro="">
      <xdr:nvCxnSpPr>
        <xdr:cNvPr id="294" name="直線コネクタ 293"/>
        <xdr:cNvCxnSpPr/>
      </xdr:nvCxnSpPr>
      <xdr:spPr>
        <a:xfrm flipV="1">
          <a:off x="8750300" y="1453057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5"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6"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170705</xdr:rowOff>
    </xdr:from>
    <xdr:ext cx="469744" cy="259045"/>
    <xdr:sp macro="" textlink="">
      <xdr:nvSpPr>
        <xdr:cNvPr id="297" name="n_1mainValue【公営住宅】&#10;一人当たり面積"/>
        <xdr:cNvSpPr txBox="1"/>
      </xdr:nvSpPr>
      <xdr:spPr>
        <a:xfrm>
          <a:off x="9391727" y="1457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1922</xdr:rowOff>
    </xdr:from>
    <xdr:ext cx="469744" cy="259045"/>
    <xdr:sp macro="" textlink="">
      <xdr:nvSpPr>
        <xdr:cNvPr id="298" name="n_2mainValue【公営住宅】&#10;一人当たり面積"/>
        <xdr:cNvSpPr txBox="1"/>
      </xdr:nvSpPr>
      <xdr:spPr>
        <a:xfrm>
          <a:off x="8515427"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167458</xdr:rowOff>
    </xdr:from>
    <xdr:to>
      <xdr:col>20</xdr:col>
      <xdr:colOff>38100</xdr:colOff>
      <xdr:row>105</xdr:row>
      <xdr:rowOff>97608</xdr:rowOff>
    </xdr:to>
    <xdr:sp macro="" textlink="">
      <xdr:nvSpPr>
        <xdr:cNvPr id="338" name="楕円 337"/>
        <xdr:cNvSpPr/>
      </xdr:nvSpPr>
      <xdr:spPr>
        <a:xfrm>
          <a:off x="3746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27032</xdr:rowOff>
    </xdr:from>
    <xdr:to>
      <xdr:col>15</xdr:col>
      <xdr:colOff>101600</xdr:colOff>
      <xdr:row>105</xdr:row>
      <xdr:rowOff>128632</xdr:rowOff>
    </xdr:to>
    <xdr:sp macro="" textlink="">
      <xdr:nvSpPr>
        <xdr:cNvPr id="339" name="楕円 338"/>
        <xdr:cNvSpPr/>
      </xdr:nvSpPr>
      <xdr:spPr>
        <a:xfrm>
          <a:off x="2857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46808</xdr:rowOff>
    </xdr:from>
    <xdr:to>
      <xdr:col>19</xdr:col>
      <xdr:colOff>177800</xdr:colOff>
      <xdr:row>105</xdr:row>
      <xdr:rowOff>77832</xdr:rowOff>
    </xdr:to>
    <xdr:cxnSp macro="">
      <xdr:nvCxnSpPr>
        <xdr:cNvPr id="340" name="直線コネクタ 339"/>
        <xdr:cNvCxnSpPr/>
      </xdr:nvCxnSpPr>
      <xdr:spPr>
        <a:xfrm flipV="1">
          <a:off x="2908300" y="180490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41"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42"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88735</xdr:rowOff>
    </xdr:from>
    <xdr:ext cx="405111" cy="259045"/>
    <xdr:sp macro="" textlink="">
      <xdr:nvSpPr>
        <xdr:cNvPr id="343" name="n_1mainValue【港湾・漁港】&#10;有形固定資産減価償却率"/>
        <xdr:cNvSpPr txBox="1"/>
      </xdr:nvSpPr>
      <xdr:spPr>
        <a:xfrm>
          <a:off x="3582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119759</xdr:rowOff>
    </xdr:from>
    <xdr:ext cx="405111" cy="259045"/>
    <xdr:sp macro="" textlink="">
      <xdr:nvSpPr>
        <xdr:cNvPr id="344" name="n_2mainValue【港湾・漁港】&#10;有形固定資産減価償却率"/>
        <xdr:cNvSpPr txBox="1"/>
      </xdr:nvSpPr>
      <xdr:spPr>
        <a:xfrm>
          <a:off x="2705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9"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142959</xdr:rowOff>
    </xdr:from>
    <xdr:to>
      <xdr:col>50</xdr:col>
      <xdr:colOff>165100</xdr:colOff>
      <xdr:row>107</xdr:row>
      <xdr:rowOff>73109</xdr:rowOff>
    </xdr:to>
    <xdr:sp macro="" textlink="">
      <xdr:nvSpPr>
        <xdr:cNvPr id="378" name="楕円 377"/>
        <xdr:cNvSpPr/>
      </xdr:nvSpPr>
      <xdr:spPr>
        <a:xfrm>
          <a:off x="9588500" y="183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144207</xdr:rowOff>
    </xdr:from>
    <xdr:to>
      <xdr:col>46</xdr:col>
      <xdr:colOff>38100</xdr:colOff>
      <xdr:row>107</xdr:row>
      <xdr:rowOff>74357</xdr:rowOff>
    </xdr:to>
    <xdr:sp macro="" textlink="">
      <xdr:nvSpPr>
        <xdr:cNvPr id="379" name="楕円 378"/>
        <xdr:cNvSpPr/>
      </xdr:nvSpPr>
      <xdr:spPr>
        <a:xfrm>
          <a:off x="8699500" y="183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22309</xdr:rowOff>
    </xdr:from>
    <xdr:to>
      <xdr:col>50</xdr:col>
      <xdr:colOff>114300</xdr:colOff>
      <xdr:row>107</xdr:row>
      <xdr:rowOff>23557</xdr:rowOff>
    </xdr:to>
    <xdr:cxnSp macro="">
      <xdr:nvCxnSpPr>
        <xdr:cNvPr id="380" name="直線コネクタ 379"/>
        <xdr:cNvCxnSpPr/>
      </xdr:nvCxnSpPr>
      <xdr:spPr>
        <a:xfrm flipV="1">
          <a:off x="8750300" y="18367459"/>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81"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82"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64236</xdr:rowOff>
    </xdr:from>
    <xdr:ext cx="599010" cy="259045"/>
    <xdr:sp macro="" textlink="">
      <xdr:nvSpPr>
        <xdr:cNvPr id="383" name="n_1mainValue【港湾・漁港】&#10;一人当たり有形固定資産（償却資産）額"/>
        <xdr:cNvSpPr txBox="1"/>
      </xdr:nvSpPr>
      <xdr:spPr>
        <a:xfrm>
          <a:off x="9327095" y="1840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65484</xdr:rowOff>
    </xdr:from>
    <xdr:ext cx="599010" cy="259045"/>
    <xdr:sp macro="" textlink="">
      <xdr:nvSpPr>
        <xdr:cNvPr id="384" name="n_2mainValue【港湾・漁港】&#10;一人当たり有形固定資産（償却資産）額"/>
        <xdr:cNvSpPr txBox="1"/>
      </xdr:nvSpPr>
      <xdr:spPr>
        <a:xfrm>
          <a:off x="8450795" y="1841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50165</xdr:rowOff>
    </xdr:from>
    <xdr:to>
      <xdr:col>81</xdr:col>
      <xdr:colOff>101600</xdr:colOff>
      <xdr:row>36</xdr:row>
      <xdr:rowOff>151765</xdr:rowOff>
    </xdr:to>
    <xdr:sp macro="" textlink="">
      <xdr:nvSpPr>
        <xdr:cNvPr id="423" name="楕円 422"/>
        <xdr:cNvSpPr/>
      </xdr:nvSpPr>
      <xdr:spPr>
        <a:xfrm>
          <a:off x="15430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44450</xdr:rowOff>
    </xdr:from>
    <xdr:to>
      <xdr:col>76</xdr:col>
      <xdr:colOff>165100</xdr:colOff>
      <xdr:row>36</xdr:row>
      <xdr:rowOff>146050</xdr:rowOff>
    </xdr:to>
    <xdr:sp macro="" textlink="">
      <xdr:nvSpPr>
        <xdr:cNvPr id="424" name="楕円 423"/>
        <xdr:cNvSpPr/>
      </xdr:nvSpPr>
      <xdr:spPr>
        <a:xfrm>
          <a:off x="14541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95250</xdr:rowOff>
    </xdr:from>
    <xdr:to>
      <xdr:col>81</xdr:col>
      <xdr:colOff>50800</xdr:colOff>
      <xdr:row>36</xdr:row>
      <xdr:rowOff>100965</xdr:rowOff>
    </xdr:to>
    <xdr:cxnSp macro="">
      <xdr:nvCxnSpPr>
        <xdr:cNvPr id="425" name="直線コネクタ 424"/>
        <xdr:cNvCxnSpPr/>
      </xdr:nvCxnSpPr>
      <xdr:spPr>
        <a:xfrm>
          <a:off x="14592300" y="62674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26"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27"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168292</xdr:rowOff>
    </xdr:from>
    <xdr:ext cx="405111" cy="259045"/>
    <xdr:sp macro="" textlink="">
      <xdr:nvSpPr>
        <xdr:cNvPr id="428" name="n_1mainValue【認定こども園・幼稚園・保育所】&#10;有形固定資産減価償却率"/>
        <xdr:cNvSpPr txBox="1"/>
      </xdr:nvSpPr>
      <xdr:spPr>
        <a:xfrm>
          <a:off x="152660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162577</xdr:rowOff>
    </xdr:from>
    <xdr:ext cx="405111" cy="259045"/>
    <xdr:sp macro="" textlink="">
      <xdr:nvSpPr>
        <xdr:cNvPr id="429" name="n_2mainValue【認定こども園・幼稚園・保育所】&#10;有形固定資産減価償却率"/>
        <xdr:cNvSpPr txBox="1"/>
      </xdr:nvSpPr>
      <xdr:spPr>
        <a:xfrm>
          <a:off x="14389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89408</xdr:rowOff>
    </xdr:from>
    <xdr:to>
      <xdr:col>112</xdr:col>
      <xdr:colOff>38100</xdr:colOff>
      <xdr:row>39</xdr:row>
      <xdr:rowOff>19558</xdr:rowOff>
    </xdr:to>
    <xdr:sp macro="" textlink="">
      <xdr:nvSpPr>
        <xdr:cNvPr id="465" name="楕円 464"/>
        <xdr:cNvSpPr/>
      </xdr:nvSpPr>
      <xdr:spPr>
        <a:xfrm>
          <a:off x="21272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66" name="楕円 465"/>
        <xdr:cNvSpPr/>
      </xdr:nvSpPr>
      <xdr:spPr>
        <a:xfrm>
          <a:off x="20383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131064</xdr:rowOff>
    </xdr:from>
    <xdr:to>
      <xdr:col>111</xdr:col>
      <xdr:colOff>177800</xdr:colOff>
      <xdr:row>38</xdr:row>
      <xdr:rowOff>140208</xdr:rowOff>
    </xdr:to>
    <xdr:cxnSp macro="">
      <xdr:nvCxnSpPr>
        <xdr:cNvPr id="467" name="直線コネクタ 466"/>
        <xdr:cNvCxnSpPr/>
      </xdr:nvCxnSpPr>
      <xdr:spPr>
        <a:xfrm>
          <a:off x="20434300" y="6646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6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6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36085</xdr:rowOff>
    </xdr:from>
    <xdr:ext cx="469744" cy="259045"/>
    <xdr:sp macro="" textlink="">
      <xdr:nvSpPr>
        <xdr:cNvPr id="470" name="n_1main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471" name="n_2main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510" name="楕円 509"/>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78740</xdr:rowOff>
    </xdr:from>
    <xdr:to>
      <xdr:col>76</xdr:col>
      <xdr:colOff>165100</xdr:colOff>
      <xdr:row>61</xdr:row>
      <xdr:rowOff>8890</xdr:rowOff>
    </xdr:to>
    <xdr:sp macro="" textlink="">
      <xdr:nvSpPr>
        <xdr:cNvPr id="511" name="楕円 510"/>
        <xdr:cNvSpPr/>
      </xdr:nvSpPr>
      <xdr:spPr>
        <a:xfrm>
          <a:off x="1454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60</xdr:row>
      <xdr:rowOff>144780</xdr:rowOff>
    </xdr:to>
    <xdr:cxnSp macro="">
      <xdr:nvCxnSpPr>
        <xdr:cNvPr id="512" name="直線コネクタ 511"/>
        <xdr:cNvCxnSpPr/>
      </xdr:nvCxnSpPr>
      <xdr:spPr>
        <a:xfrm>
          <a:off x="14592300" y="10416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513"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14"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15257</xdr:rowOff>
    </xdr:from>
    <xdr:ext cx="405111" cy="259045"/>
    <xdr:sp macro="" textlink="">
      <xdr:nvSpPr>
        <xdr:cNvPr id="515" name="n_1mainValue【学校施設】&#10;有形固定資産減価償却率"/>
        <xdr:cNvSpPr txBox="1"/>
      </xdr:nvSpPr>
      <xdr:spPr>
        <a:xfrm>
          <a:off x="15266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516" name="n_2mainValue【学校施設】&#10;有形固定資産減価償却率"/>
        <xdr:cNvSpPr txBox="1"/>
      </xdr:nvSpPr>
      <xdr:spPr>
        <a:xfrm>
          <a:off x="14389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7"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49131</xdr:rowOff>
    </xdr:from>
    <xdr:to>
      <xdr:col>112</xdr:col>
      <xdr:colOff>38100</xdr:colOff>
      <xdr:row>63</xdr:row>
      <xdr:rowOff>150731</xdr:rowOff>
    </xdr:to>
    <xdr:sp macro="" textlink="">
      <xdr:nvSpPr>
        <xdr:cNvPr id="556" name="楕円 555"/>
        <xdr:cNvSpPr/>
      </xdr:nvSpPr>
      <xdr:spPr>
        <a:xfrm>
          <a:off x="21272500" y="108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48913</xdr:rowOff>
    </xdr:from>
    <xdr:to>
      <xdr:col>107</xdr:col>
      <xdr:colOff>101600</xdr:colOff>
      <xdr:row>63</xdr:row>
      <xdr:rowOff>150513</xdr:rowOff>
    </xdr:to>
    <xdr:sp macro="" textlink="">
      <xdr:nvSpPr>
        <xdr:cNvPr id="557" name="楕円 556"/>
        <xdr:cNvSpPr/>
      </xdr:nvSpPr>
      <xdr:spPr>
        <a:xfrm>
          <a:off x="20383500" y="108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99713</xdr:rowOff>
    </xdr:from>
    <xdr:to>
      <xdr:col>111</xdr:col>
      <xdr:colOff>177800</xdr:colOff>
      <xdr:row>63</xdr:row>
      <xdr:rowOff>99931</xdr:rowOff>
    </xdr:to>
    <xdr:cxnSp macro="">
      <xdr:nvCxnSpPr>
        <xdr:cNvPr id="558" name="直線コネクタ 557"/>
        <xdr:cNvCxnSpPr/>
      </xdr:nvCxnSpPr>
      <xdr:spPr>
        <a:xfrm>
          <a:off x="20434300" y="10901063"/>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59"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60"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141858</xdr:rowOff>
    </xdr:from>
    <xdr:ext cx="469744" cy="259045"/>
    <xdr:sp macro="" textlink="">
      <xdr:nvSpPr>
        <xdr:cNvPr id="561" name="n_1mainValue【学校施設】&#10;一人当たり面積"/>
        <xdr:cNvSpPr txBox="1"/>
      </xdr:nvSpPr>
      <xdr:spPr>
        <a:xfrm>
          <a:off x="21075727" y="1094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141640</xdr:rowOff>
    </xdr:from>
    <xdr:ext cx="469744" cy="259045"/>
    <xdr:sp macro="" textlink="">
      <xdr:nvSpPr>
        <xdr:cNvPr id="562" name="n_2mainValue【学校施設】&#10;一人当たり面積"/>
        <xdr:cNvSpPr txBox="1"/>
      </xdr:nvSpPr>
      <xdr:spPr>
        <a:xfrm>
          <a:off x="20199427" y="109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8" name="直線コネクタ 5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90" name="直線コネクタ 5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2" name="直線コネクタ 5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94" name="フローチャート: 判断 5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5" name="フローチャート: 判断 5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6" name="フローチャート: 判断 5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16692</xdr:rowOff>
    </xdr:from>
    <xdr:to>
      <xdr:col>81</xdr:col>
      <xdr:colOff>101600</xdr:colOff>
      <xdr:row>78</xdr:row>
      <xdr:rowOff>118292</xdr:rowOff>
    </xdr:to>
    <xdr:sp macro="" textlink="">
      <xdr:nvSpPr>
        <xdr:cNvPr id="602" name="楕円 601"/>
        <xdr:cNvSpPr/>
      </xdr:nvSpPr>
      <xdr:spPr>
        <a:xfrm>
          <a:off x="15430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16692</xdr:rowOff>
    </xdr:from>
    <xdr:to>
      <xdr:col>76</xdr:col>
      <xdr:colOff>165100</xdr:colOff>
      <xdr:row>78</xdr:row>
      <xdr:rowOff>118292</xdr:rowOff>
    </xdr:to>
    <xdr:sp macro="" textlink="">
      <xdr:nvSpPr>
        <xdr:cNvPr id="603" name="楕円 602"/>
        <xdr:cNvSpPr/>
      </xdr:nvSpPr>
      <xdr:spPr>
        <a:xfrm>
          <a:off x="14541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67492</xdr:rowOff>
    </xdr:from>
    <xdr:to>
      <xdr:col>81</xdr:col>
      <xdr:colOff>50800</xdr:colOff>
      <xdr:row>78</xdr:row>
      <xdr:rowOff>67492</xdr:rowOff>
    </xdr:to>
    <xdr:cxnSp macro="">
      <xdr:nvCxnSpPr>
        <xdr:cNvPr id="604" name="直線コネクタ 603"/>
        <xdr:cNvCxnSpPr/>
      </xdr:nvCxnSpPr>
      <xdr:spPr>
        <a:xfrm>
          <a:off x="14592300" y="13440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605"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06"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134819</xdr:rowOff>
    </xdr:from>
    <xdr:ext cx="405111" cy="259045"/>
    <xdr:sp macro="" textlink="">
      <xdr:nvSpPr>
        <xdr:cNvPr id="607" name="n_1mainValue【児童館】&#10;有形固定資産減価償却率"/>
        <xdr:cNvSpPr txBox="1"/>
      </xdr:nvSpPr>
      <xdr:spPr>
        <a:xfrm>
          <a:off x="15266044" y="1316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134819</xdr:rowOff>
    </xdr:from>
    <xdr:ext cx="405111" cy="259045"/>
    <xdr:sp macro="" textlink="">
      <xdr:nvSpPr>
        <xdr:cNvPr id="608" name="n_2mainValue【児童館】&#10;有形固定資産減価償却率"/>
        <xdr:cNvSpPr txBox="1"/>
      </xdr:nvSpPr>
      <xdr:spPr>
        <a:xfrm>
          <a:off x="14389744" y="1316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32" name="直線コネクタ 63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34" name="直線コネクタ 63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6" name="直線コネクタ 63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37"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8" name="フローチャート: 判断 63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9" name="フローチャート: 判断 63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40" name="フローチャート: 判断 63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646" name="楕円 645"/>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63500</xdr:rowOff>
    </xdr:from>
    <xdr:to>
      <xdr:col>107</xdr:col>
      <xdr:colOff>101600</xdr:colOff>
      <xdr:row>85</xdr:row>
      <xdr:rowOff>165100</xdr:rowOff>
    </xdr:to>
    <xdr:sp macro="" textlink="">
      <xdr:nvSpPr>
        <xdr:cNvPr id="647" name="楕円 646"/>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648" name="直線コネクタ 647"/>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4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50"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651"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652" name="n_2mainValue【児童館】&#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8" name="直線コネクタ 67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80" name="直線コネクタ 67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2" name="直線コネクタ 6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8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84" name="フローチャート: 判断 68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85" name="フローチャート: 判断 68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6" name="フローチャート: 判断 685"/>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107043</xdr:rowOff>
    </xdr:from>
    <xdr:to>
      <xdr:col>81</xdr:col>
      <xdr:colOff>101600</xdr:colOff>
      <xdr:row>103</xdr:row>
      <xdr:rowOff>37193</xdr:rowOff>
    </xdr:to>
    <xdr:sp macro="" textlink="">
      <xdr:nvSpPr>
        <xdr:cNvPr id="692" name="楕円 691"/>
        <xdr:cNvSpPr/>
      </xdr:nvSpPr>
      <xdr:spPr>
        <a:xfrm>
          <a:off x="15430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133169</xdr:rowOff>
    </xdr:from>
    <xdr:to>
      <xdr:col>76</xdr:col>
      <xdr:colOff>165100</xdr:colOff>
      <xdr:row>101</xdr:row>
      <xdr:rowOff>63319</xdr:rowOff>
    </xdr:to>
    <xdr:sp macro="" textlink="">
      <xdr:nvSpPr>
        <xdr:cNvPr id="693" name="楕円 692"/>
        <xdr:cNvSpPr/>
      </xdr:nvSpPr>
      <xdr:spPr>
        <a:xfrm>
          <a:off x="145415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12519</xdr:rowOff>
    </xdr:from>
    <xdr:to>
      <xdr:col>81</xdr:col>
      <xdr:colOff>50800</xdr:colOff>
      <xdr:row>102</xdr:row>
      <xdr:rowOff>157843</xdr:rowOff>
    </xdr:to>
    <xdr:cxnSp macro="">
      <xdr:nvCxnSpPr>
        <xdr:cNvPr id="694" name="直線コネクタ 693"/>
        <xdr:cNvCxnSpPr/>
      </xdr:nvCxnSpPr>
      <xdr:spPr>
        <a:xfrm>
          <a:off x="14592300" y="17328969"/>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95"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96"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53720</xdr:rowOff>
    </xdr:from>
    <xdr:ext cx="405111" cy="259045"/>
    <xdr:sp macro="" textlink="">
      <xdr:nvSpPr>
        <xdr:cNvPr id="697" name="n_1mainValue【公民館】&#10;有形固定資産減価償却率"/>
        <xdr:cNvSpPr txBox="1"/>
      </xdr:nvSpPr>
      <xdr:spPr>
        <a:xfrm>
          <a:off x="15266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79846</xdr:rowOff>
    </xdr:from>
    <xdr:ext cx="405111" cy="259045"/>
    <xdr:sp macro="" textlink="">
      <xdr:nvSpPr>
        <xdr:cNvPr id="698" name="n_2mainValue【公民館】&#10;有形固定資産減価償却率"/>
        <xdr:cNvSpPr txBox="1"/>
      </xdr:nvSpPr>
      <xdr:spPr>
        <a:xfrm>
          <a:off x="14389744" y="170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22" name="直線コネクタ 721"/>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2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24" name="直線コネクタ 72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25"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6" name="直線コネクタ 725"/>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27"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8" name="フローチャート: 判断 727"/>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9" name="フローチャート: 判断 72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30" name="フローチャート: 判断 729"/>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149225</xdr:rowOff>
    </xdr:from>
    <xdr:to>
      <xdr:col>112</xdr:col>
      <xdr:colOff>38100</xdr:colOff>
      <xdr:row>108</xdr:row>
      <xdr:rowOff>79375</xdr:rowOff>
    </xdr:to>
    <xdr:sp macro="" textlink="">
      <xdr:nvSpPr>
        <xdr:cNvPr id="736" name="楕円 735"/>
        <xdr:cNvSpPr/>
      </xdr:nvSpPr>
      <xdr:spPr>
        <a:xfrm>
          <a:off x="212725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42545</xdr:rowOff>
    </xdr:from>
    <xdr:to>
      <xdr:col>107</xdr:col>
      <xdr:colOff>101600</xdr:colOff>
      <xdr:row>107</xdr:row>
      <xdr:rowOff>144145</xdr:rowOff>
    </xdr:to>
    <xdr:sp macro="" textlink="">
      <xdr:nvSpPr>
        <xdr:cNvPr id="737" name="楕円 736"/>
        <xdr:cNvSpPr/>
      </xdr:nvSpPr>
      <xdr:spPr>
        <a:xfrm>
          <a:off x="20383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93345</xdr:rowOff>
    </xdr:from>
    <xdr:to>
      <xdr:col>111</xdr:col>
      <xdr:colOff>177800</xdr:colOff>
      <xdr:row>108</xdr:row>
      <xdr:rowOff>28575</xdr:rowOff>
    </xdr:to>
    <xdr:cxnSp macro="">
      <xdr:nvCxnSpPr>
        <xdr:cNvPr id="738" name="直線コネクタ 737"/>
        <xdr:cNvCxnSpPr/>
      </xdr:nvCxnSpPr>
      <xdr:spPr>
        <a:xfrm>
          <a:off x="20434300" y="1843849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39"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40"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70502</xdr:rowOff>
    </xdr:from>
    <xdr:ext cx="469744" cy="259045"/>
    <xdr:sp macro="" textlink="">
      <xdr:nvSpPr>
        <xdr:cNvPr id="741" name="n_1mainValue【公民館】&#10;一人当たり面積"/>
        <xdr:cNvSpPr txBox="1"/>
      </xdr:nvSpPr>
      <xdr:spPr>
        <a:xfrm>
          <a:off x="21075727"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135272</xdr:rowOff>
    </xdr:from>
    <xdr:ext cx="469744" cy="259045"/>
    <xdr:sp macro="" textlink="">
      <xdr:nvSpPr>
        <xdr:cNvPr id="742" name="n_2mainValue【公民館】&#10;一人当たり面積"/>
        <xdr:cNvSpPr txBox="1"/>
      </xdr:nvSpPr>
      <xdr:spPr>
        <a:xfrm>
          <a:off x="201994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類似団体と比較して特に有形固定資産減価償却率が高くなっている施設は、公営住宅、児童館であり、特に低くなっている施設は、港湾・漁港、学校施設である。</a:t>
          </a:r>
        </a:p>
        <a:p>
          <a:r>
            <a:rPr kumimoji="1" lang="ja-JP" altLang="en-US" sz="1300">
              <a:latin typeface="ＭＳ Ｐゴシック" panose="020B0600070205080204" pitchFamily="50" charset="-128"/>
              <a:ea typeface="ＭＳ Ｐゴシック" panose="020B0600070205080204" pitchFamily="50" charset="-128"/>
            </a:rPr>
            <a:t>児童館については、愛媛県から譲渡を受け改修した建物で、取得時から老朽施設であった上、その後改修を行っていないものである。近々民営による隣地への建替を計画している。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公民館についても、市町村合併以前の建設時から更新していないものである。今回数値が下降したのは、老朽化した中央公民館の除却がなされたことによる。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今後とも、公共施設等総合管理計画を基に計画的な施設管理を行い、費用負担の縮減及び平準化を図るものとする。</a:t>
          </a:r>
        </a:p>
        <a:p>
          <a:r>
            <a:rPr kumimoji="1" lang="ja-JP" altLang="en-US" sz="1300">
              <a:latin typeface="ＭＳ Ｐゴシック" panose="020B0600070205080204" pitchFamily="50" charset="-128"/>
              <a:ea typeface="ＭＳ Ｐゴシック" panose="020B0600070205080204" pitchFamily="50" charset="-128"/>
            </a:rPr>
            <a:t>学校施設については、市内全小中学校において耐震補強工事を行ったことと併せて、一部改築を行ったことにより有形固定資産減価償却率が低くなっているが令和元年度空調設備の増設見込により、今後の維持管理費用の上昇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37,443
37,224
194.44
18,212,347
17,256,551
703,868
10,599,004
22,245,157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63517</xdr:rowOff>
    </xdr:from>
    <xdr:ext cx="405111" cy="259045"/>
    <xdr:sp macro="" textlink="">
      <xdr:nvSpPr>
        <xdr:cNvPr id="65"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1" name="楕円 70"/>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101600</xdr:rowOff>
    </xdr:from>
    <xdr:to>
      <xdr:col>15</xdr:col>
      <xdr:colOff>101600</xdr:colOff>
      <xdr:row>37</xdr:row>
      <xdr:rowOff>31750</xdr:rowOff>
    </xdr:to>
    <xdr:sp macro="" textlink="">
      <xdr:nvSpPr>
        <xdr:cNvPr id="72" name="楕円 71"/>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36</xdr:row>
      <xdr:rowOff>156210</xdr:rowOff>
    </xdr:to>
    <xdr:cxnSp macro="">
      <xdr:nvCxnSpPr>
        <xdr:cNvPr id="73" name="直線コネクタ 72"/>
        <xdr:cNvCxnSpPr/>
      </xdr:nvCxnSpPr>
      <xdr:spPr>
        <a:xfrm>
          <a:off x="2908300" y="6324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52087</xdr:rowOff>
    </xdr:from>
    <xdr:ext cx="405111" cy="259045"/>
    <xdr:sp macro="" textlink="">
      <xdr:nvSpPr>
        <xdr:cNvPr id="74" name="n_1mainValue【図書館】&#10;有形固定資産減価償却率"/>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48277</xdr:rowOff>
    </xdr:from>
    <xdr:ext cx="405111" cy="259045"/>
    <xdr:sp macro="" textlink="">
      <xdr:nvSpPr>
        <xdr:cNvPr id="75" name="n_2mainValue【図書館】&#10;有形固定資産減価償却率"/>
        <xdr:cNvSpPr txBox="1"/>
      </xdr:nvSpPr>
      <xdr:spPr>
        <a:xfrm>
          <a:off x="2705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9"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55880</xdr:rowOff>
    </xdr:from>
    <xdr:to>
      <xdr:col>50</xdr:col>
      <xdr:colOff>165100</xdr:colOff>
      <xdr:row>40</xdr:row>
      <xdr:rowOff>157480</xdr:rowOff>
    </xdr:to>
    <xdr:sp macro="" textlink="">
      <xdr:nvSpPr>
        <xdr:cNvPr id="115" name="楕円 114"/>
        <xdr:cNvSpPr/>
      </xdr:nvSpPr>
      <xdr:spPr>
        <a:xfrm>
          <a:off x="958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55880</xdr:rowOff>
    </xdr:from>
    <xdr:to>
      <xdr:col>46</xdr:col>
      <xdr:colOff>38100</xdr:colOff>
      <xdr:row>40</xdr:row>
      <xdr:rowOff>157480</xdr:rowOff>
    </xdr:to>
    <xdr:sp macro="" textlink="">
      <xdr:nvSpPr>
        <xdr:cNvPr id="116" name="楕円 115"/>
        <xdr:cNvSpPr/>
      </xdr:nvSpPr>
      <xdr:spPr>
        <a:xfrm>
          <a:off x="8699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106680</xdr:rowOff>
    </xdr:from>
    <xdr:to>
      <xdr:col>50</xdr:col>
      <xdr:colOff>114300</xdr:colOff>
      <xdr:row>40</xdr:row>
      <xdr:rowOff>106680</xdr:rowOff>
    </xdr:to>
    <xdr:cxnSp macro="">
      <xdr:nvCxnSpPr>
        <xdr:cNvPr id="117" name="直線コネクタ 116"/>
        <xdr:cNvCxnSpPr/>
      </xdr:nvCxnSpPr>
      <xdr:spPr>
        <a:xfrm>
          <a:off x="8750300" y="696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148607</xdr:rowOff>
    </xdr:from>
    <xdr:ext cx="469744" cy="259045"/>
    <xdr:sp macro="" textlink="">
      <xdr:nvSpPr>
        <xdr:cNvPr id="118" name="n_1mainValue【図書館】&#10;一人当たり面積"/>
        <xdr:cNvSpPr txBox="1"/>
      </xdr:nvSpPr>
      <xdr:spPr>
        <a:xfrm>
          <a:off x="9391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148607</xdr:rowOff>
    </xdr:from>
    <xdr:ext cx="469744" cy="259045"/>
    <xdr:sp macro="" textlink="">
      <xdr:nvSpPr>
        <xdr:cNvPr id="119" name="n_2mainValue【図書館】&#10;一人当たり面積"/>
        <xdr:cNvSpPr txBox="1"/>
      </xdr:nvSpPr>
      <xdr:spPr>
        <a:xfrm>
          <a:off x="8515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52"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54"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60" name="楕円 159"/>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38735</xdr:rowOff>
    </xdr:from>
    <xdr:to>
      <xdr:col>15</xdr:col>
      <xdr:colOff>101600</xdr:colOff>
      <xdr:row>60</xdr:row>
      <xdr:rowOff>140335</xdr:rowOff>
    </xdr:to>
    <xdr:sp macro="" textlink="">
      <xdr:nvSpPr>
        <xdr:cNvPr id="161" name="楕円 160"/>
        <xdr:cNvSpPr/>
      </xdr:nvSpPr>
      <xdr:spPr>
        <a:xfrm>
          <a:off x="2857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89535</xdr:rowOff>
    </xdr:to>
    <xdr:cxnSp macro="">
      <xdr:nvCxnSpPr>
        <xdr:cNvPr id="162" name="直線コネクタ 161"/>
        <xdr:cNvCxnSpPr/>
      </xdr:nvCxnSpPr>
      <xdr:spPr>
        <a:xfrm>
          <a:off x="2908300" y="10376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131462</xdr:rowOff>
    </xdr:from>
    <xdr:ext cx="405111" cy="259045"/>
    <xdr:sp macro="" textlink="">
      <xdr:nvSpPr>
        <xdr:cNvPr id="163" name="n_1mainValue【体育館・プール】&#10;有形固定資産減価償却率"/>
        <xdr:cNvSpPr txBox="1"/>
      </xdr:nvSpPr>
      <xdr:spPr>
        <a:xfrm>
          <a:off x="3582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131462</xdr:rowOff>
    </xdr:from>
    <xdr:ext cx="405111" cy="259045"/>
    <xdr:sp macro="" textlink="">
      <xdr:nvSpPr>
        <xdr:cNvPr id="164" name="n_2mainValue【体育館・プール】&#10;有形固定資産減価償却率"/>
        <xdr:cNvSpPr txBox="1"/>
      </xdr:nvSpPr>
      <xdr:spPr>
        <a:xfrm>
          <a:off x="2705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6"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68216</xdr:rowOff>
    </xdr:from>
    <xdr:ext cx="469744" cy="259045"/>
    <xdr:sp macro="" textlink="">
      <xdr:nvSpPr>
        <xdr:cNvPr id="19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142177</xdr:rowOff>
    </xdr:from>
    <xdr:to>
      <xdr:col>50</xdr:col>
      <xdr:colOff>165100</xdr:colOff>
      <xdr:row>64</xdr:row>
      <xdr:rowOff>72327</xdr:rowOff>
    </xdr:to>
    <xdr:sp macro="" textlink="">
      <xdr:nvSpPr>
        <xdr:cNvPr id="204" name="楕円 203"/>
        <xdr:cNvSpPr/>
      </xdr:nvSpPr>
      <xdr:spPr>
        <a:xfrm>
          <a:off x="9588500" y="1094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142748</xdr:rowOff>
    </xdr:from>
    <xdr:to>
      <xdr:col>46</xdr:col>
      <xdr:colOff>38100</xdr:colOff>
      <xdr:row>64</xdr:row>
      <xdr:rowOff>72898</xdr:rowOff>
    </xdr:to>
    <xdr:sp macro="" textlink="">
      <xdr:nvSpPr>
        <xdr:cNvPr id="205" name="楕円 204"/>
        <xdr:cNvSpPr/>
      </xdr:nvSpPr>
      <xdr:spPr>
        <a:xfrm>
          <a:off x="8699500" y="109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21527</xdr:rowOff>
    </xdr:from>
    <xdr:to>
      <xdr:col>50</xdr:col>
      <xdr:colOff>114300</xdr:colOff>
      <xdr:row>64</xdr:row>
      <xdr:rowOff>22098</xdr:rowOff>
    </xdr:to>
    <xdr:cxnSp macro="">
      <xdr:nvCxnSpPr>
        <xdr:cNvPr id="206" name="直線コネクタ 205"/>
        <xdr:cNvCxnSpPr/>
      </xdr:nvCxnSpPr>
      <xdr:spPr>
        <a:xfrm flipV="1">
          <a:off x="8750300" y="1099432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63454</xdr:rowOff>
    </xdr:from>
    <xdr:ext cx="469744" cy="259045"/>
    <xdr:sp macro="" textlink="">
      <xdr:nvSpPr>
        <xdr:cNvPr id="207" name="n_1mainValue【体育館・プール】&#10;一人当たり面積"/>
        <xdr:cNvSpPr txBox="1"/>
      </xdr:nvSpPr>
      <xdr:spPr>
        <a:xfrm>
          <a:off x="9391727" y="1103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89425</xdr:rowOff>
    </xdr:from>
    <xdr:ext cx="469744" cy="259045"/>
    <xdr:sp macro="" textlink="">
      <xdr:nvSpPr>
        <xdr:cNvPr id="208" name="n_2mainValue【体育館・プール】&#10;一人当たり面積"/>
        <xdr:cNvSpPr txBox="1"/>
      </xdr:nvSpPr>
      <xdr:spPr>
        <a:xfrm>
          <a:off x="8515427" y="1071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41"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2" name="フローチャート: 判断 24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4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50164</xdr:rowOff>
    </xdr:from>
    <xdr:to>
      <xdr:col>20</xdr:col>
      <xdr:colOff>38100</xdr:colOff>
      <xdr:row>81</xdr:row>
      <xdr:rowOff>151764</xdr:rowOff>
    </xdr:to>
    <xdr:sp macro="" textlink="">
      <xdr:nvSpPr>
        <xdr:cNvPr id="249" name="楕円 248"/>
        <xdr:cNvSpPr/>
      </xdr:nvSpPr>
      <xdr:spPr>
        <a:xfrm>
          <a:off x="3746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53975</xdr:rowOff>
    </xdr:from>
    <xdr:to>
      <xdr:col>15</xdr:col>
      <xdr:colOff>101600</xdr:colOff>
      <xdr:row>80</xdr:row>
      <xdr:rowOff>155575</xdr:rowOff>
    </xdr:to>
    <xdr:sp macro="" textlink="">
      <xdr:nvSpPr>
        <xdr:cNvPr id="250" name="楕円 249"/>
        <xdr:cNvSpPr/>
      </xdr:nvSpPr>
      <xdr:spPr>
        <a:xfrm>
          <a:off x="2857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104775</xdr:rowOff>
    </xdr:from>
    <xdr:to>
      <xdr:col>19</xdr:col>
      <xdr:colOff>177800</xdr:colOff>
      <xdr:row>81</xdr:row>
      <xdr:rowOff>100964</xdr:rowOff>
    </xdr:to>
    <xdr:cxnSp macro="">
      <xdr:nvCxnSpPr>
        <xdr:cNvPr id="251" name="直線コネクタ 250"/>
        <xdr:cNvCxnSpPr/>
      </xdr:nvCxnSpPr>
      <xdr:spPr>
        <a:xfrm>
          <a:off x="2908300" y="13820775"/>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52" name="n_1mainValue【福祉施設】&#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652</xdr:rowOff>
    </xdr:from>
    <xdr:ext cx="405111" cy="259045"/>
    <xdr:sp macro="" textlink="">
      <xdr:nvSpPr>
        <xdr:cNvPr id="253" name="n_2mainValue【福祉施設】&#10;有形固定資産減価償却率"/>
        <xdr:cNvSpPr txBox="1"/>
      </xdr:nvSpPr>
      <xdr:spPr>
        <a:xfrm>
          <a:off x="2705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8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4" name="フローチャート: 判断 283"/>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146321</xdr:rowOff>
    </xdr:from>
    <xdr:ext cx="469744" cy="259045"/>
    <xdr:sp macro="" textlink="">
      <xdr:nvSpPr>
        <xdr:cNvPr id="285" name="n_2aveValue【福祉施設】&#10;一人当たり面積"/>
        <xdr:cNvSpPr txBox="1"/>
      </xdr:nvSpPr>
      <xdr:spPr>
        <a:xfrm>
          <a:off x="8515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xdr:rowOff>
    </xdr:from>
    <xdr:to>
      <xdr:col>50</xdr:col>
      <xdr:colOff>165100</xdr:colOff>
      <xdr:row>84</xdr:row>
      <xdr:rowOff>114046</xdr:rowOff>
    </xdr:to>
    <xdr:sp macro="" textlink="">
      <xdr:nvSpPr>
        <xdr:cNvPr id="291" name="楕円 290"/>
        <xdr:cNvSpPr/>
      </xdr:nvSpPr>
      <xdr:spPr>
        <a:xfrm>
          <a:off x="9588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5587</xdr:rowOff>
    </xdr:from>
    <xdr:to>
      <xdr:col>46</xdr:col>
      <xdr:colOff>38100</xdr:colOff>
      <xdr:row>84</xdr:row>
      <xdr:rowOff>107187</xdr:rowOff>
    </xdr:to>
    <xdr:sp macro="" textlink="">
      <xdr:nvSpPr>
        <xdr:cNvPr id="292" name="楕円 291"/>
        <xdr:cNvSpPr/>
      </xdr:nvSpPr>
      <xdr:spPr>
        <a:xfrm>
          <a:off x="8699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56387</xdr:rowOff>
    </xdr:from>
    <xdr:to>
      <xdr:col>50</xdr:col>
      <xdr:colOff>114300</xdr:colOff>
      <xdr:row>84</xdr:row>
      <xdr:rowOff>63246</xdr:rowOff>
    </xdr:to>
    <xdr:cxnSp macro="">
      <xdr:nvCxnSpPr>
        <xdr:cNvPr id="293" name="直線コネクタ 292"/>
        <xdr:cNvCxnSpPr/>
      </xdr:nvCxnSpPr>
      <xdr:spPr>
        <a:xfrm>
          <a:off x="8750300" y="144581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105173</xdr:rowOff>
    </xdr:from>
    <xdr:ext cx="469744" cy="259045"/>
    <xdr:sp macro="" textlink="">
      <xdr:nvSpPr>
        <xdr:cNvPr id="294" name="n_1mainValue【福祉施設】&#10;一人当たり面積"/>
        <xdr:cNvSpPr txBox="1"/>
      </xdr:nvSpPr>
      <xdr:spPr>
        <a:xfrm>
          <a:off x="939172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123714</xdr:rowOff>
    </xdr:from>
    <xdr:ext cx="469744" cy="259045"/>
    <xdr:sp macro="" textlink="">
      <xdr:nvSpPr>
        <xdr:cNvPr id="295" name="n_2mainValue【福祉施設】&#10;一人当たり面積"/>
        <xdr:cNvSpPr txBox="1"/>
      </xdr:nvSpPr>
      <xdr:spPr>
        <a:xfrm>
          <a:off x="8515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2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28" name="フローチャート: 判断 327"/>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29"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165100</xdr:rowOff>
    </xdr:from>
    <xdr:to>
      <xdr:col>20</xdr:col>
      <xdr:colOff>38100</xdr:colOff>
      <xdr:row>103</xdr:row>
      <xdr:rowOff>95250</xdr:rowOff>
    </xdr:to>
    <xdr:sp macro="" textlink="">
      <xdr:nvSpPr>
        <xdr:cNvPr id="335" name="楕円 334"/>
        <xdr:cNvSpPr/>
      </xdr:nvSpPr>
      <xdr:spPr>
        <a:xfrm>
          <a:off x="3746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165100</xdr:rowOff>
    </xdr:from>
    <xdr:to>
      <xdr:col>15</xdr:col>
      <xdr:colOff>101600</xdr:colOff>
      <xdr:row>103</xdr:row>
      <xdr:rowOff>95250</xdr:rowOff>
    </xdr:to>
    <xdr:sp macro="" textlink="">
      <xdr:nvSpPr>
        <xdr:cNvPr id="336" name="楕円 335"/>
        <xdr:cNvSpPr/>
      </xdr:nvSpPr>
      <xdr:spPr>
        <a:xfrm>
          <a:off x="2857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44450</xdr:rowOff>
    </xdr:from>
    <xdr:to>
      <xdr:col>19</xdr:col>
      <xdr:colOff>177800</xdr:colOff>
      <xdr:row>103</xdr:row>
      <xdr:rowOff>44450</xdr:rowOff>
    </xdr:to>
    <xdr:cxnSp macro="">
      <xdr:nvCxnSpPr>
        <xdr:cNvPr id="337" name="直線コネクタ 336"/>
        <xdr:cNvCxnSpPr/>
      </xdr:nvCxnSpPr>
      <xdr:spPr>
        <a:xfrm>
          <a:off x="2908300" y="1770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111777</xdr:rowOff>
    </xdr:from>
    <xdr:ext cx="405111" cy="259045"/>
    <xdr:sp macro="" textlink="">
      <xdr:nvSpPr>
        <xdr:cNvPr id="338" name="n_1mainValue【市民会館】&#10;有形固定資産減価償却率"/>
        <xdr:cNvSpPr txBox="1"/>
      </xdr:nvSpPr>
      <xdr:spPr>
        <a:xfrm>
          <a:off x="35820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111777</xdr:rowOff>
    </xdr:from>
    <xdr:ext cx="405111" cy="259045"/>
    <xdr:sp macro="" textlink="">
      <xdr:nvSpPr>
        <xdr:cNvPr id="339" name="n_2mainValue【市民会館】&#10;有形固定資産減価償却率"/>
        <xdr:cNvSpPr txBox="1"/>
      </xdr:nvSpPr>
      <xdr:spPr>
        <a:xfrm>
          <a:off x="27057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0"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73"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74" name="フローチャート: 判断 37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75"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18869</xdr:rowOff>
    </xdr:from>
    <xdr:to>
      <xdr:col>50</xdr:col>
      <xdr:colOff>165100</xdr:colOff>
      <xdr:row>108</xdr:row>
      <xdr:rowOff>120469</xdr:rowOff>
    </xdr:to>
    <xdr:sp macro="" textlink="">
      <xdr:nvSpPr>
        <xdr:cNvPr id="381" name="楕円 380"/>
        <xdr:cNvSpPr/>
      </xdr:nvSpPr>
      <xdr:spPr>
        <a:xfrm>
          <a:off x="9588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20501</xdr:rowOff>
    </xdr:from>
    <xdr:to>
      <xdr:col>46</xdr:col>
      <xdr:colOff>38100</xdr:colOff>
      <xdr:row>108</xdr:row>
      <xdr:rowOff>122101</xdr:rowOff>
    </xdr:to>
    <xdr:sp macro="" textlink="">
      <xdr:nvSpPr>
        <xdr:cNvPr id="382" name="楕円 381"/>
        <xdr:cNvSpPr/>
      </xdr:nvSpPr>
      <xdr:spPr>
        <a:xfrm>
          <a:off x="8699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69669</xdr:rowOff>
    </xdr:from>
    <xdr:to>
      <xdr:col>50</xdr:col>
      <xdr:colOff>114300</xdr:colOff>
      <xdr:row>108</xdr:row>
      <xdr:rowOff>71301</xdr:rowOff>
    </xdr:to>
    <xdr:cxnSp macro="">
      <xdr:nvCxnSpPr>
        <xdr:cNvPr id="383" name="直線コネクタ 382"/>
        <xdr:cNvCxnSpPr/>
      </xdr:nvCxnSpPr>
      <xdr:spPr>
        <a:xfrm flipV="1">
          <a:off x="8750300" y="185862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111596</xdr:rowOff>
    </xdr:from>
    <xdr:ext cx="469744" cy="259045"/>
    <xdr:sp macro="" textlink="">
      <xdr:nvSpPr>
        <xdr:cNvPr id="384" name="n_1mainValue【市民会館】&#10;一人当たり面積"/>
        <xdr:cNvSpPr txBox="1"/>
      </xdr:nvSpPr>
      <xdr:spPr>
        <a:xfrm>
          <a:off x="9391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113228</xdr:rowOff>
    </xdr:from>
    <xdr:ext cx="469744" cy="259045"/>
    <xdr:sp macro="" textlink="">
      <xdr:nvSpPr>
        <xdr:cNvPr id="385" name="n_2mainValue【市民会館】&#10;一人当たり面積"/>
        <xdr:cNvSpPr txBox="1"/>
      </xdr:nvSpPr>
      <xdr:spPr>
        <a:xfrm>
          <a:off x="85154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6"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419"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420" name="フローチャート: 判断 419"/>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421"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38463</xdr:rowOff>
    </xdr:from>
    <xdr:to>
      <xdr:col>81</xdr:col>
      <xdr:colOff>101600</xdr:colOff>
      <xdr:row>37</xdr:row>
      <xdr:rowOff>140063</xdr:rowOff>
    </xdr:to>
    <xdr:sp macro="" textlink="">
      <xdr:nvSpPr>
        <xdr:cNvPr id="427" name="楕円 426"/>
        <xdr:cNvSpPr/>
      </xdr:nvSpPr>
      <xdr:spPr>
        <a:xfrm>
          <a:off x="15430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131190</xdr:rowOff>
    </xdr:from>
    <xdr:ext cx="405111" cy="259045"/>
    <xdr:sp macro="" textlink="">
      <xdr:nvSpPr>
        <xdr:cNvPr id="428" name="n_1mainValue【一般廃棄物処理施設】&#10;有形固定資産減価償却率"/>
        <xdr:cNvSpPr txBox="1"/>
      </xdr:nvSpPr>
      <xdr:spPr>
        <a:xfrm>
          <a:off x="152660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0" name="テキスト ボックス 43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2" name="テキスト ボックス 44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4" name="テキスト ボックス 44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6" name="テキスト ボックス 44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8" name="テキスト ボックス 4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0" name="直線コネクタ 44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2" name="直線コネクタ 45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4" name="直線コネクタ 45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5"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6" name="フローチャート: 判断 45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57" name="フローチャート: 判断 45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58"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59" name="フローチャート: 判断 458"/>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60"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112223</xdr:rowOff>
    </xdr:from>
    <xdr:to>
      <xdr:col>112</xdr:col>
      <xdr:colOff>38100</xdr:colOff>
      <xdr:row>41</xdr:row>
      <xdr:rowOff>42373</xdr:rowOff>
    </xdr:to>
    <xdr:sp macro="" textlink="">
      <xdr:nvSpPr>
        <xdr:cNvPr id="466" name="楕円 465"/>
        <xdr:cNvSpPr/>
      </xdr:nvSpPr>
      <xdr:spPr>
        <a:xfrm>
          <a:off x="21272500" y="69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33500</xdr:rowOff>
    </xdr:from>
    <xdr:ext cx="534377" cy="259045"/>
    <xdr:sp macro="" textlink="">
      <xdr:nvSpPr>
        <xdr:cNvPr id="467" name="n_1mainValue【一般廃棄物処理施設】&#10;一人当たり有形固定資産（償却資産）額"/>
        <xdr:cNvSpPr txBox="1"/>
      </xdr:nvSpPr>
      <xdr:spPr>
        <a:xfrm>
          <a:off x="21043411" y="706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3" name="直線コネクタ 492"/>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94"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95" name="直線コネクタ 494"/>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7" name="直線コネクタ 49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98"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99" name="フローチャート: 判断 498"/>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0" name="フローチャート: 判断 499"/>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501"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502" name="フローチャート: 判断 501"/>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503"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50437</xdr:rowOff>
    </xdr:from>
    <xdr:to>
      <xdr:col>81</xdr:col>
      <xdr:colOff>101600</xdr:colOff>
      <xdr:row>63</xdr:row>
      <xdr:rowOff>152037</xdr:rowOff>
    </xdr:to>
    <xdr:sp macro="" textlink="">
      <xdr:nvSpPr>
        <xdr:cNvPr id="509" name="楕円 508"/>
        <xdr:cNvSpPr/>
      </xdr:nvSpPr>
      <xdr:spPr>
        <a:xfrm>
          <a:off x="15430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50437</xdr:rowOff>
    </xdr:from>
    <xdr:to>
      <xdr:col>76</xdr:col>
      <xdr:colOff>165100</xdr:colOff>
      <xdr:row>63</xdr:row>
      <xdr:rowOff>152037</xdr:rowOff>
    </xdr:to>
    <xdr:sp macro="" textlink="">
      <xdr:nvSpPr>
        <xdr:cNvPr id="510" name="楕円 509"/>
        <xdr:cNvSpPr/>
      </xdr:nvSpPr>
      <xdr:spPr>
        <a:xfrm>
          <a:off x="14541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101237</xdr:rowOff>
    </xdr:from>
    <xdr:to>
      <xdr:col>81</xdr:col>
      <xdr:colOff>50800</xdr:colOff>
      <xdr:row>63</xdr:row>
      <xdr:rowOff>101237</xdr:rowOff>
    </xdr:to>
    <xdr:cxnSp macro="">
      <xdr:nvCxnSpPr>
        <xdr:cNvPr id="511" name="直線コネクタ 510"/>
        <xdr:cNvCxnSpPr/>
      </xdr:nvCxnSpPr>
      <xdr:spPr>
        <a:xfrm>
          <a:off x="14592300" y="10902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143164</xdr:rowOff>
    </xdr:from>
    <xdr:ext cx="405111" cy="259045"/>
    <xdr:sp macro="" textlink="">
      <xdr:nvSpPr>
        <xdr:cNvPr id="512" name="n_1mainValue【保健センター・保健所】&#10;有形固定資産減価償却率"/>
        <xdr:cNvSpPr txBox="1"/>
      </xdr:nvSpPr>
      <xdr:spPr>
        <a:xfrm>
          <a:off x="152660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143164</xdr:rowOff>
    </xdr:from>
    <xdr:ext cx="405111" cy="259045"/>
    <xdr:sp macro="" textlink="">
      <xdr:nvSpPr>
        <xdr:cNvPr id="513" name="n_2mainValue【保健センター・保健所】&#10;有形固定資産減価償却率"/>
        <xdr:cNvSpPr txBox="1"/>
      </xdr:nvSpPr>
      <xdr:spPr>
        <a:xfrm>
          <a:off x="143897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4" name="直線コネクタ 5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5" name="テキスト ボックス 5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6" name="直線コネクタ 5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7" name="テキスト ボックス 5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8" name="直線コネクタ 5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9" name="テキスト ボックス 5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0" name="直線コネクタ 5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1" name="テキスト ボックス 5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35" name="直線コネクタ 534"/>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36"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37" name="直線コネクタ 536"/>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38"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39" name="直線コネクタ 53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40"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1" name="フローチャート: 判断 540"/>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2" name="フローチャート: 判断 541"/>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96791</xdr:rowOff>
    </xdr:from>
    <xdr:ext cx="469744" cy="259045"/>
    <xdr:sp macro="" textlink="">
      <xdr:nvSpPr>
        <xdr:cNvPr id="543"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44" name="フローチャート: 判断 543"/>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41927</xdr:rowOff>
    </xdr:from>
    <xdr:ext cx="469744" cy="259045"/>
    <xdr:sp macro="" textlink="">
      <xdr:nvSpPr>
        <xdr:cNvPr id="545" name="n_2aveValue【保健センター・保健所】&#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79502</xdr:rowOff>
    </xdr:from>
    <xdr:to>
      <xdr:col>112</xdr:col>
      <xdr:colOff>38100</xdr:colOff>
      <xdr:row>58</xdr:row>
      <xdr:rowOff>9652</xdr:rowOff>
    </xdr:to>
    <xdr:sp macro="" textlink="">
      <xdr:nvSpPr>
        <xdr:cNvPr id="551" name="楕円 550"/>
        <xdr:cNvSpPr/>
      </xdr:nvSpPr>
      <xdr:spPr>
        <a:xfrm>
          <a:off x="21272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79502</xdr:rowOff>
    </xdr:from>
    <xdr:to>
      <xdr:col>107</xdr:col>
      <xdr:colOff>101600</xdr:colOff>
      <xdr:row>58</xdr:row>
      <xdr:rowOff>9652</xdr:rowOff>
    </xdr:to>
    <xdr:sp macro="" textlink="">
      <xdr:nvSpPr>
        <xdr:cNvPr id="552" name="楕円 551"/>
        <xdr:cNvSpPr/>
      </xdr:nvSpPr>
      <xdr:spPr>
        <a:xfrm>
          <a:off x="20383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130302</xdr:rowOff>
    </xdr:from>
    <xdr:to>
      <xdr:col>111</xdr:col>
      <xdr:colOff>177800</xdr:colOff>
      <xdr:row>57</xdr:row>
      <xdr:rowOff>130302</xdr:rowOff>
    </xdr:to>
    <xdr:cxnSp macro="">
      <xdr:nvCxnSpPr>
        <xdr:cNvPr id="553" name="直線コネクタ 552"/>
        <xdr:cNvCxnSpPr/>
      </xdr:nvCxnSpPr>
      <xdr:spPr>
        <a:xfrm>
          <a:off x="20434300" y="9902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26179</xdr:rowOff>
    </xdr:from>
    <xdr:ext cx="469744" cy="259045"/>
    <xdr:sp macro="" textlink="">
      <xdr:nvSpPr>
        <xdr:cNvPr id="554" name="n_1mainValue【保健センター・保健所】&#10;一人当たり面積"/>
        <xdr:cNvSpPr txBox="1"/>
      </xdr:nvSpPr>
      <xdr:spPr>
        <a:xfrm>
          <a:off x="21075727" y="96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26179</xdr:rowOff>
    </xdr:from>
    <xdr:ext cx="469744" cy="259045"/>
    <xdr:sp macro="" textlink="">
      <xdr:nvSpPr>
        <xdr:cNvPr id="555" name="n_2mainValue【保健センター・保健所】&#10;一人当たり面積"/>
        <xdr:cNvSpPr txBox="1"/>
      </xdr:nvSpPr>
      <xdr:spPr>
        <a:xfrm>
          <a:off x="20199427" y="96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6" name="直線コネクタ 5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7" name="テキスト ボックス 56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8" name="直線コネクタ 5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9" name="テキスト ボックス 5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0" name="直線コネクタ 5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1" name="テキスト ボックス 5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2" name="直線コネクタ 5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3" name="テキスト ボックス 5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4" name="直線コネクタ 5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5" name="テキスト ボックス 5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6" name="直線コネクタ 5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7" name="テキスト ボックス 57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8" name="直線コネクタ 5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9" name="テキスト ボックス 5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1" name="直線コネクタ 58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3" name="直線コネクタ 58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8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85" name="直線コネクタ 58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86"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87" name="フローチャート: 判断 58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88" name="フローチャート: 判断 58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89"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90" name="フローチャート: 判断 589"/>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91"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65677</xdr:rowOff>
    </xdr:from>
    <xdr:to>
      <xdr:col>81</xdr:col>
      <xdr:colOff>101600</xdr:colOff>
      <xdr:row>83</xdr:row>
      <xdr:rowOff>167277</xdr:rowOff>
    </xdr:to>
    <xdr:sp macro="" textlink="">
      <xdr:nvSpPr>
        <xdr:cNvPr id="597" name="楕円 596"/>
        <xdr:cNvSpPr/>
      </xdr:nvSpPr>
      <xdr:spPr>
        <a:xfrm>
          <a:off x="15430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166914</xdr:rowOff>
    </xdr:from>
    <xdr:to>
      <xdr:col>76</xdr:col>
      <xdr:colOff>165100</xdr:colOff>
      <xdr:row>83</xdr:row>
      <xdr:rowOff>97064</xdr:rowOff>
    </xdr:to>
    <xdr:sp macro="" textlink="">
      <xdr:nvSpPr>
        <xdr:cNvPr id="598" name="楕円 597"/>
        <xdr:cNvSpPr/>
      </xdr:nvSpPr>
      <xdr:spPr>
        <a:xfrm>
          <a:off x="14541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46264</xdr:rowOff>
    </xdr:from>
    <xdr:to>
      <xdr:col>81</xdr:col>
      <xdr:colOff>50800</xdr:colOff>
      <xdr:row>83</xdr:row>
      <xdr:rowOff>116477</xdr:rowOff>
    </xdr:to>
    <xdr:cxnSp macro="">
      <xdr:nvCxnSpPr>
        <xdr:cNvPr id="599" name="直線コネクタ 598"/>
        <xdr:cNvCxnSpPr/>
      </xdr:nvCxnSpPr>
      <xdr:spPr>
        <a:xfrm>
          <a:off x="14592300" y="1427661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158404</xdr:rowOff>
    </xdr:from>
    <xdr:ext cx="405111" cy="259045"/>
    <xdr:sp macro="" textlink="">
      <xdr:nvSpPr>
        <xdr:cNvPr id="600" name="n_1mainValue【消防施設】&#10;有形固定資産減価償却率"/>
        <xdr:cNvSpPr txBox="1"/>
      </xdr:nvSpPr>
      <xdr:spPr>
        <a:xfrm>
          <a:off x="152660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88191</xdr:rowOff>
    </xdr:from>
    <xdr:ext cx="405111" cy="259045"/>
    <xdr:sp macro="" textlink="">
      <xdr:nvSpPr>
        <xdr:cNvPr id="601" name="n_2mainValue【消防施設】&#10;有形固定資産減価償却率"/>
        <xdr:cNvSpPr txBox="1"/>
      </xdr:nvSpPr>
      <xdr:spPr>
        <a:xfrm>
          <a:off x="14389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0" name="テキスト ボックス 6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1" name="直線コネクタ 6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2" name="直線コネクタ 61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3" name="テキスト ボックス 61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4" name="直線コネクタ 61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5" name="テキスト ボックス 61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6" name="直線コネクタ 61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7" name="テキスト ボックス 61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8" name="直線コネクタ 61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9" name="テキスト ボックス 61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0" name="直線コネクタ 61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1" name="テキスト ボックス 62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25" name="直線コネクタ 624"/>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26"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27" name="直線コネクタ 626"/>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28"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29" name="直線コネクタ 628"/>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0"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1" name="フローチャート: 判断 630"/>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2" name="フローチャート: 判断 631"/>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160038</xdr:rowOff>
    </xdr:from>
    <xdr:ext cx="469744" cy="259045"/>
    <xdr:sp macro="" textlink="">
      <xdr:nvSpPr>
        <xdr:cNvPr id="633"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34" name="フローチャート: 判断 633"/>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35"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641" name="楕円 640"/>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48261</xdr:rowOff>
    </xdr:from>
    <xdr:to>
      <xdr:col>107</xdr:col>
      <xdr:colOff>101600</xdr:colOff>
      <xdr:row>83</xdr:row>
      <xdr:rowOff>149861</xdr:rowOff>
    </xdr:to>
    <xdr:sp macro="" textlink="">
      <xdr:nvSpPr>
        <xdr:cNvPr id="642" name="楕円 641"/>
        <xdr:cNvSpPr/>
      </xdr:nvSpPr>
      <xdr:spPr>
        <a:xfrm>
          <a:off x="20383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99061</xdr:rowOff>
    </xdr:to>
    <xdr:cxnSp macro="">
      <xdr:nvCxnSpPr>
        <xdr:cNvPr id="643" name="直線コネクタ 642"/>
        <xdr:cNvCxnSpPr/>
      </xdr:nvCxnSpPr>
      <xdr:spPr>
        <a:xfrm flipV="1">
          <a:off x="20434300" y="142875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44" name="n_1mainValue【消防施設】&#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140988</xdr:rowOff>
    </xdr:from>
    <xdr:ext cx="469744" cy="259045"/>
    <xdr:sp macro="" textlink="">
      <xdr:nvSpPr>
        <xdr:cNvPr id="645" name="n_2mainValue【消防施設】&#10;一人当たり面積"/>
        <xdr:cNvSpPr txBox="1"/>
      </xdr:nvSpPr>
      <xdr:spPr>
        <a:xfrm>
          <a:off x="201994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7" name="テキスト ボックス 65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7" name="テキスト ボックス 66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9" name="テキスト ボックス 6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1" name="直線コネクタ 670"/>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2"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3" name="直線コネクタ 672"/>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5" name="直線コネクタ 67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76"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77" name="フローチャート: 判断 67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78" name="フローチャート: 判断 677"/>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679"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80" name="フローチャート: 判断 679"/>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81"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44994</xdr:rowOff>
    </xdr:from>
    <xdr:to>
      <xdr:col>81</xdr:col>
      <xdr:colOff>101600</xdr:colOff>
      <xdr:row>105</xdr:row>
      <xdr:rowOff>146594</xdr:rowOff>
    </xdr:to>
    <xdr:sp macro="" textlink="">
      <xdr:nvSpPr>
        <xdr:cNvPr id="687" name="楕円 686"/>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688" name="楕円 687"/>
        <xdr:cNvSpPr/>
      </xdr:nvSpPr>
      <xdr:spPr>
        <a:xfrm>
          <a:off x="14541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28848</xdr:rowOff>
    </xdr:from>
    <xdr:to>
      <xdr:col>81</xdr:col>
      <xdr:colOff>50800</xdr:colOff>
      <xdr:row>105</xdr:row>
      <xdr:rowOff>95794</xdr:rowOff>
    </xdr:to>
    <xdr:cxnSp macro="">
      <xdr:nvCxnSpPr>
        <xdr:cNvPr id="689" name="直線コネクタ 688"/>
        <xdr:cNvCxnSpPr/>
      </xdr:nvCxnSpPr>
      <xdr:spPr>
        <a:xfrm>
          <a:off x="14592300" y="18031098"/>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137721</xdr:rowOff>
    </xdr:from>
    <xdr:ext cx="405111" cy="259045"/>
    <xdr:sp macro="" textlink="">
      <xdr:nvSpPr>
        <xdr:cNvPr id="690" name="n_1mainValue【庁舎】&#10;有形固定資産減価償却率"/>
        <xdr:cNvSpPr txBox="1"/>
      </xdr:nvSpPr>
      <xdr:spPr>
        <a:xfrm>
          <a:off x="15266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70775</xdr:rowOff>
    </xdr:from>
    <xdr:ext cx="405111" cy="259045"/>
    <xdr:sp macro="" textlink="">
      <xdr:nvSpPr>
        <xdr:cNvPr id="691" name="n_2mainValue【庁舎】&#10;有形固定資産減価償却率"/>
        <xdr:cNvSpPr txBox="1"/>
      </xdr:nvSpPr>
      <xdr:spPr>
        <a:xfrm>
          <a:off x="14389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15" name="直線コネクタ 714"/>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16"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17" name="直線コネクタ 716"/>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18"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19" name="直線コネクタ 718"/>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20"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1" name="フローチャート: 判断 720"/>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2" name="フローチャート: 判断 721"/>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723"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724" name="フローチャート: 判断 723"/>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725"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67311</xdr:rowOff>
    </xdr:from>
    <xdr:to>
      <xdr:col>112</xdr:col>
      <xdr:colOff>38100</xdr:colOff>
      <xdr:row>106</xdr:row>
      <xdr:rowOff>168911</xdr:rowOff>
    </xdr:to>
    <xdr:sp macro="" textlink="">
      <xdr:nvSpPr>
        <xdr:cNvPr id="731" name="楕円 730"/>
        <xdr:cNvSpPr/>
      </xdr:nvSpPr>
      <xdr:spPr>
        <a:xfrm>
          <a:off x="21272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57786</xdr:rowOff>
    </xdr:from>
    <xdr:to>
      <xdr:col>107</xdr:col>
      <xdr:colOff>101600</xdr:colOff>
      <xdr:row>106</xdr:row>
      <xdr:rowOff>159386</xdr:rowOff>
    </xdr:to>
    <xdr:sp macro="" textlink="">
      <xdr:nvSpPr>
        <xdr:cNvPr id="732" name="楕円 731"/>
        <xdr:cNvSpPr/>
      </xdr:nvSpPr>
      <xdr:spPr>
        <a:xfrm>
          <a:off x="20383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108586</xdr:rowOff>
    </xdr:from>
    <xdr:to>
      <xdr:col>111</xdr:col>
      <xdr:colOff>177800</xdr:colOff>
      <xdr:row>106</xdr:row>
      <xdr:rowOff>118111</xdr:rowOff>
    </xdr:to>
    <xdr:cxnSp macro="">
      <xdr:nvCxnSpPr>
        <xdr:cNvPr id="733" name="直線コネクタ 732"/>
        <xdr:cNvCxnSpPr/>
      </xdr:nvCxnSpPr>
      <xdr:spPr>
        <a:xfrm>
          <a:off x="20434300" y="182822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160038</xdr:rowOff>
    </xdr:from>
    <xdr:ext cx="469744" cy="259045"/>
    <xdr:sp macro="" textlink="">
      <xdr:nvSpPr>
        <xdr:cNvPr id="734" name="n_1mainValue【庁舎】&#10;一人当たり面積"/>
        <xdr:cNvSpPr txBox="1"/>
      </xdr:nvSpPr>
      <xdr:spPr>
        <a:xfrm>
          <a:off x="21075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150513</xdr:rowOff>
    </xdr:from>
    <xdr:ext cx="469744" cy="259045"/>
    <xdr:sp macro="" textlink="">
      <xdr:nvSpPr>
        <xdr:cNvPr id="735" name="n_2mainValue【庁舎】&#10;一人当たり面積"/>
        <xdr:cNvSpPr txBox="1"/>
      </xdr:nvSpPr>
      <xdr:spPr>
        <a:xfrm>
          <a:off x="201994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類似団体と比較して特に有形固定資産減価償却率が高くなっている施設は、図書館、福祉施設、市民会館であり、低くなっている施設は、保健センター、消防施設、庁舎である。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図書館については、平成２８年度から令和２年度までの継続事業で、文化ホール等との複合施設として建替えを行う計画である。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としての老人憩いの家、市民会館としての中山農業総合センターについて、老朽化が著しいため令和元年度に中山農業総合センターの除却を行い、その跡地に老人憩いの家と集会施設を併設した複合施設の建設を計画している。</a:t>
          </a:r>
        </a:p>
        <a:p>
          <a:r>
            <a:rPr kumimoji="1" lang="ja-JP" altLang="en-US" sz="1300">
              <a:latin typeface="ＭＳ Ｐゴシック" panose="020B0600070205080204" pitchFamily="50" charset="-128"/>
              <a:ea typeface="ＭＳ Ｐゴシック" panose="020B0600070205080204" pitchFamily="50" charset="-128"/>
            </a:rPr>
            <a:t>保健センター、消防施設については平成２４年度に建替え済み。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庁舎については、平成２９年度に建替えを行っている。ともに今後維持管理経費の抑制に努めることとしている。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08&#12288;&#20234;&#20104;&#24066;/&#12304;&#36001;&#25919;&#29366;&#27841;&#36039;&#26009;&#38598;&#12305;_382108_&#20234;&#20104;&#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F51">
            <v>61.2</v>
          </cell>
          <cell r="CN51">
            <v>65</v>
          </cell>
        </row>
        <row r="53">
          <cell r="CF53">
            <v>56.8</v>
          </cell>
          <cell r="CN53">
            <v>58.2</v>
          </cell>
        </row>
        <row r="55">
          <cell r="AN55" t="str">
            <v>類似団体内平均値</v>
          </cell>
          <cell r="CF55">
            <v>58.5</v>
          </cell>
          <cell r="CN55">
            <v>54.6</v>
          </cell>
        </row>
        <row r="57">
          <cell r="CF57">
            <v>52.9</v>
          </cell>
          <cell r="CN57">
            <v>58.3</v>
          </cell>
        </row>
        <row r="72">
          <cell r="BP72" t="str">
            <v>H25</v>
          </cell>
          <cell r="BX72" t="str">
            <v>H26</v>
          </cell>
          <cell r="CF72" t="str">
            <v>H27</v>
          </cell>
          <cell r="CN72" t="str">
            <v>H28</v>
          </cell>
          <cell r="CV72" t="str">
            <v>H29</v>
          </cell>
        </row>
        <row r="73">
          <cell r="AN73" t="str">
            <v>当該団体値</v>
          </cell>
          <cell r="BP73">
            <v>50.9</v>
          </cell>
          <cell r="BX73">
            <v>48.6</v>
          </cell>
          <cell r="CF73">
            <v>61.2</v>
          </cell>
          <cell r="CN73">
            <v>65</v>
          </cell>
          <cell r="CV73">
            <v>57.5</v>
          </cell>
        </row>
        <row r="75">
          <cell r="BP75">
            <v>12.1</v>
          </cell>
          <cell r="BX75">
            <v>10.7</v>
          </cell>
          <cell r="CF75">
            <v>9.1</v>
          </cell>
          <cell r="CN75">
            <v>7.9</v>
          </cell>
          <cell r="CV75">
            <v>7.6</v>
          </cell>
        </row>
        <row r="77">
          <cell r="AN77" t="str">
            <v>類似団体内平均値</v>
          </cell>
          <cell r="BP77">
            <v>65.3</v>
          </cell>
          <cell r="BX77">
            <v>60.8</v>
          </cell>
          <cell r="CF77">
            <v>58.5</v>
          </cell>
          <cell r="CN77">
            <v>54.6</v>
          </cell>
          <cell r="CV77">
            <v>53.2</v>
          </cell>
        </row>
        <row r="79">
          <cell r="BP79">
            <v>12</v>
          </cell>
          <cell r="BX79">
            <v>11.1</v>
          </cell>
          <cell r="CF79">
            <v>10.7</v>
          </cell>
          <cell r="CN79">
            <v>10</v>
          </cell>
          <cell r="CV79">
            <v>9.8000000000000007</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18212347</v>
      </c>
      <c r="BO4" s="403"/>
      <c r="BP4" s="403"/>
      <c r="BQ4" s="403"/>
      <c r="BR4" s="403"/>
      <c r="BS4" s="403"/>
      <c r="BT4" s="403"/>
      <c r="BU4" s="404"/>
      <c r="BV4" s="402">
        <v>19036471</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6.6</v>
      </c>
      <c r="CU4" s="584"/>
      <c r="CV4" s="584"/>
      <c r="CW4" s="584"/>
      <c r="CX4" s="584"/>
      <c r="CY4" s="584"/>
      <c r="CZ4" s="584"/>
      <c r="DA4" s="585"/>
      <c r="DB4" s="583">
        <v>7.1</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17256551</v>
      </c>
      <c r="BO5" s="408"/>
      <c r="BP5" s="408"/>
      <c r="BQ5" s="408"/>
      <c r="BR5" s="408"/>
      <c r="BS5" s="408"/>
      <c r="BT5" s="408"/>
      <c r="BU5" s="409"/>
      <c r="BV5" s="407">
        <v>18078953</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89.6</v>
      </c>
      <c r="CU5" s="378"/>
      <c r="CV5" s="378"/>
      <c r="CW5" s="378"/>
      <c r="CX5" s="378"/>
      <c r="CY5" s="378"/>
      <c r="CZ5" s="378"/>
      <c r="DA5" s="379"/>
      <c r="DB5" s="377">
        <v>89.6</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955796</v>
      </c>
      <c r="BO6" s="408"/>
      <c r="BP6" s="408"/>
      <c r="BQ6" s="408"/>
      <c r="BR6" s="408"/>
      <c r="BS6" s="408"/>
      <c r="BT6" s="408"/>
      <c r="BU6" s="409"/>
      <c r="BV6" s="407">
        <v>957518</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94.5</v>
      </c>
      <c r="CU6" s="558"/>
      <c r="CV6" s="558"/>
      <c r="CW6" s="558"/>
      <c r="CX6" s="558"/>
      <c r="CY6" s="558"/>
      <c r="CZ6" s="558"/>
      <c r="DA6" s="559"/>
      <c r="DB6" s="557">
        <v>94.4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251928</v>
      </c>
      <c r="BO7" s="408"/>
      <c r="BP7" s="408"/>
      <c r="BQ7" s="408"/>
      <c r="BR7" s="408"/>
      <c r="BS7" s="408"/>
      <c r="BT7" s="408"/>
      <c r="BU7" s="409"/>
      <c r="BV7" s="407">
        <v>182285</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10599004</v>
      </c>
      <c r="CU7" s="408"/>
      <c r="CV7" s="408"/>
      <c r="CW7" s="408"/>
      <c r="CX7" s="408"/>
      <c r="CY7" s="408"/>
      <c r="CZ7" s="408"/>
      <c r="DA7" s="409"/>
      <c r="DB7" s="407">
        <v>10884871</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703868</v>
      </c>
      <c r="BO8" s="408"/>
      <c r="BP8" s="408"/>
      <c r="BQ8" s="408"/>
      <c r="BR8" s="408"/>
      <c r="BS8" s="408"/>
      <c r="BT8" s="408"/>
      <c r="BU8" s="409"/>
      <c r="BV8" s="407">
        <v>775233</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0.42</v>
      </c>
      <c r="CU8" s="521"/>
      <c r="CV8" s="521"/>
      <c r="CW8" s="521"/>
      <c r="CX8" s="521"/>
      <c r="CY8" s="521"/>
      <c r="CZ8" s="521"/>
      <c r="DA8" s="522"/>
      <c r="DB8" s="520">
        <v>0.43</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36827</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-71365</v>
      </c>
      <c r="BO9" s="408"/>
      <c r="BP9" s="408"/>
      <c r="BQ9" s="408"/>
      <c r="BR9" s="408"/>
      <c r="BS9" s="408"/>
      <c r="BT9" s="408"/>
      <c r="BU9" s="409"/>
      <c r="BV9" s="407">
        <v>-67548</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13.6</v>
      </c>
      <c r="CU9" s="378"/>
      <c r="CV9" s="378"/>
      <c r="CW9" s="378"/>
      <c r="CX9" s="378"/>
      <c r="CY9" s="378"/>
      <c r="CZ9" s="378"/>
      <c r="DA9" s="379"/>
      <c r="DB9" s="377">
        <v>12.9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38017</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406</v>
      </c>
      <c r="BO10" s="408"/>
      <c r="BP10" s="408"/>
      <c r="BQ10" s="408"/>
      <c r="BR10" s="408"/>
      <c r="BS10" s="408"/>
      <c r="BT10" s="408"/>
      <c r="BU10" s="409"/>
      <c r="BV10" s="407">
        <v>282</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114</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37443</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88</v>
      </c>
      <c r="AV12" s="465"/>
      <c r="AW12" s="465"/>
      <c r="AX12" s="465"/>
      <c r="AY12" s="387" t="s">
        <v>128</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150000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37224</v>
      </c>
      <c r="S13" s="511"/>
      <c r="T13" s="511"/>
      <c r="U13" s="511"/>
      <c r="V13" s="512"/>
      <c r="W13" s="498" t="s">
        <v>132</v>
      </c>
      <c r="X13" s="420"/>
      <c r="Y13" s="420"/>
      <c r="Z13" s="420"/>
      <c r="AA13" s="420"/>
      <c r="AB13" s="421"/>
      <c r="AC13" s="383">
        <v>2641</v>
      </c>
      <c r="AD13" s="384"/>
      <c r="AE13" s="384"/>
      <c r="AF13" s="384"/>
      <c r="AG13" s="385"/>
      <c r="AH13" s="383">
        <v>2945</v>
      </c>
      <c r="AI13" s="384"/>
      <c r="AJ13" s="384"/>
      <c r="AK13" s="384"/>
      <c r="AL13" s="386"/>
      <c r="AM13" s="476" t="s">
        <v>133</v>
      </c>
      <c r="AN13" s="381"/>
      <c r="AO13" s="381"/>
      <c r="AP13" s="381"/>
      <c r="AQ13" s="381"/>
      <c r="AR13" s="381"/>
      <c r="AS13" s="381"/>
      <c r="AT13" s="382"/>
      <c r="AU13" s="464" t="s">
        <v>114</v>
      </c>
      <c r="AV13" s="465"/>
      <c r="AW13" s="465"/>
      <c r="AX13" s="465"/>
      <c r="AY13" s="387" t="s">
        <v>134</v>
      </c>
      <c r="AZ13" s="388"/>
      <c r="BA13" s="388"/>
      <c r="BB13" s="388"/>
      <c r="BC13" s="388"/>
      <c r="BD13" s="388"/>
      <c r="BE13" s="388"/>
      <c r="BF13" s="388"/>
      <c r="BG13" s="388"/>
      <c r="BH13" s="388"/>
      <c r="BI13" s="388"/>
      <c r="BJ13" s="388"/>
      <c r="BK13" s="388"/>
      <c r="BL13" s="388"/>
      <c r="BM13" s="389"/>
      <c r="BN13" s="407">
        <v>-70959</v>
      </c>
      <c r="BO13" s="408"/>
      <c r="BP13" s="408"/>
      <c r="BQ13" s="408"/>
      <c r="BR13" s="408"/>
      <c r="BS13" s="408"/>
      <c r="BT13" s="408"/>
      <c r="BU13" s="409"/>
      <c r="BV13" s="407">
        <v>-217266</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7.6</v>
      </c>
      <c r="CU13" s="378"/>
      <c r="CV13" s="378"/>
      <c r="CW13" s="378"/>
      <c r="CX13" s="378"/>
      <c r="CY13" s="378"/>
      <c r="CZ13" s="378"/>
      <c r="DA13" s="379"/>
      <c r="DB13" s="377">
        <v>7.9</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37859</v>
      </c>
      <c r="S14" s="511"/>
      <c r="T14" s="511"/>
      <c r="U14" s="511"/>
      <c r="V14" s="512"/>
      <c r="W14" s="513"/>
      <c r="X14" s="423"/>
      <c r="Y14" s="423"/>
      <c r="Z14" s="423"/>
      <c r="AA14" s="423"/>
      <c r="AB14" s="424"/>
      <c r="AC14" s="503">
        <v>14.8</v>
      </c>
      <c r="AD14" s="504"/>
      <c r="AE14" s="504"/>
      <c r="AF14" s="504"/>
      <c r="AG14" s="505"/>
      <c r="AH14" s="503">
        <v>16.100000000000001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57.5</v>
      </c>
      <c r="CU14" s="515"/>
      <c r="CV14" s="515"/>
      <c r="CW14" s="515"/>
      <c r="CX14" s="515"/>
      <c r="CY14" s="515"/>
      <c r="CZ14" s="515"/>
      <c r="DA14" s="516"/>
      <c r="DB14" s="514">
        <v>65</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138</v>
      </c>
      <c r="N15" s="508"/>
      <c r="O15" s="508"/>
      <c r="P15" s="508"/>
      <c r="Q15" s="509"/>
      <c r="R15" s="510">
        <v>37633</v>
      </c>
      <c r="S15" s="511"/>
      <c r="T15" s="511"/>
      <c r="U15" s="511"/>
      <c r="V15" s="512"/>
      <c r="W15" s="498" t="s">
        <v>139</v>
      </c>
      <c r="X15" s="420"/>
      <c r="Y15" s="420"/>
      <c r="Z15" s="420"/>
      <c r="AA15" s="420"/>
      <c r="AB15" s="421"/>
      <c r="AC15" s="383">
        <v>4566</v>
      </c>
      <c r="AD15" s="384"/>
      <c r="AE15" s="384"/>
      <c r="AF15" s="384"/>
      <c r="AG15" s="385"/>
      <c r="AH15" s="383">
        <v>4751</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3638592</v>
      </c>
      <c r="BO15" s="403"/>
      <c r="BP15" s="403"/>
      <c r="BQ15" s="403"/>
      <c r="BR15" s="403"/>
      <c r="BS15" s="403"/>
      <c r="BT15" s="403"/>
      <c r="BU15" s="404"/>
      <c r="BV15" s="402">
        <v>3647925</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25.6</v>
      </c>
      <c r="AD16" s="504"/>
      <c r="AE16" s="504"/>
      <c r="AF16" s="504"/>
      <c r="AG16" s="505"/>
      <c r="AH16" s="503">
        <v>26</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8606324</v>
      </c>
      <c r="BO16" s="408"/>
      <c r="BP16" s="408"/>
      <c r="BQ16" s="408"/>
      <c r="BR16" s="408"/>
      <c r="BS16" s="408"/>
      <c r="BT16" s="408"/>
      <c r="BU16" s="409"/>
      <c r="BV16" s="407">
        <v>8649256</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143</v>
      </c>
      <c r="S17" s="496"/>
      <c r="T17" s="496"/>
      <c r="U17" s="496"/>
      <c r="V17" s="497"/>
      <c r="W17" s="498" t="s">
        <v>146</v>
      </c>
      <c r="X17" s="420"/>
      <c r="Y17" s="420"/>
      <c r="Z17" s="420"/>
      <c r="AA17" s="420"/>
      <c r="AB17" s="421"/>
      <c r="AC17" s="383">
        <v>10613</v>
      </c>
      <c r="AD17" s="384"/>
      <c r="AE17" s="384"/>
      <c r="AF17" s="384"/>
      <c r="AG17" s="385"/>
      <c r="AH17" s="383">
        <v>10600</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4606628</v>
      </c>
      <c r="BO17" s="408"/>
      <c r="BP17" s="408"/>
      <c r="BQ17" s="408"/>
      <c r="BR17" s="408"/>
      <c r="BS17" s="408"/>
      <c r="BT17" s="408"/>
      <c r="BU17" s="409"/>
      <c r="BV17" s="407">
        <v>4611550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148</v>
      </c>
      <c r="C18" s="470"/>
      <c r="D18" s="470"/>
      <c r="E18" s="471"/>
      <c r="F18" s="471"/>
      <c r="G18" s="471"/>
      <c r="H18" s="471"/>
      <c r="I18" s="471"/>
      <c r="J18" s="471"/>
      <c r="K18" s="471"/>
      <c r="L18" s="472">
        <v>194.44</v>
      </c>
      <c r="M18" s="472"/>
      <c r="N18" s="472"/>
      <c r="O18" s="472"/>
      <c r="P18" s="472"/>
      <c r="Q18" s="472"/>
      <c r="R18" s="473"/>
      <c r="S18" s="473"/>
      <c r="T18" s="473"/>
      <c r="U18" s="473"/>
      <c r="V18" s="474"/>
      <c r="W18" s="488"/>
      <c r="X18" s="489"/>
      <c r="Y18" s="489"/>
      <c r="Z18" s="489"/>
      <c r="AA18" s="489"/>
      <c r="AB18" s="499"/>
      <c r="AC18" s="371">
        <v>59.6</v>
      </c>
      <c r="AD18" s="372"/>
      <c r="AE18" s="372"/>
      <c r="AF18" s="372"/>
      <c r="AG18" s="475"/>
      <c r="AH18" s="371">
        <v>57.9</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9639606</v>
      </c>
      <c r="BO18" s="408"/>
      <c r="BP18" s="408"/>
      <c r="BQ18" s="408"/>
      <c r="BR18" s="408"/>
      <c r="BS18" s="408"/>
      <c r="BT18" s="408"/>
      <c r="BU18" s="409"/>
      <c r="BV18" s="407">
        <v>9787731</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150</v>
      </c>
      <c r="C19" s="470"/>
      <c r="D19" s="470"/>
      <c r="E19" s="471"/>
      <c r="F19" s="471"/>
      <c r="G19" s="471"/>
      <c r="H19" s="471"/>
      <c r="I19" s="471"/>
      <c r="J19" s="471"/>
      <c r="K19" s="471"/>
      <c r="L19" s="477">
        <v>189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12468720</v>
      </c>
      <c r="BO19" s="408"/>
      <c r="BP19" s="408"/>
      <c r="BQ19" s="408"/>
      <c r="BR19" s="408"/>
      <c r="BS19" s="408"/>
      <c r="BT19" s="408"/>
      <c r="BU19" s="409"/>
      <c r="BV19" s="407">
        <v>12969729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152</v>
      </c>
      <c r="C20" s="470"/>
      <c r="D20" s="470"/>
      <c r="E20" s="471"/>
      <c r="F20" s="471"/>
      <c r="G20" s="471"/>
      <c r="H20" s="471"/>
      <c r="I20" s="471"/>
      <c r="J20" s="471"/>
      <c r="K20" s="471"/>
      <c r="L20" s="477">
        <v>14003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22245157</v>
      </c>
      <c r="BO23" s="408"/>
      <c r="BP23" s="408"/>
      <c r="BQ23" s="408"/>
      <c r="BR23" s="408"/>
      <c r="BS23" s="408"/>
      <c r="BT23" s="408"/>
      <c r="BU23" s="409"/>
      <c r="BV23" s="407">
        <v>21739465</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161</v>
      </c>
      <c r="F24" s="381"/>
      <c r="G24" s="381"/>
      <c r="H24" s="381"/>
      <c r="I24" s="381"/>
      <c r="J24" s="381"/>
      <c r="K24" s="382"/>
      <c r="L24" s="383">
        <v>1</v>
      </c>
      <c r="M24" s="384"/>
      <c r="N24" s="384"/>
      <c r="O24" s="384"/>
      <c r="P24" s="385"/>
      <c r="Q24" s="383">
        <v>7785</v>
      </c>
      <c r="R24" s="384"/>
      <c r="S24" s="384"/>
      <c r="T24" s="384"/>
      <c r="U24" s="384"/>
      <c r="V24" s="385"/>
      <c r="W24" s="449"/>
      <c r="X24" s="440"/>
      <c r="Y24" s="441"/>
      <c r="Z24" s="380" t="s">
        <v>162</v>
      </c>
      <c r="AA24" s="381"/>
      <c r="AB24" s="381"/>
      <c r="AC24" s="381"/>
      <c r="AD24" s="381"/>
      <c r="AE24" s="381"/>
      <c r="AF24" s="381"/>
      <c r="AG24" s="382"/>
      <c r="AH24" s="383">
        <v>297</v>
      </c>
      <c r="AI24" s="384"/>
      <c r="AJ24" s="384"/>
      <c r="AK24" s="384"/>
      <c r="AL24" s="385"/>
      <c r="AM24" s="383">
        <v>912681</v>
      </c>
      <c r="AN24" s="384"/>
      <c r="AO24" s="384"/>
      <c r="AP24" s="384"/>
      <c r="AQ24" s="384"/>
      <c r="AR24" s="385"/>
      <c r="AS24" s="383">
        <v>3073</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19327662</v>
      </c>
      <c r="BO24" s="408"/>
      <c r="BP24" s="408"/>
      <c r="BQ24" s="408"/>
      <c r="BR24" s="408"/>
      <c r="BS24" s="408"/>
      <c r="BT24" s="408"/>
      <c r="BU24" s="409"/>
      <c r="BV24" s="407">
        <v>19754467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164</v>
      </c>
      <c r="F25" s="381"/>
      <c r="G25" s="381"/>
      <c r="H25" s="381"/>
      <c r="I25" s="381"/>
      <c r="J25" s="381"/>
      <c r="K25" s="382"/>
      <c r="L25" s="383">
        <v>1</v>
      </c>
      <c r="M25" s="384"/>
      <c r="N25" s="384"/>
      <c r="O25" s="384"/>
      <c r="P25" s="385"/>
      <c r="Q25" s="383">
        <v>6240</v>
      </c>
      <c r="R25" s="384"/>
      <c r="S25" s="384"/>
      <c r="T25" s="384"/>
      <c r="U25" s="384"/>
      <c r="V25" s="385"/>
      <c r="W25" s="449"/>
      <c r="X25" s="440"/>
      <c r="Y25" s="441"/>
      <c r="Z25" s="380" t="s">
        <v>165</v>
      </c>
      <c r="AA25" s="381"/>
      <c r="AB25" s="381"/>
      <c r="AC25" s="381"/>
      <c r="AD25" s="381"/>
      <c r="AE25" s="381"/>
      <c r="AF25" s="381"/>
      <c r="AG25" s="382"/>
      <c r="AH25" s="383" t="s">
        <v>122</v>
      </c>
      <c r="AI25" s="384"/>
      <c r="AJ25" s="384"/>
      <c r="AK25" s="384"/>
      <c r="AL25" s="385"/>
      <c r="AM25" s="383" t="s">
        <v>130</v>
      </c>
      <c r="AN25" s="384"/>
      <c r="AO25" s="384"/>
      <c r="AP25" s="384"/>
      <c r="AQ25" s="384"/>
      <c r="AR25" s="385"/>
      <c r="AS25" s="383" t="s">
        <v>130</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1537519</v>
      </c>
      <c r="BO25" s="403"/>
      <c r="BP25" s="403"/>
      <c r="BQ25" s="403"/>
      <c r="BR25" s="403"/>
      <c r="BS25" s="403"/>
      <c r="BT25" s="403"/>
      <c r="BU25" s="404"/>
      <c r="BV25" s="402">
        <v>1543746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167</v>
      </c>
      <c r="F26" s="381"/>
      <c r="G26" s="381"/>
      <c r="H26" s="381"/>
      <c r="I26" s="381"/>
      <c r="J26" s="381"/>
      <c r="K26" s="382"/>
      <c r="L26" s="383">
        <v>1</v>
      </c>
      <c r="M26" s="384"/>
      <c r="N26" s="384"/>
      <c r="O26" s="384"/>
      <c r="P26" s="385"/>
      <c r="Q26" s="383">
        <v>5339</v>
      </c>
      <c r="R26" s="384"/>
      <c r="S26" s="384"/>
      <c r="T26" s="384"/>
      <c r="U26" s="384"/>
      <c r="V26" s="385"/>
      <c r="W26" s="449"/>
      <c r="X26" s="440"/>
      <c r="Y26" s="441"/>
      <c r="Z26" s="380" t="s">
        <v>168</v>
      </c>
      <c r="AA26" s="462"/>
      <c r="AB26" s="462"/>
      <c r="AC26" s="462"/>
      <c r="AD26" s="462"/>
      <c r="AE26" s="462"/>
      <c r="AF26" s="462"/>
      <c r="AG26" s="463"/>
      <c r="AH26" s="383">
        <v>13</v>
      </c>
      <c r="AI26" s="384"/>
      <c r="AJ26" s="384"/>
      <c r="AK26" s="384"/>
      <c r="AL26" s="385"/>
      <c r="AM26" s="383">
        <v>33228</v>
      </c>
      <c r="AN26" s="384"/>
      <c r="AO26" s="384"/>
      <c r="AP26" s="384"/>
      <c r="AQ26" s="384"/>
      <c r="AR26" s="385"/>
      <c r="AS26" s="383">
        <v>2556</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t="s">
        <v>130</v>
      </c>
      <c r="BO26" s="408"/>
      <c r="BP26" s="408"/>
      <c r="BQ26" s="408"/>
      <c r="BR26" s="408"/>
      <c r="BS26" s="408"/>
      <c r="BT26" s="408"/>
      <c r="BU26" s="409"/>
      <c r="BV26" s="407" t="s">
        <v>130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170</v>
      </c>
      <c r="F27" s="381"/>
      <c r="G27" s="381"/>
      <c r="H27" s="381"/>
      <c r="I27" s="381"/>
      <c r="J27" s="381"/>
      <c r="K27" s="382"/>
      <c r="L27" s="383">
        <v>1</v>
      </c>
      <c r="M27" s="384"/>
      <c r="N27" s="384"/>
      <c r="O27" s="384"/>
      <c r="P27" s="385"/>
      <c r="Q27" s="383">
        <v>4090</v>
      </c>
      <c r="R27" s="384"/>
      <c r="S27" s="384"/>
      <c r="T27" s="384"/>
      <c r="U27" s="384"/>
      <c r="V27" s="385"/>
      <c r="W27" s="449"/>
      <c r="X27" s="440"/>
      <c r="Y27" s="441"/>
      <c r="Z27" s="380" t="s">
        <v>171</v>
      </c>
      <c r="AA27" s="381"/>
      <c r="AB27" s="381"/>
      <c r="AC27" s="381"/>
      <c r="AD27" s="381"/>
      <c r="AE27" s="381"/>
      <c r="AF27" s="381"/>
      <c r="AG27" s="382"/>
      <c r="AH27" s="383">
        <v>18</v>
      </c>
      <c r="AI27" s="384"/>
      <c r="AJ27" s="384"/>
      <c r="AK27" s="384"/>
      <c r="AL27" s="385"/>
      <c r="AM27" s="383">
        <v>60802</v>
      </c>
      <c r="AN27" s="384"/>
      <c r="AO27" s="384"/>
      <c r="AP27" s="384"/>
      <c r="AQ27" s="384"/>
      <c r="AR27" s="385"/>
      <c r="AS27" s="383">
        <v>3378</v>
      </c>
      <c r="AT27" s="384"/>
      <c r="AU27" s="384"/>
      <c r="AV27" s="384"/>
      <c r="AW27" s="384"/>
      <c r="AX27" s="386"/>
      <c r="AY27" s="413" t="s">
        <v>172</v>
      </c>
      <c r="AZ27" s="414"/>
      <c r="BA27" s="414"/>
      <c r="BB27" s="414"/>
      <c r="BC27" s="414"/>
      <c r="BD27" s="414"/>
      <c r="BE27" s="414"/>
      <c r="BF27" s="414"/>
      <c r="BG27" s="414"/>
      <c r="BH27" s="414"/>
      <c r="BI27" s="414"/>
      <c r="BJ27" s="414"/>
      <c r="BK27" s="414"/>
      <c r="BL27" s="414"/>
      <c r="BM27" s="415"/>
      <c r="BN27" s="410">
        <v>558914</v>
      </c>
      <c r="BO27" s="411"/>
      <c r="BP27" s="411"/>
      <c r="BQ27" s="411"/>
      <c r="BR27" s="411"/>
      <c r="BS27" s="411"/>
      <c r="BT27" s="411"/>
      <c r="BU27" s="412"/>
      <c r="BV27" s="410">
        <v>558914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173</v>
      </c>
      <c r="F28" s="381"/>
      <c r="G28" s="381"/>
      <c r="H28" s="381"/>
      <c r="I28" s="381"/>
      <c r="J28" s="381"/>
      <c r="K28" s="382"/>
      <c r="L28" s="383">
        <v>1</v>
      </c>
      <c r="M28" s="384"/>
      <c r="N28" s="384"/>
      <c r="O28" s="384"/>
      <c r="P28" s="385"/>
      <c r="Q28" s="383">
        <v>3330</v>
      </c>
      <c r="R28" s="384"/>
      <c r="S28" s="384"/>
      <c r="T28" s="384"/>
      <c r="U28" s="384"/>
      <c r="V28" s="385"/>
      <c r="W28" s="449"/>
      <c r="X28" s="440"/>
      <c r="Y28" s="441"/>
      <c r="Z28" s="380" t="s">
        <v>174</v>
      </c>
      <c r="AA28" s="381"/>
      <c r="AB28" s="381"/>
      <c r="AC28" s="381"/>
      <c r="AD28" s="381"/>
      <c r="AE28" s="381"/>
      <c r="AF28" s="381"/>
      <c r="AG28" s="382"/>
      <c r="AH28" s="383" t="s">
        <v>122</v>
      </c>
      <c r="AI28" s="384"/>
      <c r="AJ28" s="384"/>
      <c r="AK28" s="384"/>
      <c r="AL28" s="385"/>
      <c r="AM28" s="383" t="s">
        <v>175</v>
      </c>
      <c r="AN28" s="384"/>
      <c r="AO28" s="384"/>
      <c r="AP28" s="384"/>
      <c r="AQ28" s="384"/>
      <c r="AR28" s="385"/>
      <c r="AS28" s="383" t="s">
        <v>130</v>
      </c>
      <c r="AT28" s="384"/>
      <c r="AU28" s="384"/>
      <c r="AV28" s="384"/>
      <c r="AW28" s="384"/>
      <c r="AX28" s="386"/>
      <c r="AY28" s="390" t="s">
        <v>176</v>
      </c>
      <c r="AZ28" s="391"/>
      <c r="BA28" s="391"/>
      <c r="BB28" s="392"/>
      <c r="BC28" s="399" t="s">
        <v>42</v>
      </c>
      <c r="BD28" s="400"/>
      <c r="BE28" s="400"/>
      <c r="BF28" s="400"/>
      <c r="BG28" s="400"/>
      <c r="BH28" s="400"/>
      <c r="BI28" s="400"/>
      <c r="BJ28" s="400"/>
      <c r="BK28" s="400"/>
      <c r="BL28" s="400"/>
      <c r="BM28" s="401"/>
      <c r="BN28" s="402">
        <v>1760819</v>
      </c>
      <c r="BO28" s="403"/>
      <c r="BP28" s="403"/>
      <c r="BQ28" s="403"/>
      <c r="BR28" s="403"/>
      <c r="BS28" s="403"/>
      <c r="BT28" s="403"/>
      <c r="BU28" s="404"/>
      <c r="BV28" s="402">
        <v>1760413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177</v>
      </c>
      <c r="F29" s="381"/>
      <c r="G29" s="381"/>
      <c r="H29" s="381"/>
      <c r="I29" s="381"/>
      <c r="J29" s="381"/>
      <c r="K29" s="382"/>
      <c r="L29" s="383">
        <v>17</v>
      </c>
      <c r="M29" s="384"/>
      <c r="N29" s="384"/>
      <c r="O29" s="384"/>
      <c r="P29" s="385"/>
      <c r="Q29" s="383">
        <v>3050</v>
      </c>
      <c r="R29" s="384"/>
      <c r="S29" s="384"/>
      <c r="T29" s="384"/>
      <c r="U29" s="384"/>
      <c r="V29" s="385"/>
      <c r="W29" s="450"/>
      <c r="X29" s="451"/>
      <c r="Y29" s="452"/>
      <c r="Z29" s="380" t="s">
        <v>178</v>
      </c>
      <c r="AA29" s="381"/>
      <c r="AB29" s="381"/>
      <c r="AC29" s="381"/>
      <c r="AD29" s="381"/>
      <c r="AE29" s="381"/>
      <c r="AF29" s="381"/>
      <c r="AG29" s="382"/>
      <c r="AH29" s="383">
        <v>315</v>
      </c>
      <c r="AI29" s="384"/>
      <c r="AJ29" s="384"/>
      <c r="AK29" s="384"/>
      <c r="AL29" s="385"/>
      <c r="AM29" s="383">
        <v>973483</v>
      </c>
      <c r="AN29" s="384"/>
      <c r="AO29" s="384"/>
      <c r="AP29" s="384"/>
      <c r="AQ29" s="384"/>
      <c r="AR29" s="385"/>
      <c r="AS29" s="383">
        <v>3090</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240701</v>
      </c>
      <c r="BO29" s="408"/>
      <c r="BP29" s="408"/>
      <c r="BQ29" s="408"/>
      <c r="BR29" s="408"/>
      <c r="BS29" s="408"/>
      <c r="BT29" s="408"/>
      <c r="BU29" s="409"/>
      <c r="BV29" s="407">
        <v>240654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96.7</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1514056</v>
      </c>
      <c r="BO30" s="411"/>
      <c r="BP30" s="411"/>
      <c r="BQ30" s="411"/>
      <c r="BR30" s="411"/>
      <c r="BS30" s="411"/>
      <c r="BT30" s="411"/>
      <c r="BU30" s="412"/>
      <c r="BV30" s="410">
        <v>1820438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189</v>
      </c>
      <c r="V33" s="370"/>
      <c r="W33" s="369" t="s">
        <v>188</v>
      </c>
      <c r="X33" s="369"/>
      <c r="Y33" s="369"/>
      <c r="Z33" s="369"/>
      <c r="AA33" s="369"/>
      <c r="AB33" s="369"/>
      <c r="AC33" s="369"/>
      <c r="AD33" s="369"/>
      <c r="AE33" s="369"/>
      <c r="AF33" s="369"/>
      <c r="AG33" s="369"/>
      <c r="AH33" s="369"/>
      <c r="AI33" s="369"/>
      <c r="AJ33" s="369"/>
      <c r="AK33" s="369"/>
      <c r="AL33" s="195"/>
      <c r="AM33" s="370" t="s">
        <v>187</v>
      </c>
      <c r="AN33" s="370"/>
      <c r="AO33" s="369" t="s">
        <v>190</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189</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国民健康保険特別会計（事業勘定）</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IF('各会計、関係団体の財政状況及び健全化判断比率'!B33="","",'各会計、関係団体の財政状況及び健全化判断比率'!B33)</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IF('各会計、関係団体の財政状況及び健全化判断比率'!B34="","",'各会計、関係団体の財政状況及び健全化判断比率'!B34)</f>
        <v>簡易水道特別会計</v>
      </c>
      <c r="BH34" s="365"/>
      <c r="BI34" s="365"/>
      <c r="BJ34" s="365"/>
      <c r="BK34" s="365"/>
      <c r="BL34" s="365"/>
      <c r="BM34" s="365"/>
      <c r="BN34" s="365"/>
      <c r="BO34" s="365"/>
      <c r="BP34" s="365"/>
      <c r="BQ34" s="365"/>
      <c r="BR34" s="365"/>
      <c r="BS34" s="365"/>
      <c r="BT34" s="365"/>
      <c r="BU34" s="365"/>
      <c r="BV34" s="193"/>
      <c r="BW34" s="366">
        <f>IF(BY34="","",MAX(C34:D43,U34:V43,AM34:AN43,BE34:BF43)+1)</f>
        <v>16</v>
      </c>
      <c r="BX34" s="366"/>
      <c r="BY34" s="365" t="str">
        <f>IF('各会計、関係団体の財政状況及び健全化判断比率'!B68="","",'各会計、関係団体の財政状況及び健全化判断比率'!B68)</f>
        <v>松山養護老人ホーム事務組合（一般会計）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26</v>
      </c>
      <c r="CP34" s="366"/>
      <c r="CQ34" s="365" t="str">
        <f>IF('各会計、関係団体の財政状況及び健全化判断比率'!BS7="","",'各会計、関係団体の財政状況及び健全化判断比率'!BS7)</f>
        <v>株式会社　プロシーズ</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国民健康保険特別会計（診療施設勘定）</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IF('各会計、関係団体の財政状況及び健全化判断比率'!B35="","",'各会計、関係団体の財政状況及び健全化判断比率'!B35)</f>
        <v>飲料水供給施設特別会計</v>
      </c>
      <c r="BH35" s="365"/>
      <c r="BI35" s="365"/>
      <c r="BJ35" s="365"/>
      <c r="BK35" s="365"/>
      <c r="BL35" s="365"/>
      <c r="BM35" s="365"/>
      <c r="BN35" s="365"/>
      <c r="BO35" s="365"/>
      <c r="BP35" s="365"/>
      <c r="BQ35" s="365"/>
      <c r="BR35" s="365"/>
      <c r="BS35" s="365"/>
      <c r="BT35" s="365"/>
      <c r="BU35" s="365"/>
      <c r="BV35" s="193"/>
      <c r="BW35" s="366">
        <f t="shared" ref="BW35:BW43" si="2">IF(BY35="","",BW34+1)</f>
        <v>17</v>
      </c>
      <c r="BX35" s="366"/>
      <c r="BY35" s="365" t="str">
        <f>IF('各会計、関係団体の財政状況及び健全化判断比率'!B69="","",'各会計、関係団体の財政状況及び健全化判断比率'!B69)</f>
        <v>松山養護老人ホーム事務組合（診療所事業会計）</v>
      </c>
      <c r="BZ35" s="365"/>
      <c r="CA35" s="365"/>
      <c r="CB35" s="365"/>
      <c r="CC35" s="365"/>
      <c r="CD35" s="365"/>
      <c r="CE35" s="365"/>
      <c r="CF35" s="365"/>
      <c r="CG35" s="365"/>
      <c r="CH35" s="365"/>
      <c r="CI35" s="365"/>
      <c r="CJ35" s="365"/>
      <c r="CK35" s="365"/>
      <c r="CL35" s="365"/>
      <c r="CM35" s="365"/>
      <c r="CN35" s="193"/>
      <c r="CO35" s="366">
        <f t="shared" ref="CO35:CO43" si="3">IF(CQ35="","",CO34+1)</f>
        <v>27</v>
      </c>
      <c r="CP35" s="366"/>
      <c r="CQ35" s="365" t="str">
        <f>IF('各会計、関係団体の財政状況及び健全化判断比率'!BS8="","",'各会計、関係団体の財政状況及び健全化判断比率'!BS8)</f>
        <v>株式会社　まちづくり郡中</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介護保険特別会計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10</v>
      </c>
      <c r="BF36" s="366"/>
      <c r="BG36" s="365" t="str">
        <f>IF('各会計、関係団体の財政状況及び健全化判断比率'!B36="","",'各会計、関係団体の財政状況及び健全化判断比率'!B36)</f>
        <v>伊予港上屋特別会計</v>
      </c>
      <c r="BH36" s="365"/>
      <c r="BI36" s="365"/>
      <c r="BJ36" s="365"/>
      <c r="BK36" s="365"/>
      <c r="BL36" s="365"/>
      <c r="BM36" s="365"/>
      <c r="BN36" s="365"/>
      <c r="BO36" s="365"/>
      <c r="BP36" s="365"/>
      <c r="BQ36" s="365"/>
      <c r="BR36" s="365"/>
      <c r="BS36" s="365"/>
      <c r="BT36" s="365"/>
      <c r="BU36" s="365"/>
      <c r="BV36" s="193"/>
      <c r="BW36" s="366">
        <f t="shared" si="2"/>
        <v>18</v>
      </c>
      <c r="BX36" s="366"/>
      <c r="BY36" s="365" t="str">
        <f>IF('各会計、関係団体の財政状況及び健全化判断比率'!B70="","",'各会計、関係団体の財政状況及び健全化判断比率'!B70)</f>
        <v>松山広域福祉施設事務組合（一般会計）</v>
      </c>
      <c r="BZ36" s="365"/>
      <c r="CA36" s="365"/>
      <c r="CB36" s="365"/>
      <c r="CC36" s="365"/>
      <c r="CD36" s="365"/>
      <c r="CE36" s="365"/>
      <c r="CF36" s="365"/>
      <c r="CG36" s="365"/>
      <c r="CH36" s="365"/>
      <c r="CI36" s="365"/>
      <c r="CJ36" s="365"/>
      <c r="CK36" s="365"/>
      <c r="CL36" s="365"/>
      <c r="CM36" s="365"/>
      <c r="CN36" s="193"/>
      <c r="CO36" s="366">
        <f t="shared" si="3"/>
        <v>28</v>
      </c>
      <c r="CP36" s="366"/>
      <c r="CQ36" s="365" t="str">
        <f>IF('各会計、関係団体の財政状況及び健全化判断比率'!BS9="","",'各会計、関係団体の財政状況及び健全化判断比率'!BS9)</f>
        <v>株式会社　シーサイドふたみ</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後期高齢者医療特別会計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11</v>
      </c>
      <c r="BF37" s="366"/>
      <c r="BG37" s="365" t="str">
        <f>IF('各会計、関係団体の財政状況及び健全化判断比率'!B37="","",'各会計、関係団体の財政状況及び健全化判断比率'!B37)</f>
        <v>公共下水道特別会計</v>
      </c>
      <c r="BH37" s="365"/>
      <c r="BI37" s="365"/>
      <c r="BJ37" s="365"/>
      <c r="BK37" s="365"/>
      <c r="BL37" s="365"/>
      <c r="BM37" s="365"/>
      <c r="BN37" s="365"/>
      <c r="BO37" s="365"/>
      <c r="BP37" s="365"/>
      <c r="BQ37" s="365"/>
      <c r="BR37" s="365"/>
      <c r="BS37" s="365"/>
      <c r="BT37" s="365"/>
      <c r="BU37" s="365"/>
      <c r="BV37" s="193"/>
      <c r="BW37" s="366">
        <f t="shared" si="2"/>
        <v>19</v>
      </c>
      <c r="BX37" s="366"/>
      <c r="BY37" s="365" t="str">
        <f>IF('各会計、関係団体の財政状況及び健全化判断比率'!B71="","",'各会計、関係団体の財政状況及び健全化判断比率'!B71)</f>
        <v>松山広域福祉施設事務組合（公営企業会計）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6</v>
      </c>
      <c r="V38" s="366"/>
      <c r="W38" s="365" t="str">
        <f>IF('各会計、関係団体の財政状況及び健全化判断比率'!B32="","",'各会計、関係団体の財政状況及び健全化判断比率'!B32)</f>
        <v>介護サービス事業特別会計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f t="shared" si="1"/>
        <v>12</v>
      </c>
      <c r="BF38" s="366"/>
      <c r="BG38" s="365" t="str">
        <f>IF('各会計、関係団体の財政状況及び健全化判断比率'!B38="","",'各会計、関係団体の財政状況及び健全化判断比率'!B38)</f>
        <v>特定環境保全公共下水道特別会計</v>
      </c>
      <c r="BH38" s="365"/>
      <c r="BI38" s="365"/>
      <c r="BJ38" s="365"/>
      <c r="BK38" s="365"/>
      <c r="BL38" s="365"/>
      <c r="BM38" s="365"/>
      <c r="BN38" s="365"/>
      <c r="BO38" s="365"/>
      <c r="BP38" s="365"/>
      <c r="BQ38" s="365"/>
      <c r="BR38" s="365"/>
      <c r="BS38" s="365"/>
      <c r="BT38" s="365"/>
      <c r="BU38" s="365"/>
      <c r="BV38" s="193"/>
      <c r="BW38" s="366">
        <f t="shared" si="2"/>
        <v>20</v>
      </c>
      <c r="BX38" s="366"/>
      <c r="BY38" s="365" t="str">
        <f>IF('各会計、関係団体の財政状況及び健全化判断比率'!B72="","",'各会計、関係団体の財政状況及び健全化判断比率'!B72)</f>
        <v>愛媛県市町総合事務組合（退職手当事業分）</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f t="shared" si="1"/>
        <v>13</v>
      </c>
      <c r="BF39" s="366"/>
      <c r="BG39" s="365" t="str">
        <f>IF('各会計、関係団体の財政状況及び健全化判断比率'!B39="","",'各会計、関係団体の財政状況及び健全化判断比率'!B39)</f>
        <v>農業集落排水特別会計</v>
      </c>
      <c r="BH39" s="365"/>
      <c r="BI39" s="365"/>
      <c r="BJ39" s="365"/>
      <c r="BK39" s="365"/>
      <c r="BL39" s="365"/>
      <c r="BM39" s="365"/>
      <c r="BN39" s="365"/>
      <c r="BO39" s="365"/>
      <c r="BP39" s="365"/>
      <c r="BQ39" s="365"/>
      <c r="BR39" s="365"/>
      <c r="BS39" s="365"/>
      <c r="BT39" s="365"/>
      <c r="BU39" s="365"/>
      <c r="BV39" s="193"/>
      <c r="BW39" s="366">
        <f t="shared" si="2"/>
        <v>21</v>
      </c>
      <c r="BX39" s="366"/>
      <c r="BY39" s="365" t="str">
        <f>IF('各会計、関係団体の財政状況及び健全化判断比率'!B73="","",'各会計、関係団体の財政状況及び健全化判断比率'!B73)</f>
        <v>愛媛県市町総合事務組合（消防補償事業分）</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f t="shared" si="1"/>
        <v>14</v>
      </c>
      <c r="BF40" s="366"/>
      <c r="BG40" s="365" t="str">
        <f>IF('各会計、関係団体の財政状況及び健全化判断比率'!B40="","",'各会計、関係団体の財政状況及び健全化判断比率'!B40)</f>
        <v>浄化槽整備特別会計</v>
      </c>
      <c r="BH40" s="365"/>
      <c r="BI40" s="365"/>
      <c r="BJ40" s="365"/>
      <c r="BK40" s="365"/>
      <c r="BL40" s="365"/>
      <c r="BM40" s="365"/>
      <c r="BN40" s="365"/>
      <c r="BO40" s="365"/>
      <c r="BP40" s="365"/>
      <c r="BQ40" s="365"/>
      <c r="BR40" s="365"/>
      <c r="BS40" s="365"/>
      <c r="BT40" s="365"/>
      <c r="BU40" s="365"/>
      <c r="BV40" s="193"/>
      <c r="BW40" s="366">
        <f t="shared" si="2"/>
        <v>22</v>
      </c>
      <c r="BX40" s="366"/>
      <c r="BY40" s="365" t="str">
        <f>IF('各会計、関係団体の財政状況及び健全化判断比率'!B74="","",'各会計、関係団体の財政状況及び健全化判断比率'!B74)</f>
        <v>愛媛県市町総合事務組合（交通災害事業分）</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f t="shared" si="1"/>
        <v>15</v>
      </c>
      <c r="BF41" s="366"/>
      <c r="BG41" s="365" t="str">
        <f>IF('各会計、関係団体の財政状況及び健全化判断比率'!B41="","",'各会計、関係団体の財政状況及び健全化判断比率'!B41)</f>
        <v>都市総合文化施設運営事業特別会計</v>
      </c>
      <c r="BH41" s="365"/>
      <c r="BI41" s="365"/>
      <c r="BJ41" s="365"/>
      <c r="BK41" s="365"/>
      <c r="BL41" s="365"/>
      <c r="BM41" s="365"/>
      <c r="BN41" s="365"/>
      <c r="BO41" s="365"/>
      <c r="BP41" s="365"/>
      <c r="BQ41" s="365"/>
      <c r="BR41" s="365"/>
      <c r="BS41" s="365"/>
      <c r="BT41" s="365"/>
      <c r="BU41" s="365"/>
      <c r="BV41" s="193"/>
      <c r="BW41" s="366">
        <f t="shared" si="2"/>
        <v>23</v>
      </c>
      <c r="BX41" s="366"/>
      <c r="BY41" s="365" t="str">
        <f>IF('各会計、関係団体の財政状況及び健全化判断比率'!B75="","",'各会計、関係団体の財政状況及び健全化判断比率'!B75)</f>
        <v>愛媛県市町総合事務組合（自治会館事業分）</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24</v>
      </c>
      <c r="BX42" s="366"/>
      <c r="BY42" s="365" t="str">
        <f>IF('各会計、関係団体の財政状況及び健全化判断比率'!B76="","",'各会計、関係団体の財政状況及び健全化判断比率'!B76)</f>
        <v>愛媛県市町総合事務組合（議員公務災害事業分）</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25</v>
      </c>
      <c r="BX43" s="366"/>
      <c r="BY43" s="365" t="str">
        <f>IF('各会計、関係団体の財政状況及び健全化判断比率'!B77="","",'各会計、関係団体の財政状況及び健全化判断比率'!B77)</f>
        <v>愛媛県市町総合事務組合（共通経費分）</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o7+GaI0BQtte+/CJOk69Ff1fR+xHkXBS6TPPOMkjeCchckEoXX89pw3hXW9aXZbUbt/P4G6kxPHmLRWC3zwn7w==" saltValue="BqdJ8NFiEbuag9PQkoDR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sqref="A1:XFD1"/>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218</v>
      </c>
      <c r="C5" s="703"/>
      <c r="D5" s="703"/>
      <c r="E5" s="703"/>
      <c r="F5" s="703"/>
      <c r="G5" s="703"/>
      <c r="H5" s="703"/>
      <c r="I5" s="703"/>
      <c r="J5" s="703"/>
      <c r="K5" s="703"/>
      <c r="L5" s="703"/>
      <c r="M5" s="703"/>
      <c r="N5" s="703"/>
      <c r="O5" s="703"/>
      <c r="P5" s="703"/>
      <c r="Q5" s="704"/>
      <c r="R5" s="668">
        <v>3867838</v>
      </c>
      <c r="S5" s="669"/>
      <c r="T5" s="669"/>
      <c r="U5" s="669"/>
      <c r="V5" s="669"/>
      <c r="W5" s="669"/>
      <c r="X5" s="669"/>
      <c r="Y5" s="715"/>
      <c r="Z5" s="733">
        <v>21.2</v>
      </c>
      <c r="AA5" s="733"/>
      <c r="AB5" s="733"/>
      <c r="AC5" s="733"/>
      <c r="AD5" s="734">
        <v>3867838</v>
      </c>
      <c r="AE5" s="734"/>
      <c r="AF5" s="734"/>
      <c r="AG5" s="734"/>
      <c r="AH5" s="734"/>
      <c r="AI5" s="734"/>
      <c r="AJ5" s="734"/>
      <c r="AK5" s="734"/>
      <c r="AL5" s="716">
        <v>37.9</v>
      </c>
      <c r="AM5" s="685"/>
      <c r="AN5" s="685"/>
      <c r="AO5" s="717"/>
      <c r="AP5" s="702" t="s">
        <v>219</v>
      </c>
      <c r="AQ5" s="703"/>
      <c r="AR5" s="703"/>
      <c r="AS5" s="703"/>
      <c r="AT5" s="703"/>
      <c r="AU5" s="703"/>
      <c r="AV5" s="703"/>
      <c r="AW5" s="703"/>
      <c r="AX5" s="703"/>
      <c r="AY5" s="703"/>
      <c r="AZ5" s="703"/>
      <c r="BA5" s="703"/>
      <c r="BB5" s="703"/>
      <c r="BC5" s="703"/>
      <c r="BD5" s="703"/>
      <c r="BE5" s="703"/>
      <c r="BF5" s="704"/>
      <c r="BG5" s="603">
        <v>3867838</v>
      </c>
      <c r="BH5" s="606"/>
      <c r="BI5" s="606"/>
      <c r="BJ5" s="606"/>
      <c r="BK5" s="606"/>
      <c r="BL5" s="606"/>
      <c r="BM5" s="606"/>
      <c r="BN5" s="607"/>
      <c r="BO5" s="665">
        <v>100</v>
      </c>
      <c r="BP5" s="665"/>
      <c r="BQ5" s="665"/>
      <c r="BR5" s="665"/>
      <c r="BS5" s="666">
        <v>46058</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c r="B6" s="600" t="s">
        <v>223</v>
      </c>
      <c r="C6" s="601"/>
      <c r="D6" s="601"/>
      <c r="E6" s="601"/>
      <c r="F6" s="601"/>
      <c r="G6" s="601"/>
      <c r="H6" s="601"/>
      <c r="I6" s="601"/>
      <c r="J6" s="601"/>
      <c r="K6" s="601"/>
      <c r="L6" s="601"/>
      <c r="M6" s="601"/>
      <c r="N6" s="601"/>
      <c r="O6" s="601"/>
      <c r="P6" s="601"/>
      <c r="Q6" s="602"/>
      <c r="R6" s="603">
        <v>156487</v>
      </c>
      <c r="S6" s="606"/>
      <c r="T6" s="606"/>
      <c r="U6" s="606"/>
      <c r="V6" s="606"/>
      <c r="W6" s="606"/>
      <c r="X6" s="606"/>
      <c r="Y6" s="607"/>
      <c r="Z6" s="665">
        <v>0.9</v>
      </c>
      <c r="AA6" s="665"/>
      <c r="AB6" s="665"/>
      <c r="AC6" s="665"/>
      <c r="AD6" s="666">
        <v>156487</v>
      </c>
      <c r="AE6" s="666"/>
      <c r="AF6" s="666"/>
      <c r="AG6" s="666"/>
      <c r="AH6" s="666"/>
      <c r="AI6" s="666"/>
      <c r="AJ6" s="666"/>
      <c r="AK6" s="666"/>
      <c r="AL6" s="608">
        <v>1.5</v>
      </c>
      <c r="AM6" s="609"/>
      <c r="AN6" s="609"/>
      <c r="AO6" s="667"/>
      <c r="AP6" s="600" t="s">
        <v>224</v>
      </c>
      <c r="AQ6" s="601"/>
      <c r="AR6" s="601"/>
      <c r="AS6" s="601"/>
      <c r="AT6" s="601"/>
      <c r="AU6" s="601"/>
      <c r="AV6" s="601"/>
      <c r="AW6" s="601"/>
      <c r="AX6" s="601"/>
      <c r="AY6" s="601"/>
      <c r="AZ6" s="601"/>
      <c r="BA6" s="601"/>
      <c r="BB6" s="601"/>
      <c r="BC6" s="601"/>
      <c r="BD6" s="601"/>
      <c r="BE6" s="601"/>
      <c r="BF6" s="602"/>
      <c r="BG6" s="603">
        <v>3867838</v>
      </c>
      <c r="BH6" s="606"/>
      <c r="BI6" s="606"/>
      <c r="BJ6" s="606"/>
      <c r="BK6" s="606"/>
      <c r="BL6" s="606"/>
      <c r="BM6" s="606"/>
      <c r="BN6" s="607"/>
      <c r="BO6" s="665">
        <v>100</v>
      </c>
      <c r="BP6" s="665"/>
      <c r="BQ6" s="665"/>
      <c r="BR6" s="665"/>
      <c r="BS6" s="666">
        <v>46058</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162101</v>
      </c>
      <c r="CS6" s="606"/>
      <c r="CT6" s="606"/>
      <c r="CU6" s="606"/>
      <c r="CV6" s="606"/>
      <c r="CW6" s="606"/>
      <c r="CX6" s="606"/>
      <c r="CY6" s="607"/>
      <c r="CZ6" s="716">
        <v>0.9</v>
      </c>
      <c r="DA6" s="685"/>
      <c r="DB6" s="685"/>
      <c r="DC6" s="719"/>
      <c r="DD6" s="611" t="s">
        <v>122</v>
      </c>
      <c r="DE6" s="606"/>
      <c r="DF6" s="606"/>
      <c r="DG6" s="606"/>
      <c r="DH6" s="606"/>
      <c r="DI6" s="606"/>
      <c r="DJ6" s="606"/>
      <c r="DK6" s="606"/>
      <c r="DL6" s="606"/>
      <c r="DM6" s="606"/>
      <c r="DN6" s="606"/>
      <c r="DO6" s="606"/>
      <c r="DP6" s="607"/>
      <c r="DQ6" s="611">
        <v>162101</v>
      </c>
      <c r="DR6" s="606"/>
      <c r="DS6" s="606"/>
      <c r="DT6" s="606"/>
      <c r="DU6" s="606"/>
      <c r="DV6" s="606"/>
      <c r="DW6" s="606"/>
      <c r="DX6" s="606"/>
      <c r="DY6" s="606"/>
      <c r="DZ6" s="606"/>
      <c r="EA6" s="606"/>
      <c r="EB6" s="606"/>
      <c r="EC6" s="646"/>
    </row>
    <row r="7" spans="2:143" ht="11.25" customHeight="1">
      <c r="B7" s="600" t="s">
        <v>226</v>
      </c>
      <c r="C7" s="601"/>
      <c r="D7" s="601"/>
      <c r="E7" s="601"/>
      <c r="F7" s="601"/>
      <c r="G7" s="601"/>
      <c r="H7" s="601"/>
      <c r="I7" s="601"/>
      <c r="J7" s="601"/>
      <c r="K7" s="601"/>
      <c r="L7" s="601"/>
      <c r="M7" s="601"/>
      <c r="N7" s="601"/>
      <c r="O7" s="601"/>
      <c r="P7" s="601"/>
      <c r="Q7" s="602"/>
      <c r="R7" s="603">
        <v>8923</v>
      </c>
      <c r="S7" s="606"/>
      <c r="T7" s="606"/>
      <c r="U7" s="606"/>
      <c r="V7" s="606"/>
      <c r="W7" s="606"/>
      <c r="X7" s="606"/>
      <c r="Y7" s="607"/>
      <c r="Z7" s="665">
        <v>0</v>
      </c>
      <c r="AA7" s="665"/>
      <c r="AB7" s="665"/>
      <c r="AC7" s="665"/>
      <c r="AD7" s="666">
        <v>8923</v>
      </c>
      <c r="AE7" s="666"/>
      <c r="AF7" s="666"/>
      <c r="AG7" s="666"/>
      <c r="AH7" s="666"/>
      <c r="AI7" s="666"/>
      <c r="AJ7" s="666"/>
      <c r="AK7" s="666"/>
      <c r="AL7" s="608">
        <v>0.1</v>
      </c>
      <c r="AM7" s="609"/>
      <c r="AN7" s="609"/>
      <c r="AO7" s="667"/>
      <c r="AP7" s="600" t="s">
        <v>227</v>
      </c>
      <c r="AQ7" s="601"/>
      <c r="AR7" s="601"/>
      <c r="AS7" s="601"/>
      <c r="AT7" s="601"/>
      <c r="AU7" s="601"/>
      <c r="AV7" s="601"/>
      <c r="AW7" s="601"/>
      <c r="AX7" s="601"/>
      <c r="AY7" s="601"/>
      <c r="AZ7" s="601"/>
      <c r="BA7" s="601"/>
      <c r="BB7" s="601"/>
      <c r="BC7" s="601"/>
      <c r="BD7" s="601"/>
      <c r="BE7" s="601"/>
      <c r="BF7" s="602"/>
      <c r="BG7" s="603">
        <v>1616520</v>
      </c>
      <c r="BH7" s="606"/>
      <c r="BI7" s="606"/>
      <c r="BJ7" s="606"/>
      <c r="BK7" s="606"/>
      <c r="BL7" s="606"/>
      <c r="BM7" s="606"/>
      <c r="BN7" s="607"/>
      <c r="BO7" s="665">
        <v>41.8</v>
      </c>
      <c r="BP7" s="665"/>
      <c r="BQ7" s="665"/>
      <c r="BR7" s="665"/>
      <c r="BS7" s="666">
        <v>46058</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2999601</v>
      </c>
      <c r="CS7" s="606"/>
      <c r="CT7" s="606"/>
      <c r="CU7" s="606"/>
      <c r="CV7" s="606"/>
      <c r="CW7" s="606"/>
      <c r="CX7" s="606"/>
      <c r="CY7" s="607"/>
      <c r="CZ7" s="665">
        <v>17.399999999999999</v>
      </c>
      <c r="DA7" s="665"/>
      <c r="DB7" s="665"/>
      <c r="DC7" s="665"/>
      <c r="DD7" s="611">
        <v>1075944</v>
      </c>
      <c r="DE7" s="606"/>
      <c r="DF7" s="606"/>
      <c r="DG7" s="606"/>
      <c r="DH7" s="606"/>
      <c r="DI7" s="606"/>
      <c r="DJ7" s="606"/>
      <c r="DK7" s="606"/>
      <c r="DL7" s="606"/>
      <c r="DM7" s="606"/>
      <c r="DN7" s="606"/>
      <c r="DO7" s="606"/>
      <c r="DP7" s="607"/>
      <c r="DQ7" s="611">
        <v>1756393</v>
      </c>
      <c r="DR7" s="606"/>
      <c r="DS7" s="606"/>
      <c r="DT7" s="606"/>
      <c r="DU7" s="606"/>
      <c r="DV7" s="606"/>
      <c r="DW7" s="606"/>
      <c r="DX7" s="606"/>
      <c r="DY7" s="606"/>
      <c r="DZ7" s="606"/>
      <c r="EA7" s="606"/>
      <c r="EB7" s="606"/>
      <c r="EC7" s="646"/>
    </row>
    <row r="8" spans="2:143" ht="11.25" customHeight="1">
      <c r="B8" s="600" t="s">
        <v>229</v>
      </c>
      <c r="C8" s="601"/>
      <c r="D8" s="601"/>
      <c r="E8" s="601"/>
      <c r="F8" s="601"/>
      <c r="G8" s="601"/>
      <c r="H8" s="601"/>
      <c r="I8" s="601"/>
      <c r="J8" s="601"/>
      <c r="K8" s="601"/>
      <c r="L8" s="601"/>
      <c r="M8" s="601"/>
      <c r="N8" s="601"/>
      <c r="O8" s="601"/>
      <c r="P8" s="601"/>
      <c r="Q8" s="602"/>
      <c r="R8" s="603">
        <v>17491</v>
      </c>
      <c r="S8" s="606"/>
      <c r="T8" s="606"/>
      <c r="U8" s="606"/>
      <c r="V8" s="606"/>
      <c r="W8" s="606"/>
      <c r="X8" s="606"/>
      <c r="Y8" s="607"/>
      <c r="Z8" s="665">
        <v>0.1</v>
      </c>
      <c r="AA8" s="665"/>
      <c r="AB8" s="665"/>
      <c r="AC8" s="665"/>
      <c r="AD8" s="666">
        <v>17491</v>
      </c>
      <c r="AE8" s="666"/>
      <c r="AF8" s="666"/>
      <c r="AG8" s="666"/>
      <c r="AH8" s="666"/>
      <c r="AI8" s="666"/>
      <c r="AJ8" s="666"/>
      <c r="AK8" s="666"/>
      <c r="AL8" s="608">
        <v>0.2</v>
      </c>
      <c r="AM8" s="609"/>
      <c r="AN8" s="609"/>
      <c r="AO8" s="667"/>
      <c r="AP8" s="600" t="s">
        <v>230</v>
      </c>
      <c r="AQ8" s="601"/>
      <c r="AR8" s="601"/>
      <c r="AS8" s="601"/>
      <c r="AT8" s="601"/>
      <c r="AU8" s="601"/>
      <c r="AV8" s="601"/>
      <c r="AW8" s="601"/>
      <c r="AX8" s="601"/>
      <c r="AY8" s="601"/>
      <c r="AZ8" s="601"/>
      <c r="BA8" s="601"/>
      <c r="BB8" s="601"/>
      <c r="BC8" s="601"/>
      <c r="BD8" s="601"/>
      <c r="BE8" s="601"/>
      <c r="BF8" s="602"/>
      <c r="BG8" s="603">
        <v>59446</v>
      </c>
      <c r="BH8" s="606"/>
      <c r="BI8" s="606"/>
      <c r="BJ8" s="606"/>
      <c r="BK8" s="606"/>
      <c r="BL8" s="606"/>
      <c r="BM8" s="606"/>
      <c r="BN8" s="607"/>
      <c r="BO8" s="665">
        <v>1.5</v>
      </c>
      <c r="BP8" s="665"/>
      <c r="BQ8" s="665"/>
      <c r="BR8" s="665"/>
      <c r="BS8" s="611" t="s">
        <v>122</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5890159</v>
      </c>
      <c r="CS8" s="606"/>
      <c r="CT8" s="606"/>
      <c r="CU8" s="606"/>
      <c r="CV8" s="606"/>
      <c r="CW8" s="606"/>
      <c r="CX8" s="606"/>
      <c r="CY8" s="607"/>
      <c r="CZ8" s="665">
        <v>34.1</v>
      </c>
      <c r="DA8" s="665"/>
      <c r="DB8" s="665"/>
      <c r="DC8" s="665"/>
      <c r="DD8" s="611">
        <v>5899</v>
      </c>
      <c r="DE8" s="606"/>
      <c r="DF8" s="606"/>
      <c r="DG8" s="606"/>
      <c r="DH8" s="606"/>
      <c r="DI8" s="606"/>
      <c r="DJ8" s="606"/>
      <c r="DK8" s="606"/>
      <c r="DL8" s="606"/>
      <c r="DM8" s="606"/>
      <c r="DN8" s="606"/>
      <c r="DO8" s="606"/>
      <c r="DP8" s="607"/>
      <c r="DQ8" s="611">
        <v>3128576</v>
      </c>
      <c r="DR8" s="606"/>
      <c r="DS8" s="606"/>
      <c r="DT8" s="606"/>
      <c r="DU8" s="606"/>
      <c r="DV8" s="606"/>
      <c r="DW8" s="606"/>
      <c r="DX8" s="606"/>
      <c r="DY8" s="606"/>
      <c r="DZ8" s="606"/>
      <c r="EA8" s="606"/>
      <c r="EB8" s="606"/>
      <c r="EC8" s="646"/>
    </row>
    <row r="9" spans="2:143" ht="11.25" customHeight="1">
      <c r="B9" s="600" t="s">
        <v>232</v>
      </c>
      <c r="C9" s="601"/>
      <c r="D9" s="601"/>
      <c r="E9" s="601"/>
      <c r="F9" s="601"/>
      <c r="G9" s="601"/>
      <c r="H9" s="601"/>
      <c r="I9" s="601"/>
      <c r="J9" s="601"/>
      <c r="K9" s="601"/>
      <c r="L9" s="601"/>
      <c r="M9" s="601"/>
      <c r="N9" s="601"/>
      <c r="O9" s="601"/>
      <c r="P9" s="601"/>
      <c r="Q9" s="602"/>
      <c r="R9" s="603">
        <v>19244</v>
      </c>
      <c r="S9" s="606"/>
      <c r="T9" s="606"/>
      <c r="U9" s="606"/>
      <c r="V9" s="606"/>
      <c r="W9" s="606"/>
      <c r="X9" s="606"/>
      <c r="Y9" s="607"/>
      <c r="Z9" s="665">
        <v>0.1</v>
      </c>
      <c r="AA9" s="665"/>
      <c r="AB9" s="665"/>
      <c r="AC9" s="665"/>
      <c r="AD9" s="666">
        <v>19244</v>
      </c>
      <c r="AE9" s="666"/>
      <c r="AF9" s="666"/>
      <c r="AG9" s="666"/>
      <c r="AH9" s="666"/>
      <c r="AI9" s="666"/>
      <c r="AJ9" s="666"/>
      <c r="AK9" s="666"/>
      <c r="AL9" s="608">
        <v>0.2</v>
      </c>
      <c r="AM9" s="609"/>
      <c r="AN9" s="609"/>
      <c r="AO9" s="667"/>
      <c r="AP9" s="600" t="s">
        <v>233</v>
      </c>
      <c r="AQ9" s="601"/>
      <c r="AR9" s="601"/>
      <c r="AS9" s="601"/>
      <c r="AT9" s="601"/>
      <c r="AU9" s="601"/>
      <c r="AV9" s="601"/>
      <c r="AW9" s="601"/>
      <c r="AX9" s="601"/>
      <c r="AY9" s="601"/>
      <c r="AZ9" s="601"/>
      <c r="BA9" s="601"/>
      <c r="BB9" s="601"/>
      <c r="BC9" s="601"/>
      <c r="BD9" s="601"/>
      <c r="BE9" s="601"/>
      <c r="BF9" s="602"/>
      <c r="BG9" s="603">
        <v>1307168</v>
      </c>
      <c r="BH9" s="606"/>
      <c r="BI9" s="606"/>
      <c r="BJ9" s="606"/>
      <c r="BK9" s="606"/>
      <c r="BL9" s="606"/>
      <c r="BM9" s="606"/>
      <c r="BN9" s="607"/>
      <c r="BO9" s="665">
        <v>33.799999999999997</v>
      </c>
      <c r="BP9" s="665"/>
      <c r="BQ9" s="665"/>
      <c r="BR9" s="665"/>
      <c r="BS9" s="611" t="s">
        <v>234</v>
      </c>
      <c r="BT9" s="606"/>
      <c r="BU9" s="606"/>
      <c r="BV9" s="606"/>
      <c r="BW9" s="606"/>
      <c r="BX9" s="606"/>
      <c r="BY9" s="606"/>
      <c r="BZ9" s="606"/>
      <c r="CA9" s="606"/>
      <c r="CB9" s="646"/>
      <c r="CD9" s="647" t="s">
        <v>235</v>
      </c>
      <c r="CE9" s="644"/>
      <c r="CF9" s="644"/>
      <c r="CG9" s="644"/>
      <c r="CH9" s="644"/>
      <c r="CI9" s="644"/>
      <c r="CJ9" s="644"/>
      <c r="CK9" s="644"/>
      <c r="CL9" s="644"/>
      <c r="CM9" s="644"/>
      <c r="CN9" s="644"/>
      <c r="CO9" s="644"/>
      <c r="CP9" s="644"/>
      <c r="CQ9" s="645"/>
      <c r="CR9" s="603">
        <v>1132948</v>
      </c>
      <c r="CS9" s="606"/>
      <c r="CT9" s="606"/>
      <c r="CU9" s="606"/>
      <c r="CV9" s="606"/>
      <c r="CW9" s="606"/>
      <c r="CX9" s="606"/>
      <c r="CY9" s="607"/>
      <c r="CZ9" s="665">
        <v>6.6</v>
      </c>
      <c r="DA9" s="665"/>
      <c r="DB9" s="665"/>
      <c r="DC9" s="665"/>
      <c r="DD9" s="611">
        <v>15203</v>
      </c>
      <c r="DE9" s="606"/>
      <c r="DF9" s="606"/>
      <c r="DG9" s="606"/>
      <c r="DH9" s="606"/>
      <c r="DI9" s="606"/>
      <c r="DJ9" s="606"/>
      <c r="DK9" s="606"/>
      <c r="DL9" s="606"/>
      <c r="DM9" s="606"/>
      <c r="DN9" s="606"/>
      <c r="DO9" s="606"/>
      <c r="DP9" s="607"/>
      <c r="DQ9" s="611">
        <v>1026572</v>
      </c>
      <c r="DR9" s="606"/>
      <c r="DS9" s="606"/>
      <c r="DT9" s="606"/>
      <c r="DU9" s="606"/>
      <c r="DV9" s="606"/>
      <c r="DW9" s="606"/>
      <c r="DX9" s="606"/>
      <c r="DY9" s="606"/>
      <c r="DZ9" s="606"/>
      <c r="EA9" s="606"/>
      <c r="EB9" s="606"/>
      <c r="EC9" s="646"/>
    </row>
    <row r="10" spans="2:143" ht="11.25" customHeight="1">
      <c r="B10" s="600" t="s">
        <v>236</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122</v>
      </c>
      <c r="AA10" s="665"/>
      <c r="AB10" s="665"/>
      <c r="AC10" s="665"/>
      <c r="AD10" s="666" t="s">
        <v>122</v>
      </c>
      <c r="AE10" s="666"/>
      <c r="AF10" s="666"/>
      <c r="AG10" s="666"/>
      <c r="AH10" s="666"/>
      <c r="AI10" s="666"/>
      <c r="AJ10" s="666"/>
      <c r="AK10" s="666"/>
      <c r="AL10" s="608" t="s">
        <v>122</v>
      </c>
      <c r="AM10" s="609"/>
      <c r="AN10" s="609"/>
      <c r="AO10" s="667"/>
      <c r="AP10" s="600" t="s">
        <v>237</v>
      </c>
      <c r="AQ10" s="601"/>
      <c r="AR10" s="601"/>
      <c r="AS10" s="601"/>
      <c r="AT10" s="601"/>
      <c r="AU10" s="601"/>
      <c r="AV10" s="601"/>
      <c r="AW10" s="601"/>
      <c r="AX10" s="601"/>
      <c r="AY10" s="601"/>
      <c r="AZ10" s="601"/>
      <c r="BA10" s="601"/>
      <c r="BB10" s="601"/>
      <c r="BC10" s="601"/>
      <c r="BD10" s="601"/>
      <c r="BE10" s="601"/>
      <c r="BF10" s="602"/>
      <c r="BG10" s="603">
        <v>104332</v>
      </c>
      <c r="BH10" s="606"/>
      <c r="BI10" s="606"/>
      <c r="BJ10" s="606"/>
      <c r="BK10" s="606"/>
      <c r="BL10" s="606"/>
      <c r="BM10" s="606"/>
      <c r="BN10" s="607"/>
      <c r="BO10" s="665">
        <v>2.7</v>
      </c>
      <c r="BP10" s="665"/>
      <c r="BQ10" s="665"/>
      <c r="BR10" s="665"/>
      <c r="BS10" s="611">
        <v>17288</v>
      </c>
      <c r="BT10" s="606"/>
      <c r="BU10" s="606"/>
      <c r="BV10" s="606"/>
      <c r="BW10" s="606"/>
      <c r="BX10" s="606"/>
      <c r="BY10" s="606"/>
      <c r="BZ10" s="606"/>
      <c r="CA10" s="606"/>
      <c r="CB10" s="646"/>
      <c r="CD10" s="647" t="s">
        <v>238</v>
      </c>
      <c r="CE10" s="644"/>
      <c r="CF10" s="644"/>
      <c r="CG10" s="644"/>
      <c r="CH10" s="644"/>
      <c r="CI10" s="644"/>
      <c r="CJ10" s="644"/>
      <c r="CK10" s="644"/>
      <c r="CL10" s="644"/>
      <c r="CM10" s="644"/>
      <c r="CN10" s="644"/>
      <c r="CO10" s="644"/>
      <c r="CP10" s="644"/>
      <c r="CQ10" s="645"/>
      <c r="CR10" s="603">
        <v>5000</v>
      </c>
      <c r="CS10" s="606"/>
      <c r="CT10" s="606"/>
      <c r="CU10" s="606"/>
      <c r="CV10" s="606"/>
      <c r="CW10" s="606"/>
      <c r="CX10" s="606"/>
      <c r="CY10" s="607"/>
      <c r="CZ10" s="665">
        <v>0</v>
      </c>
      <c r="DA10" s="665"/>
      <c r="DB10" s="665"/>
      <c r="DC10" s="665"/>
      <c r="DD10" s="611" t="s">
        <v>234</v>
      </c>
      <c r="DE10" s="606"/>
      <c r="DF10" s="606"/>
      <c r="DG10" s="606"/>
      <c r="DH10" s="606"/>
      <c r="DI10" s="606"/>
      <c r="DJ10" s="606"/>
      <c r="DK10" s="606"/>
      <c r="DL10" s="606"/>
      <c r="DM10" s="606"/>
      <c r="DN10" s="606"/>
      <c r="DO10" s="606"/>
      <c r="DP10" s="607"/>
      <c r="DQ10" s="611" t="s">
        <v>234</v>
      </c>
      <c r="DR10" s="606"/>
      <c r="DS10" s="606"/>
      <c r="DT10" s="606"/>
      <c r="DU10" s="606"/>
      <c r="DV10" s="606"/>
      <c r="DW10" s="606"/>
      <c r="DX10" s="606"/>
      <c r="DY10" s="606"/>
      <c r="DZ10" s="606"/>
      <c r="EA10" s="606"/>
      <c r="EB10" s="606"/>
      <c r="EC10" s="646"/>
    </row>
    <row r="11" spans="2:143" ht="11.25" customHeight="1">
      <c r="B11" s="600" t="s">
        <v>239</v>
      </c>
      <c r="C11" s="601"/>
      <c r="D11" s="601"/>
      <c r="E11" s="601"/>
      <c r="F11" s="601"/>
      <c r="G11" s="601"/>
      <c r="H11" s="601"/>
      <c r="I11" s="601"/>
      <c r="J11" s="601"/>
      <c r="K11" s="601"/>
      <c r="L11" s="601"/>
      <c r="M11" s="601"/>
      <c r="N11" s="601"/>
      <c r="O11" s="601"/>
      <c r="P11" s="601"/>
      <c r="Q11" s="602"/>
      <c r="R11" s="603" t="s">
        <v>234</v>
      </c>
      <c r="S11" s="606"/>
      <c r="T11" s="606"/>
      <c r="U11" s="606"/>
      <c r="V11" s="606"/>
      <c r="W11" s="606"/>
      <c r="X11" s="606"/>
      <c r="Y11" s="607"/>
      <c r="Z11" s="665" t="s">
        <v>122</v>
      </c>
      <c r="AA11" s="665"/>
      <c r="AB11" s="665"/>
      <c r="AC11" s="665"/>
      <c r="AD11" s="666" t="s">
        <v>122</v>
      </c>
      <c r="AE11" s="666"/>
      <c r="AF11" s="666"/>
      <c r="AG11" s="666"/>
      <c r="AH11" s="666"/>
      <c r="AI11" s="666"/>
      <c r="AJ11" s="666"/>
      <c r="AK11" s="666"/>
      <c r="AL11" s="608" t="s">
        <v>122</v>
      </c>
      <c r="AM11" s="609"/>
      <c r="AN11" s="609"/>
      <c r="AO11" s="667"/>
      <c r="AP11" s="600" t="s">
        <v>240</v>
      </c>
      <c r="AQ11" s="601"/>
      <c r="AR11" s="601"/>
      <c r="AS11" s="601"/>
      <c r="AT11" s="601"/>
      <c r="AU11" s="601"/>
      <c r="AV11" s="601"/>
      <c r="AW11" s="601"/>
      <c r="AX11" s="601"/>
      <c r="AY11" s="601"/>
      <c r="AZ11" s="601"/>
      <c r="BA11" s="601"/>
      <c r="BB11" s="601"/>
      <c r="BC11" s="601"/>
      <c r="BD11" s="601"/>
      <c r="BE11" s="601"/>
      <c r="BF11" s="602"/>
      <c r="BG11" s="603">
        <v>145574</v>
      </c>
      <c r="BH11" s="606"/>
      <c r="BI11" s="606"/>
      <c r="BJ11" s="606"/>
      <c r="BK11" s="606"/>
      <c r="BL11" s="606"/>
      <c r="BM11" s="606"/>
      <c r="BN11" s="607"/>
      <c r="BO11" s="665">
        <v>3.8</v>
      </c>
      <c r="BP11" s="665"/>
      <c r="BQ11" s="665"/>
      <c r="BR11" s="665"/>
      <c r="BS11" s="611">
        <v>28770</v>
      </c>
      <c r="BT11" s="606"/>
      <c r="BU11" s="606"/>
      <c r="BV11" s="606"/>
      <c r="BW11" s="606"/>
      <c r="BX11" s="606"/>
      <c r="BY11" s="606"/>
      <c r="BZ11" s="606"/>
      <c r="CA11" s="606"/>
      <c r="CB11" s="646"/>
      <c r="CD11" s="647" t="s">
        <v>241</v>
      </c>
      <c r="CE11" s="644"/>
      <c r="CF11" s="644"/>
      <c r="CG11" s="644"/>
      <c r="CH11" s="644"/>
      <c r="CI11" s="644"/>
      <c r="CJ11" s="644"/>
      <c r="CK11" s="644"/>
      <c r="CL11" s="644"/>
      <c r="CM11" s="644"/>
      <c r="CN11" s="644"/>
      <c r="CO11" s="644"/>
      <c r="CP11" s="644"/>
      <c r="CQ11" s="645"/>
      <c r="CR11" s="603">
        <v>582317</v>
      </c>
      <c r="CS11" s="606"/>
      <c r="CT11" s="606"/>
      <c r="CU11" s="606"/>
      <c r="CV11" s="606"/>
      <c r="CW11" s="606"/>
      <c r="CX11" s="606"/>
      <c r="CY11" s="607"/>
      <c r="CZ11" s="665">
        <v>3.4</v>
      </c>
      <c r="DA11" s="665"/>
      <c r="DB11" s="665"/>
      <c r="DC11" s="665"/>
      <c r="DD11" s="611">
        <v>76206</v>
      </c>
      <c r="DE11" s="606"/>
      <c r="DF11" s="606"/>
      <c r="DG11" s="606"/>
      <c r="DH11" s="606"/>
      <c r="DI11" s="606"/>
      <c r="DJ11" s="606"/>
      <c r="DK11" s="606"/>
      <c r="DL11" s="606"/>
      <c r="DM11" s="606"/>
      <c r="DN11" s="606"/>
      <c r="DO11" s="606"/>
      <c r="DP11" s="607"/>
      <c r="DQ11" s="611">
        <v>318052</v>
      </c>
      <c r="DR11" s="606"/>
      <c r="DS11" s="606"/>
      <c r="DT11" s="606"/>
      <c r="DU11" s="606"/>
      <c r="DV11" s="606"/>
      <c r="DW11" s="606"/>
      <c r="DX11" s="606"/>
      <c r="DY11" s="606"/>
      <c r="DZ11" s="606"/>
      <c r="EA11" s="606"/>
      <c r="EB11" s="606"/>
      <c r="EC11" s="646"/>
    </row>
    <row r="12" spans="2:143" ht="11.25" customHeight="1">
      <c r="B12" s="600" t="s">
        <v>242</v>
      </c>
      <c r="C12" s="601"/>
      <c r="D12" s="601"/>
      <c r="E12" s="601"/>
      <c r="F12" s="601"/>
      <c r="G12" s="601"/>
      <c r="H12" s="601"/>
      <c r="I12" s="601"/>
      <c r="J12" s="601"/>
      <c r="K12" s="601"/>
      <c r="L12" s="601"/>
      <c r="M12" s="601"/>
      <c r="N12" s="601"/>
      <c r="O12" s="601"/>
      <c r="P12" s="601"/>
      <c r="Q12" s="602"/>
      <c r="R12" s="603">
        <v>615258</v>
      </c>
      <c r="S12" s="606"/>
      <c r="T12" s="606"/>
      <c r="U12" s="606"/>
      <c r="V12" s="606"/>
      <c r="W12" s="606"/>
      <c r="X12" s="606"/>
      <c r="Y12" s="607"/>
      <c r="Z12" s="665">
        <v>3.4</v>
      </c>
      <c r="AA12" s="665"/>
      <c r="AB12" s="665"/>
      <c r="AC12" s="665"/>
      <c r="AD12" s="666">
        <v>615258</v>
      </c>
      <c r="AE12" s="666"/>
      <c r="AF12" s="666"/>
      <c r="AG12" s="666"/>
      <c r="AH12" s="666"/>
      <c r="AI12" s="666"/>
      <c r="AJ12" s="666"/>
      <c r="AK12" s="666"/>
      <c r="AL12" s="608">
        <v>6</v>
      </c>
      <c r="AM12" s="609"/>
      <c r="AN12" s="609"/>
      <c r="AO12" s="667"/>
      <c r="AP12" s="600" t="s">
        <v>243</v>
      </c>
      <c r="AQ12" s="601"/>
      <c r="AR12" s="601"/>
      <c r="AS12" s="601"/>
      <c r="AT12" s="601"/>
      <c r="AU12" s="601"/>
      <c r="AV12" s="601"/>
      <c r="AW12" s="601"/>
      <c r="AX12" s="601"/>
      <c r="AY12" s="601"/>
      <c r="AZ12" s="601"/>
      <c r="BA12" s="601"/>
      <c r="BB12" s="601"/>
      <c r="BC12" s="601"/>
      <c r="BD12" s="601"/>
      <c r="BE12" s="601"/>
      <c r="BF12" s="602"/>
      <c r="BG12" s="603">
        <v>1925883</v>
      </c>
      <c r="BH12" s="606"/>
      <c r="BI12" s="606"/>
      <c r="BJ12" s="606"/>
      <c r="BK12" s="606"/>
      <c r="BL12" s="606"/>
      <c r="BM12" s="606"/>
      <c r="BN12" s="607"/>
      <c r="BO12" s="665">
        <v>49.8</v>
      </c>
      <c r="BP12" s="665"/>
      <c r="BQ12" s="665"/>
      <c r="BR12" s="665"/>
      <c r="BS12" s="611" t="s">
        <v>234</v>
      </c>
      <c r="BT12" s="606"/>
      <c r="BU12" s="606"/>
      <c r="BV12" s="606"/>
      <c r="BW12" s="606"/>
      <c r="BX12" s="606"/>
      <c r="BY12" s="606"/>
      <c r="BZ12" s="606"/>
      <c r="CA12" s="606"/>
      <c r="CB12" s="646"/>
      <c r="CD12" s="647" t="s">
        <v>244</v>
      </c>
      <c r="CE12" s="644"/>
      <c r="CF12" s="644"/>
      <c r="CG12" s="644"/>
      <c r="CH12" s="644"/>
      <c r="CI12" s="644"/>
      <c r="CJ12" s="644"/>
      <c r="CK12" s="644"/>
      <c r="CL12" s="644"/>
      <c r="CM12" s="644"/>
      <c r="CN12" s="644"/>
      <c r="CO12" s="644"/>
      <c r="CP12" s="644"/>
      <c r="CQ12" s="645"/>
      <c r="CR12" s="603">
        <v>333245</v>
      </c>
      <c r="CS12" s="606"/>
      <c r="CT12" s="606"/>
      <c r="CU12" s="606"/>
      <c r="CV12" s="606"/>
      <c r="CW12" s="606"/>
      <c r="CX12" s="606"/>
      <c r="CY12" s="607"/>
      <c r="CZ12" s="665">
        <v>1.9</v>
      </c>
      <c r="DA12" s="665"/>
      <c r="DB12" s="665"/>
      <c r="DC12" s="665"/>
      <c r="DD12" s="611">
        <v>53269</v>
      </c>
      <c r="DE12" s="606"/>
      <c r="DF12" s="606"/>
      <c r="DG12" s="606"/>
      <c r="DH12" s="606"/>
      <c r="DI12" s="606"/>
      <c r="DJ12" s="606"/>
      <c r="DK12" s="606"/>
      <c r="DL12" s="606"/>
      <c r="DM12" s="606"/>
      <c r="DN12" s="606"/>
      <c r="DO12" s="606"/>
      <c r="DP12" s="607"/>
      <c r="DQ12" s="611">
        <v>235712</v>
      </c>
      <c r="DR12" s="606"/>
      <c r="DS12" s="606"/>
      <c r="DT12" s="606"/>
      <c r="DU12" s="606"/>
      <c r="DV12" s="606"/>
      <c r="DW12" s="606"/>
      <c r="DX12" s="606"/>
      <c r="DY12" s="606"/>
      <c r="DZ12" s="606"/>
      <c r="EA12" s="606"/>
      <c r="EB12" s="606"/>
      <c r="EC12" s="646"/>
    </row>
    <row r="13" spans="2:143" ht="11.25" customHeight="1">
      <c r="B13" s="600" t="s">
        <v>245</v>
      </c>
      <c r="C13" s="601"/>
      <c r="D13" s="601"/>
      <c r="E13" s="601"/>
      <c r="F13" s="601"/>
      <c r="G13" s="601"/>
      <c r="H13" s="601"/>
      <c r="I13" s="601"/>
      <c r="J13" s="601"/>
      <c r="K13" s="601"/>
      <c r="L13" s="601"/>
      <c r="M13" s="601"/>
      <c r="N13" s="601"/>
      <c r="O13" s="601"/>
      <c r="P13" s="601"/>
      <c r="Q13" s="602"/>
      <c r="R13" s="603">
        <v>8377</v>
      </c>
      <c r="S13" s="606"/>
      <c r="T13" s="606"/>
      <c r="U13" s="606"/>
      <c r="V13" s="606"/>
      <c r="W13" s="606"/>
      <c r="X13" s="606"/>
      <c r="Y13" s="607"/>
      <c r="Z13" s="665">
        <v>0</v>
      </c>
      <c r="AA13" s="665"/>
      <c r="AB13" s="665"/>
      <c r="AC13" s="665"/>
      <c r="AD13" s="666">
        <v>8377</v>
      </c>
      <c r="AE13" s="666"/>
      <c r="AF13" s="666"/>
      <c r="AG13" s="666"/>
      <c r="AH13" s="666"/>
      <c r="AI13" s="666"/>
      <c r="AJ13" s="666"/>
      <c r="AK13" s="666"/>
      <c r="AL13" s="608">
        <v>0.1</v>
      </c>
      <c r="AM13" s="609"/>
      <c r="AN13" s="609"/>
      <c r="AO13" s="667"/>
      <c r="AP13" s="600" t="s">
        <v>246</v>
      </c>
      <c r="AQ13" s="601"/>
      <c r="AR13" s="601"/>
      <c r="AS13" s="601"/>
      <c r="AT13" s="601"/>
      <c r="AU13" s="601"/>
      <c r="AV13" s="601"/>
      <c r="AW13" s="601"/>
      <c r="AX13" s="601"/>
      <c r="AY13" s="601"/>
      <c r="AZ13" s="601"/>
      <c r="BA13" s="601"/>
      <c r="BB13" s="601"/>
      <c r="BC13" s="601"/>
      <c r="BD13" s="601"/>
      <c r="BE13" s="601"/>
      <c r="BF13" s="602"/>
      <c r="BG13" s="603">
        <v>1919871</v>
      </c>
      <c r="BH13" s="606"/>
      <c r="BI13" s="606"/>
      <c r="BJ13" s="606"/>
      <c r="BK13" s="606"/>
      <c r="BL13" s="606"/>
      <c r="BM13" s="606"/>
      <c r="BN13" s="607"/>
      <c r="BO13" s="665">
        <v>49.6</v>
      </c>
      <c r="BP13" s="665"/>
      <c r="BQ13" s="665"/>
      <c r="BR13" s="665"/>
      <c r="BS13" s="611" t="s">
        <v>234</v>
      </c>
      <c r="BT13" s="606"/>
      <c r="BU13" s="606"/>
      <c r="BV13" s="606"/>
      <c r="BW13" s="606"/>
      <c r="BX13" s="606"/>
      <c r="BY13" s="606"/>
      <c r="BZ13" s="606"/>
      <c r="CA13" s="606"/>
      <c r="CB13" s="646"/>
      <c r="CD13" s="647" t="s">
        <v>247</v>
      </c>
      <c r="CE13" s="644"/>
      <c r="CF13" s="644"/>
      <c r="CG13" s="644"/>
      <c r="CH13" s="644"/>
      <c r="CI13" s="644"/>
      <c r="CJ13" s="644"/>
      <c r="CK13" s="644"/>
      <c r="CL13" s="644"/>
      <c r="CM13" s="644"/>
      <c r="CN13" s="644"/>
      <c r="CO13" s="644"/>
      <c r="CP13" s="644"/>
      <c r="CQ13" s="645"/>
      <c r="CR13" s="603">
        <v>1576946</v>
      </c>
      <c r="CS13" s="606"/>
      <c r="CT13" s="606"/>
      <c r="CU13" s="606"/>
      <c r="CV13" s="606"/>
      <c r="CW13" s="606"/>
      <c r="CX13" s="606"/>
      <c r="CY13" s="607"/>
      <c r="CZ13" s="665">
        <v>9.1</v>
      </c>
      <c r="DA13" s="665"/>
      <c r="DB13" s="665"/>
      <c r="DC13" s="665"/>
      <c r="DD13" s="611">
        <v>448313</v>
      </c>
      <c r="DE13" s="606"/>
      <c r="DF13" s="606"/>
      <c r="DG13" s="606"/>
      <c r="DH13" s="606"/>
      <c r="DI13" s="606"/>
      <c r="DJ13" s="606"/>
      <c r="DK13" s="606"/>
      <c r="DL13" s="606"/>
      <c r="DM13" s="606"/>
      <c r="DN13" s="606"/>
      <c r="DO13" s="606"/>
      <c r="DP13" s="607"/>
      <c r="DQ13" s="611">
        <v>1129872</v>
      </c>
      <c r="DR13" s="606"/>
      <c r="DS13" s="606"/>
      <c r="DT13" s="606"/>
      <c r="DU13" s="606"/>
      <c r="DV13" s="606"/>
      <c r="DW13" s="606"/>
      <c r="DX13" s="606"/>
      <c r="DY13" s="606"/>
      <c r="DZ13" s="606"/>
      <c r="EA13" s="606"/>
      <c r="EB13" s="606"/>
      <c r="EC13" s="646"/>
    </row>
    <row r="14" spans="2:143" ht="11.25" customHeight="1">
      <c r="B14" s="600" t="s">
        <v>248</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122</v>
      </c>
      <c r="AA14" s="665"/>
      <c r="AB14" s="665"/>
      <c r="AC14" s="665"/>
      <c r="AD14" s="666" t="s">
        <v>234</v>
      </c>
      <c r="AE14" s="666"/>
      <c r="AF14" s="666"/>
      <c r="AG14" s="666"/>
      <c r="AH14" s="666"/>
      <c r="AI14" s="666"/>
      <c r="AJ14" s="666"/>
      <c r="AK14" s="666"/>
      <c r="AL14" s="608" t="s">
        <v>122</v>
      </c>
      <c r="AM14" s="609"/>
      <c r="AN14" s="609"/>
      <c r="AO14" s="667"/>
      <c r="AP14" s="600" t="s">
        <v>249</v>
      </c>
      <c r="AQ14" s="601"/>
      <c r="AR14" s="601"/>
      <c r="AS14" s="601"/>
      <c r="AT14" s="601"/>
      <c r="AU14" s="601"/>
      <c r="AV14" s="601"/>
      <c r="AW14" s="601"/>
      <c r="AX14" s="601"/>
      <c r="AY14" s="601"/>
      <c r="AZ14" s="601"/>
      <c r="BA14" s="601"/>
      <c r="BB14" s="601"/>
      <c r="BC14" s="601"/>
      <c r="BD14" s="601"/>
      <c r="BE14" s="601"/>
      <c r="BF14" s="602"/>
      <c r="BG14" s="603">
        <v>125540</v>
      </c>
      <c r="BH14" s="606"/>
      <c r="BI14" s="606"/>
      <c r="BJ14" s="606"/>
      <c r="BK14" s="606"/>
      <c r="BL14" s="606"/>
      <c r="BM14" s="606"/>
      <c r="BN14" s="607"/>
      <c r="BO14" s="665">
        <v>3.2</v>
      </c>
      <c r="BP14" s="665"/>
      <c r="BQ14" s="665"/>
      <c r="BR14" s="665"/>
      <c r="BS14" s="611" t="s">
        <v>122</v>
      </c>
      <c r="BT14" s="606"/>
      <c r="BU14" s="606"/>
      <c r="BV14" s="606"/>
      <c r="BW14" s="606"/>
      <c r="BX14" s="606"/>
      <c r="BY14" s="606"/>
      <c r="BZ14" s="606"/>
      <c r="CA14" s="606"/>
      <c r="CB14" s="646"/>
      <c r="CD14" s="647" t="s">
        <v>250</v>
      </c>
      <c r="CE14" s="644"/>
      <c r="CF14" s="644"/>
      <c r="CG14" s="644"/>
      <c r="CH14" s="644"/>
      <c r="CI14" s="644"/>
      <c r="CJ14" s="644"/>
      <c r="CK14" s="644"/>
      <c r="CL14" s="644"/>
      <c r="CM14" s="644"/>
      <c r="CN14" s="644"/>
      <c r="CO14" s="644"/>
      <c r="CP14" s="644"/>
      <c r="CQ14" s="645"/>
      <c r="CR14" s="603">
        <v>811512</v>
      </c>
      <c r="CS14" s="606"/>
      <c r="CT14" s="606"/>
      <c r="CU14" s="606"/>
      <c r="CV14" s="606"/>
      <c r="CW14" s="606"/>
      <c r="CX14" s="606"/>
      <c r="CY14" s="607"/>
      <c r="CZ14" s="665">
        <v>4.7</v>
      </c>
      <c r="DA14" s="665"/>
      <c r="DB14" s="665"/>
      <c r="DC14" s="665"/>
      <c r="DD14" s="611">
        <v>3459</v>
      </c>
      <c r="DE14" s="606"/>
      <c r="DF14" s="606"/>
      <c r="DG14" s="606"/>
      <c r="DH14" s="606"/>
      <c r="DI14" s="606"/>
      <c r="DJ14" s="606"/>
      <c r="DK14" s="606"/>
      <c r="DL14" s="606"/>
      <c r="DM14" s="606"/>
      <c r="DN14" s="606"/>
      <c r="DO14" s="606"/>
      <c r="DP14" s="607"/>
      <c r="DQ14" s="611">
        <v>808941</v>
      </c>
      <c r="DR14" s="606"/>
      <c r="DS14" s="606"/>
      <c r="DT14" s="606"/>
      <c r="DU14" s="606"/>
      <c r="DV14" s="606"/>
      <c r="DW14" s="606"/>
      <c r="DX14" s="606"/>
      <c r="DY14" s="606"/>
      <c r="DZ14" s="606"/>
      <c r="EA14" s="606"/>
      <c r="EB14" s="606"/>
      <c r="EC14" s="646"/>
    </row>
    <row r="15" spans="2:143" ht="11.25" customHeight="1">
      <c r="B15" s="600" t="s">
        <v>251</v>
      </c>
      <c r="C15" s="601"/>
      <c r="D15" s="601"/>
      <c r="E15" s="601"/>
      <c r="F15" s="601"/>
      <c r="G15" s="601"/>
      <c r="H15" s="601"/>
      <c r="I15" s="601"/>
      <c r="J15" s="601"/>
      <c r="K15" s="601"/>
      <c r="L15" s="601"/>
      <c r="M15" s="601"/>
      <c r="N15" s="601"/>
      <c r="O15" s="601"/>
      <c r="P15" s="601"/>
      <c r="Q15" s="602"/>
      <c r="R15" s="603">
        <v>38809</v>
      </c>
      <c r="S15" s="606"/>
      <c r="T15" s="606"/>
      <c r="U15" s="606"/>
      <c r="V15" s="606"/>
      <c r="W15" s="606"/>
      <c r="X15" s="606"/>
      <c r="Y15" s="607"/>
      <c r="Z15" s="665">
        <v>0.2</v>
      </c>
      <c r="AA15" s="665"/>
      <c r="AB15" s="665"/>
      <c r="AC15" s="665"/>
      <c r="AD15" s="666">
        <v>38809</v>
      </c>
      <c r="AE15" s="666"/>
      <c r="AF15" s="666"/>
      <c r="AG15" s="666"/>
      <c r="AH15" s="666"/>
      <c r="AI15" s="666"/>
      <c r="AJ15" s="666"/>
      <c r="AK15" s="666"/>
      <c r="AL15" s="608">
        <v>0.4</v>
      </c>
      <c r="AM15" s="609"/>
      <c r="AN15" s="609"/>
      <c r="AO15" s="667"/>
      <c r="AP15" s="600" t="s">
        <v>252</v>
      </c>
      <c r="AQ15" s="601"/>
      <c r="AR15" s="601"/>
      <c r="AS15" s="601"/>
      <c r="AT15" s="601"/>
      <c r="AU15" s="601"/>
      <c r="AV15" s="601"/>
      <c r="AW15" s="601"/>
      <c r="AX15" s="601"/>
      <c r="AY15" s="601"/>
      <c r="AZ15" s="601"/>
      <c r="BA15" s="601"/>
      <c r="BB15" s="601"/>
      <c r="BC15" s="601"/>
      <c r="BD15" s="601"/>
      <c r="BE15" s="601"/>
      <c r="BF15" s="602"/>
      <c r="BG15" s="603">
        <v>199895</v>
      </c>
      <c r="BH15" s="606"/>
      <c r="BI15" s="606"/>
      <c r="BJ15" s="606"/>
      <c r="BK15" s="606"/>
      <c r="BL15" s="606"/>
      <c r="BM15" s="606"/>
      <c r="BN15" s="607"/>
      <c r="BO15" s="665">
        <v>5.2</v>
      </c>
      <c r="BP15" s="665"/>
      <c r="BQ15" s="665"/>
      <c r="BR15" s="665"/>
      <c r="BS15" s="611" t="s">
        <v>122</v>
      </c>
      <c r="BT15" s="606"/>
      <c r="BU15" s="606"/>
      <c r="BV15" s="606"/>
      <c r="BW15" s="606"/>
      <c r="BX15" s="606"/>
      <c r="BY15" s="606"/>
      <c r="BZ15" s="606"/>
      <c r="CA15" s="606"/>
      <c r="CB15" s="646"/>
      <c r="CD15" s="647" t="s">
        <v>253</v>
      </c>
      <c r="CE15" s="644"/>
      <c r="CF15" s="644"/>
      <c r="CG15" s="644"/>
      <c r="CH15" s="644"/>
      <c r="CI15" s="644"/>
      <c r="CJ15" s="644"/>
      <c r="CK15" s="644"/>
      <c r="CL15" s="644"/>
      <c r="CM15" s="644"/>
      <c r="CN15" s="644"/>
      <c r="CO15" s="644"/>
      <c r="CP15" s="644"/>
      <c r="CQ15" s="645"/>
      <c r="CR15" s="603">
        <v>1947675</v>
      </c>
      <c r="CS15" s="606"/>
      <c r="CT15" s="606"/>
      <c r="CU15" s="606"/>
      <c r="CV15" s="606"/>
      <c r="CW15" s="606"/>
      <c r="CX15" s="606"/>
      <c r="CY15" s="607"/>
      <c r="CZ15" s="665">
        <v>11.3</v>
      </c>
      <c r="DA15" s="665"/>
      <c r="DB15" s="665"/>
      <c r="DC15" s="665"/>
      <c r="DD15" s="611">
        <v>802453</v>
      </c>
      <c r="DE15" s="606"/>
      <c r="DF15" s="606"/>
      <c r="DG15" s="606"/>
      <c r="DH15" s="606"/>
      <c r="DI15" s="606"/>
      <c r="DJ15" s="606"/>
      <c r="DK15" s="606"/>
      <c r="DL15" s="606"/>
      <c r="DM15" s="606"/>
      <c r="DN15" s="606"/>
      <c r="DO15" s="606"/>
      <c r="DP15" s="607"/>
      <c r="DQ15" s="611">
        <v>1191371</v>
      </c>
      <c r="DR15" s="606"/>
      <c r="DS15" s="606"/>
      <c r="DT15" s="606"/>
      <c r="DU15" s="606"/>
      <c r="DV15" s="606"/>
      <c r="DW15" s="606"/>
      <c r="DX15" s="606"/>
      <c r="DY15" s="606"/>
      <c r="DZ15" s="606"/>
      <c r="EA15" s="606"/>
      <c r="EB15" s="606"/>
      <c r="EC15" s="646"/>
    </row>
    <row r="16" spans="2:143" ht="11.25" customHeight="1">
      <c r="B16" s="600" t="s">
        <v>254</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122</v>
      </c>
      <c r="AA16" s="665"/>
      <c r="AB16" s="665"/>
      <c r="AC16" s="665"/>
      <c r="AD16" s="666" t="s">
        <v>122</v>
      </c>
      <c r="AE16" s="666"/>
      <c r="AF16" s="666"/>
      <c r="AG16" s="666"/>
      <c r="AH16" s="666"/>
      <c r="AI16" s="666"/>
      <c r="AJ16" s="666"/>
      <c r="AK16" s="666"/>
      <c r="AL16" s="608" t="s">
        <v>122</v>
      </c>
      <c r="AM16" s="609"/>
      <c r="AN16" s="609"/>
      <c r="AO16" s="667"/>
      <c r="AP16" s="600" t="s">
        <v>255</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234</v>
      </c>
      <c r="BP16" s="665"/>
      <c r="BQ16" s="665"/>
      <c r="BR16" s="665"/>
      <c r="BS16" s="611" t="s">
        <v>234</v>
      </c>
      <c r="BT16" s="606"/>
      <c r="BU16" s="606"/>
      <c r="BV16" s="606"/>
      <c r="BW16" s="606"/>
      <c r="BX16" s="606"/>
      <c r="BY16" s="606"/>
      <c r="BZ16" s="606"/>
      <c r="CA16" s="606"/>
      <c r="CB16" s="646"/>
      <c r="CD16" s="647" t="s">
        <v>256</v>
      </c>
      <c r="CE16" s="644"/>
      <c r="CF16" s="644"/>
      <c r="CG16" s="644"/>
      <c r="CH16" s="644"/>
      <c r="CI16" s="644"/>
      <c r="CJ16" s="644"/>
      <c r="CK16" s="644"/>
      <c r="CL16" s="644"/>
      <c r="CM16" s="644"/>
      <c r="CN16" s="644"/>
      <c r="CO16" s="644"/>
      <c r="CP16" s="644"/>
      <c r="CQ16" s="645"/>
      <c r="CR16" s="603">
        <v>103628</v>
      </c>
      <c r="CS16" s="606"/>
      <c r="CT16" s="606"/>
      <c r="CU16" s="606"/>
      <c r="CV16" s="606"/>
      <c r="CW16" s="606"/>
      <c r="CX16" s="606"/>
      <c r="CY16" s="607"/>
      <c r="CZ16" s="665">
        <v>0.6</v>
      </c>
      <c r="DA16" s="665"/>
      <c r="DB16" s="665"/>
      <c r="DC16" s="665"/>
      <c r="DD16" s="611" t="s">
        <v>234</v>
      </c>
      <c r="DE16" s="606"/>
      <c r="DF16" s="606"/>
      <c r="DG16" s="606"/>
      <c r="DH16" s="606"/>
      <c r="DI16" s="606"/>
      <c r="DJ16" s="606"/>
      <c r="DK16" s="606"/>
      <c r="DL16" s="606"/>
      <c r="DM16" s="606"/>
      <c r="DN16" s="606"/>
      <c r="DO16" s="606"/>
      <c r="DP16" s="607"/>
      <c r="DQ16" s="611">
        <v>60658</v>
      </c>
      <c r="DR16" s="606"/>
      <c r="DS16" s="606"/>
      <c r="DT16" s="606"/>
      <c r="DU16" s="606"/>
      <c r="DV16" s="606"/>
      <c r="DW16" s="606"/>
      <c r="DX16" s="606"/>
      <c r="DY16" s="606"/>
      <c r="DZ16" s="606"/>
      <c r="EA16" s="606"/>
      <c r="EB16" s="606"/>
      <c r="EC16" s="646"/>
    </row>
    <row r="17" spans="2:133" ht="11.25" customHeight="1">
      <c r="B17" s="600" t="s">
        <v>257</v>
      </c>
      <c r="C17" s="601"/>
      <c r="D17" s="601"/>
      <c r="E17" s="601"/>
      <c r="F17" s="601"/>
      <c r="G17" s="601"/>
      <c r="H17" s="601"/>
      <c r="I17" s="601"/>
      <c r="J17" s="601"/>
      <c r="K17" s="601"/>
      <c r="L17" s="601"/>
      <c r="M17" s="601"/>
      <c r="N17" s="601"/>
      <c r="O17" s="601"/>
      <c r="P17" s="601"/>
      <c r="Q17" s="602"/>
      <c r="R17" s="603">
        <v>24614</v>
      </c>
      <c r="S17" s="606"/>
      <c r="T17" s="606"/>
      <c r="U17" s="606"/>
      <c r="V17" s="606"/>
      <c r="W17" s="606"/>
      <c r="X17" s="606"/>
      <c r="Y17" s="607"/>
      <c r="Z17" s="665">
        <v>0.1</v>
      </c>
      <c r="AA17" s="665"/>
      <c r="AB17" s="665"/>
      <c r="AC17" s="665"/>
      <c r="AD17" s="666">
        <v>24614</v>
      </c>
      <c r="AE17" s="666"/>
      <c r="AF17" s="666"/>
      <c r="AG17" s="666"/>
      <c r="AH17" s="666"/>
      <c r="AI17" s="666"/>
      <c r="AJ17" s="666"/>
      <c r="AK17" s="666"/>
      <c r="AL17" s="608">
        <v>0.2</v>
      </c>
      <c r="AM17" s="609"/>
      <c r="AN17" s="609"/>
      <c r="AO17" s="667"/>
      <c r="AP17" s="600" t="s">
        <v>258</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122</v>
      </c>
      <c r="BP17" s="665"/>
      <c r="BQ17" s="665"/>
      <c r="BR17" s="665"/>
      <c r="BS17" s="611" t="s">
        <v>122</v>
      </c>
      <c r="BT17" s="606"/>
      <c r="BU17" s="606"/>
      <c r="BV17" s="606"/>
      <c r="BW17" s="606"/>
      <c r="BX17" s="606"/>
      <c r="BY17" s="606"/>
      <c r="BZ17" s="606"/>
      <c r="CA17" s="606"/>
      <c r="CB17" s="646"/>
      <c r="CD17" s="647" t="s">
        <v>259</v>
      </c>
      <c r="CE17" s="644"/>
      <c r="CF17" s="644"/>
      <c r="CG17" s="644"/>
      <c r="CH17" s="644"/>
      <c r="CI17" s="644"/>
      <c r="CJ17" s="644"/>
      <c r="CK17" s="644"/>
      <c r="CL17" s="644"/>
      <c r="CM17" s="644"/>
      <c r="CN17" s="644"/>
      <c r="CO17" s="644"/>
      <c r="CP17" s="644"/>
      <c r="CQ17" s="645"/>
      <c r="CR17" s="603">
        <v>1711419</v>
      </c>
      <c r="CS17" s="606"/>
      <c r="CT17" s="606"/>
      <c r="CU17" s="606"/>
      <c r="CV17" s="606"/>
      <c r="CW17" s="606"/>
      <c r="CX17" s="606"/>
      <c r="CY17" s="607"/>
      <c r="CZ17" s="665">
        <v>9.9</v>
      </c>
      <c r="DA17" s="665"/>
      <c r="DB17" s="665"/>
      <c r="DC17" s="665"/>
      <c r="DD17" s="611" t="s">
        <v>122</v>
      </c>
      <c r="DE17" s="606"/>
      <c r="DF17" s="606"/>
      <c r="DG17" s="606"/>
      <c r="DH17" s="606"/>
      <c r="DI17" s="606"/>
      <c r="DJ17" s="606"/>
      <c r="DK17" s="606"/>
      <c r="DL17" s="606"/>
      <c r="DM17" s="606"/>
      <c r="DN17" s="606"/>
      <c r="DO17" s="606"/>
      <c r="DP17" s="607"/>
      <c r="DQ17" s="611">
        <v>1694676</v>
      </c>
      <c r="DR17" s="606"/>
      <c r="DS17" s="606"/>
      <c r="DT17" s="606"/>
      <c r="DU17" s="606"/>
      <c r="DV17" s="606"/>
      <c r="DW17" s="606"/>
      <c r="DX17" s="606"/>
      <c r="DY17" s="606"/>
      <c r="DZ17" s="606"/>
      <c r="EA17" s="606"/>
      <c r="EB17" s="606"/>
      <c r="EC17" s="646"/>
    </row>
    <row r="18" spans="2:133" ht="11.25" customHeight="1">
      <c r="B18" s="600" t="s">
        <v>260</v>
      </c>
      <c r="C18" s="601"/>
      <c r="D18" s="601"/>
      <c r="E18" s="601"/>
      <c r="F18" s="601"/>
      <c r="G18" s="601"/>
      <c r="H18" s="601"/>
      <c r="I18" s="601"/>
      <c r="J18" s="601"/>
      <c r="K18" s="601"/>
      <c r="L18" s="601"/>
      <c r="M18" s="601"/>
      <c r="N18" s="601"/>
      <c r="O18" s="601"/>
      <c r="P18" s="601"/>
      <c r="Q18" s="602"/>
      <c r="R18" s="603">
        <v>6084230</v>
      </c>
      <c r="S18" s="606"/>
      <c r="T18" s="606"/>
      <c r="U18" s="606"/>
      <c r="V18" s="606"/>
      <c r="W18" s="606"/>
      <c r="X18" s="606"/>
      <c r="Y18" s="607"/>
      <c r="Z18" s="665">
        <v>33.4</v>
      </c>
      <c r="AA18" s="665"/>
      <c r="AB18" s="665"/>
      <c r="AC18" s="665"/>
      <c r="AD18" s="666">
        <v>5434769</v>
      </c>
      <c r="AE18" s="666"/>
      <c r="AF18" s="666"/>
      <c r="AG18" s="666"/>
      <c r="AH18" s="666"/>
      <c r="AI18" s="666"/>
      <c r="AJ18" s="666"/>
      <c r="AK18" s="666"/>
      <c r="AL18" s="608">
        <v>53.3</v>
      </c>
      <c r="AM18" s="609"/>
      <c r="AN18" s="609"/>
      <c r="AO18" s="667"/>
      <c r="AP18" s="600" t="s">
        <v>261</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122</v>
      </c>
      <c r="BP18" s="665"/>
      <c r="BQ18" s="665"/>
      <c r="BR18" s="665"/>
      <c r="BS18" s="611" t="s">
        <v>122</v>
      </c>
      <c r="BT18" s="606"/>
      <c r="BU18" s="606"/>
      <c r="BV18" s="606"/>
      <c r="BW18" s="606"/>
      <c r="BX18" s="606"/>
      <c r="BY18" s="606"/>
      <c r="BZ18" s="606"/>
      <c r="CA18" s="606"/>
      <c r="CB18" s="646"/>
      <c r="CD18" s="647" t="s">
        <v>262</v>
      </c>
      <c r="CE18" s="644"/>
      <c r="CF18" s="644"/>
      <c r="CG18" s="644"/>
      <c r="CH18" s="644"/>
      <c r="CI18" s="644"/>
      <c r="CJ18" s="644"/>
      <c r="CK18" s="644"/>
      <c r="CL18" s="644"/>
      <c r="CM18" s="644"/>
      <c r="CN18" s="644"/>
      <c r="CO18" s="644"/>
      <c r="CP18" s="644"/>
      <c r="CQ18" s="645"/>
      <c r="CR18" s="603" t="s">
        <v>234</v>
      </c>
      <c r="CS18" s="606"/>
      <c r="CT18" s="606"/>
      <c r="CU18" s="606"/>
      <c r="CV18" s="606"/>
      <c r="CW18" s="606"/>
      <c r="CX18" s="606"/>
      <c r="CY18" s="607"/>
      <c r="CZ18" s="665" t="s">
        <v>122</v>
      </c>
      <c r="DA18" s="665"/>
      <c r="DB18" s="665"/>
      <c r="DC18" s="665"/>
      <c r="DD18" s="611" t="s">
        <v>122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c r="B19" s="600" t="s">
        <v>263</v>
      </c>
      <c r="C19" s="601"/>
      <c r="D19" s="601"/>
      <c r="E19" s="601"/>
      <c r="F19" s="601"/>
      <c r="G19" s="601"/>
      <c r="H19" s="601"/>
      <c r="I19" s="601"/>
      <c r="J19" s="601"/>
      <c r="K19" s="601"/>
      <c r="L19" s="601"/>
      <c r="M19" s="601"/>
      <c r="N19" s="601"/>
      <c r="O19" s="601"/>
      <c r="P19" s="601"/>
      <c r="Q19" s="602"/>
      <c r="R19" s="603">
        <v>5434769</v>
      </c>
      <c r="S19" s="606"/>
      <c r="T19" s="606"/>
      <c r="U19" s="606"/>
      <c r="V19" s="606"/>
      <c r="W19" s="606"/>
      <c r="X19" s="606"/>
      <c r="Y19" s="607"/>
      <c r="Z19" s="665">
        <v>29.8</v>
      </c>
      <c r="AA19" s="665"/>
      <c r="AB19" s="665"/>
      <c r="AC19" s="665"/>
      <c r="AD19" s="666">
        <v>5434769</v>
      </c>
      <c r="AE19" s="666"/>
      <c r="AF19" s="666"/>
      <c r="AG19" s="666"/>
      <c r="AH19" s="666"/>
      <c r="AI19" s="666"/>
      <c r="AJ19" s="666"/>
      <c r="AK19" s="666"/>
      <c r="AL19" s="608">
        <v>53.3</v>
      </c>
      <c r="AM19" s="609"/>
      <c r="AN19" s="609"/>
      <c r="AO19" s="667"/>
      <c r="AP19" s="600" t="s">
        <v>264</v>
      </c>
      <c r="AQ19" s="601"/>
      <c r="AR19" s="601"/>
      <c r="AS19" s="601"/>
      <c r="AT19" s="601"/>
      <c r="AU19" s="601"/>
      <c r="AV19" s="601"/>
      <c r="AW19" s="601"/>
      <c r="AX19" s="601"/>
      <c r="AY19" s="601"/>
      <c r="AZ19" s="601"/>
      <c r="BA19" s="601"/>
      <c r="BB19" s="601"/>
      <c r="BC19" s="601"/>
      <c r="BD19" s="601"/>
      <c r="BE19" s="601"/>
      <c r="BF19" s="602"/>
      <c r="BG19" s="603" t="s">
        <v>122</v>
      </c>
      <c r="BH19" s="606"/>
      <c r="BI19" s="606"/>
      <c r="BJ19" s="606"/>
      <c r="BK19" s="606"/>
      <c r="BL19" s="606"/>
      <c r="BM19" s="606"/>
      <c r="BN19" s="607"/>
      <c r="BO19" s="665" t="s">
        <v>122</v>
      </c>
      <c r="BP19" s="665"/>
      <c r="BQ19" s="665"/>
      <c r="BR19" s="665"/>
      <c r="BS19" s="611" t="s">
        <v>234</v>
      </c>
      <c r="BT19" s="606"/>
      <c r="BU19" s="606"/>
      <c r="BV19" s="606"/>
      <c r="BW19" s="606"/>
      <c r="BX19" s="606"/>
      <c r="BY19" s="606"/>
      <c r="BZ19" s="606"/>
      <c r="CA19" s="606"/>
      <c r="CB19" s="646"/>
      <c r="CD19" s="647" t="s">
        <v>265</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122</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c r="B20" s="600" t="s">
        <v>266</v>
      </c>
      <c r="C20" s="601"/>
      <c r="D20" s="601"/>
      <c r="E20" s="601"/>
      <c r="F20" s="601"/>
      <c r="G20" s="601"/>
      <c r="H20" s="601"/>
      <c r="I20" s="601"/>
      <c r="J20" s="601"/>
      <c r="K20" s="601"/>
      <c r="L20" s="601"/>
      <c r="M20" s="601"/>
      <c r="N20" s="601"/>
      <c r="O20" s="601"/>
      <c r="P20" s="601"/>
      <c r="Q20" s="602"/>
      <c r="R20" s="603">
        <v>649461</v>
      </c>
      <c r="S20" s="606"/>
      <c r="T20" s="606"/>
      <c r="U20" s="606"/>
      <c r="V20" s="606"/>
      <c r="W20" s="606"/>
      <c r="X20" s="606"/>
      <c r="Y20" s="607"/>
      <c r="Z20" s="665">
        <v>3.6</v>
      </c>
      <c r="AA20" s="665"/>
      <c r="AB20" s="665"/>
      <c r="AC20" s="665"/>
      <c r="AD20" s="666" t="s">
        <v>122</v>
      </c>
      <c r="AE20" s="666"/>
      <c r="AF20" s="666"/>
      <c r="AG20" s="666"/>
      <c r="AH20" s="666"/>
      <c r="AI20" s="666"/>
      <c r="AJ20" s="666"/>
      <c r="AK20" s="666"/>
      <c r="AL20" s="608" t="s">
        <v>122</v>
      </c>
      <c r="AM20" s="609"/>
      <c r="AN20" s="609"/>
      <c r="AO20" s="667"/>
      <c r="AP20" s="600" t="s">
        <v>267</v>
      </c>
      <c r="AQ20" s="601"/>
      <c r="AR20" s="601"/>
      <c r="AS20" s="601"/>
      <c r="AT20" s="601"/>
      <c r="AU20" s="601"/>
      <c r="AV20" s="601"/>
      <c r="AW20" s="601"/>
      <c r="AX20" s="601"/>
      <c r="AY20" s="601"/>
      <c r="AZ20" s="601"/>
      <c r="BA20" s="601"/>
      <c r="BB20" s="601"/>
      <c r="BC20" s="601"/>
      <c r="BD20" s="601"/>
      <c r="BE20" s="601"/>
      <c r="BF20" s="602"/>
      <c r="BG20" s="603" t="s">
        <v>122</v>
      </c>
      <c r="BH20" s="606"/>
      <c r="BI20" s="606"/>
      <c r="BJ20" s="606"/>
      <c r="BK20" s="606"/>
      <c r="BL20" s="606"/>
      <c r="BM20" s="606"/>
      <c r="BN20" s="607"/>
      <c r="BO20" s="665" t="s">
        <v>234</v>
      </c>
      <c r="BP20" s="665"/>
      <c r="BQ20" s="665"/>
      <c r="BR20" s="665"/>
      <c r="BS20" s="611" t="s">
        <v>234</v>
      </c>
      <c r="BT20" s="606"/>
      <c r="BU20" s="606"/>
      <c r="BV20" s="606"/>
      <c r="BW20" s="606"/>
      <c r="BX20" s="606"/>
      <c r="BY20" s="606"/>
      <c r="BZ20" s="606"/>
      <c r="CA20" s="606"/>
      <c r="CB20" s="646"/>
      <c r="CD20" s="647" t="s">
        <v>268</v>
      </c>
      <c r="CE20" s="644"/>
      <c r="CF20" s="644"/>
      <c r="CG20" s="644"/>
      <c r="CH20" s="644"/>
      <c r="CI20" s="644"/>
      <c r="CJ20" s="644"/>
      <c r="CK20" s="644"/>
      <c r="CL20" s="644"/>
      <c r="CM20" s="644"/>
      <c r="CN20" s="644"/>
      <c r="CO20" s="644"/>
      <c r="CP20" s="644"/>
      <c r="CQ20" s="645"/>
      <c r="CR20" s="603">
        <v>17256551</v>
      </c>
      <c r="CS20" s="606"/>
      <c r="CT20" s="606"/>
      <c r="CU20" s="606"/>
      <c r="CV20" s="606"/>
      <c r="CW20" s="606"/>
      <c r="CX20" s="606"/>
      <c r="CY20" s="607"/>
      <c r="CZ20" s="665">
        <v>100</v>
      </c>
      <c r="DA20" s="665"/>
      <c r="DB20" s="665"/>
      <c r="DC20" s="665"/>
      <c r="DD20" s="611">
        <v>2480746</v>
      </c>
      <c r="DE20" s="606"/>
      <c r="DF20" s="606"/>
      <c r="DG20" s="606"/>
      <c r="DH20" s="606"/>
      <c r="DI20" s="606"/>
      <c r="DJ20" s="606"/>
      <c r="DK20" s="606"/>
      <c r="DL20" s="606"/>
      <c r="DM20" s="606"/>
      <c r="DN20" s="606"/>
      <c r="DO20" s="606"/>
      <c r="DP20" s="607"/>
      <c r="DQ20" s="611">
        <v>11512924</v>
      </c>
      <c r="DR20" s="606"/>
      <c r="DS20" s="606"/>
      <c r="DT20" s="606"/>
      <c r="DU20" s="606"/>
      <c r="DV20" s="606"/>
      <c r="DW20" s="606"/>
      <c r="DX20" s="606"/>
      <c r="DY20" s="606"/>
      <c r="DZ20" s="606"/>
      <c r="EA20" s="606"/>
      <c r="EB20" s="606"/>
      <c r="EC20" s="646"/>
    </row>
    <row r="21" spans="2:133" ht="11.25" customHeight="1">
      <c r="B21" s="600" t="s">
        <v>269</v>
      </c>
      <c r="C21" s="601"/>
      <c r="D21" s="601"/>
      <c r="E21" s="601"/>
      <c r="F21" s="601"/>
      <c r="G21" s="601"/>
      <c r="H21" s="601"/>
      <c r="I21" s="601"/>
      <c r="J21" s="601"/>
      <c r="K21" s="601"/>
      <c r="L21" s="601"/>
      <c r="M21" s="601"/>
      <c r="N21" s="601"/>
      <c r="O21" s="601"/>
      <c r="P21" s="601"/>
      <c r="Q21" s="602"/>
      <c r="R21" s="603" t="s">
        <v>122</v>
      </c>
      <c r="S21" s="606"/>
      <c r="T21" s="606"/>
      <c r="U21" s="606"/>
      <c r="V21" s="606"/>
      <c r="W21" s="606"/>
      <c r="X21" s="606"/>
      <c r="Y21" s="607"/>
      <c r="Z21" s="665" t="s">
        <v>122</v>
      </c>
      <c r="AA21" s="665"/>
      <c r="AB21" s="665"/>
      <c r="AC21" s="665"/>
      <c r="AD21" s="666" t="s">
        <v>234</v>
      </c>
      <c r="AE21" s="666"/>
      <c r="AF21" s="666"/>
      <c r="AG21" s="666"/>
      <c r="AH21" s="666"/>
      <c r="AI21" s="666"/>
      <c r="AJ21" s="666"/>
      <c r="AK21" s="666"/>
      <c r="AL21" s="608" t="s">
        <v>122</v>
      </c>
      <c r="AM21" s="609"/>
      <c r="AN21" s="609"/>
      <c r="AO21" s="667"/>
      <c r="AP21" s="711" t="s">
        <v>270</v>
      </c>
      <c r="AQ21" s="718"/>
      <c r="AR21" s="718"/>
      <c r="AS21" s="718"/>
      <c r="AT21" s="718"/>
      <c r="AU21" s="718"/>
      <c r="AV21" s="718"/>
      <c r="AW21" s="718"/>
      <c r="AX21" s="718"/>
      <c r="AY21" s="718"/>
      <c r="AZ21" s="718"/>
      <c r="BA21" s="718"/>
      <c r="BB21" s="718"/>
      <c r="BC21" s="718"/>
      <c r="BD21" s="718"/>
      <c r="BE21" s="718"/>
      <c r="BF21" s="713"/>
      <c r="BG21" s="603" t="s">
        <v>122</v>
      </c>
      <c r="BH21" s="606"/>
      <c r="BI21" s="606"/>
      <c r="BJ21" s="606"/>
      <c r="BK21" s="606"/>
      <c r="BL21" s="606"/>
      <c r="BM21" s="606"/>
      <c r="BN21" s="607"/>
      <c r="BO21" s="665" t="s">
        <v>234</v>
      </c>
      <c r="BP21" s="665"/>
      <c r="BQ21" s="665"/>
      <c r="BR21" s="665"/>
      <c r="BS21" s="611" t="s">
        <v>234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271</v>
      </c>
      <c r="C22" s="601"/>
      <c r="D22" s="601"/>
      <c r="E22" s="601"/>
      <c r="F22" s="601"/>
      <c r="G22" s="601"/>
      <c r="H22" s="601"/>
      <c r="I22" s="601"/>
      <c r="J22" s="601"/>
      <c r="K22" s="601"/>
      <c r="L22" s="601"/>
      <c r="M22" s="601"/>
      <c r="N22" s="601"/>
      <c r="O22" s="601"/>
      <c r="P22" s="601"/>
      <c r="Q22" s="602"/>
      <c r="R22" s="603">
        <v>10841271</v>
      </c>
      <c r="S22" s="606"/>
      <c r="T22" s="606"/>
      <c r="U22" s="606"/>
      <c r="V22" s="606"/>
      <c r="W22" s="606"/>
      <c r="X22" s="606"/>
      <c r="Y22" s="607"/>
      <c r="Z22" s="665">
        <v>59.5</v>
      </c>
      <c r="AA22" s="665"/>
      <c r="AB22" s="665"/>
      <c r="AC22" s="665"/>
      <c r="AD22" s="666">
        <v>10191810</v>
      </c>
      <c r="AE22" s="666"/>
      <c r="AF22" s="666"/>
      <c r="AG22" s="666"/>
      <c r="AH22" s="666"/>
      <c r="AI22" s="666"/>
      <c r="AJ22" s="666"/>
      <c r="AK22" s="666"/>
      <c r="AL22" s="608">
        <v>100</v>
      </c>
      <c r="AM22" s="609"/>
      <c r="AN22" s="609"/>
      <c r="AO22" s="667"/>
      <c r="AP22" s="711" t="s">
        <v>272</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122</v>
      </c>
      <c r="BP22" s="665"/>
      <c r="BQ22" s="665"/>
      <c r="BR22" s="665"/>
      <c r="BS22" s="611" t="s">
        <v>122</v>
      </c>
      <c r="BT22" s="606"/>
      <c r="BU22" s="606"/>
      <c r="BV22" s="606"/>
      <c r="BW22" s="606"/>
      <c r="BX22" s="606"/>
      <c r="BY22" s="606"/>
      <c r="BZ22" s="606"/>
      <c r="CA22" s="606"/>
      <c r="CB22" s="646"/>
      <c r="CD22" s="720" t="s">
        <v>273</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274</v>
      </c>
      <c r="C23" s="601"/>
      <c r="D23" s="601"/>
      <c r="E23" s="601"/>
      <c r="F23" s="601"/>
      <c r="G23" s="601"/>
      <c r="H23" s="601"/>
      <c r="I23" s="601"/>
      <c r="J23" s="601"/>
      <c r="K23" s="601"/>
      <c r="L23" s="601"/>
      <c r="M23" s="601"/>
      <c r="N23" s="601"/>
      <c r="O23" s="601"/>
      <c r="P23" s="601"/>
      <c r="Q23" s="602"/>
      <c r="R23" s="603">
        <v>4793</v>
      </c>
      <c r="S23" s="606"/>
      <c r="T23" s="606"/>
      <c r="U23" s="606"/>
      <c r="V23" s="606"/>
      <c r="W23" s="606"/>
      <c r="X23" s="606"/>
      <c r="Y23" s="607"/>
      <c r="Z23" s="665">
        <v>0</v>
      </c>
      <c r="AA23" s="665"/>
      <c r="AB23" s="665"/>
      <c r="AC23" s="665"/>
      <c r="AD23" s="666">
        <v>4793</v>
      </c>
      <c r="AE23" s="666"/>
      <c r="AF23" s="666"/>
      <c r="AG23" s="666"/>
      <c r="AH23" s="666"/>
      <c r="AI23" s="666"/>
      <c r="AJ23" s="666"/>
      <c r="AK23" s="666"/>
      <c r="AL23" s="608">
        <v>0</v>
      </c>
      <c r="AM23" s="609"/>
      <c r="AN23" s="609"/>
      <c r="AO23" s="667"/>
      <c r="AP23" s="711" t="s">
        <v>275</v>
      </c>
      <c r="AQ23" s="718"/>
      <c r="AR23" s="718"/>
      <c r="AS23" s="718"/>
      <c r="AT23" s="718"/>
      <c r="AU23" s="718"/>
      <c r="AV23" s="718"/>
      <c r="AW23" s="718"/>
      <c r="AX23" s="718"/>
      <c r="AY23" s="718"/>
      <c r="AZ23" s="718"/>
      <c r="BA23" s="718"/>
      <c r="BB23" s="718"/>
      <c r="BC23" s="718"/>
      <c r="BD23" s="718"/>
      <c r="BE23" s="718"/>
      <c r="BF23" s="713"/>
      <c r="BG23" s="603" t="s">
        <v>122</v>
      </c>
      <c r="BH23" s="606"/>
      <c r="BI23" s="606"/>
      <c r="BJ23" s="606"/>
      <c r="BK23" s="606"/>
      <c r="BL23" s="606"/>
      <c r="BM23" s="606"/>
      <c r="BN23" s="607"/>
      <c r="BO23" s="665" t="s">
        <v>122</v>
      </c>
      <c r="BP23" s="665"/>
      <c r="BQ23" s="665"/>
      <c r="BR23" s="665"/>
      <c r="BS23" s="611" t="s">
        <v>122</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276</v>
      </c>
      <c r="CS23" s="721"/>
      <c r="CT23" s="721"/>
      <c r="CU23" s="721"/>
      <c r="CV23" s="721"/>
      <c r="CW23" s="721"/>
      <c r="CX23" s="721"/>
      <c r="CY23" s="722"/>
      <c r="CZ23" s="720" t="s">
        <v>277</v>
      </c>
      <c r="DA23" s="721"/>
      <c r="DB23" s="721"/>
      <c r="DC23" s="722"/>
      <c r="DD23" s="720" t="s">
        <v>278</v>
      </c>
      <c r="DE23" s="721"/>
      <c r="DF23" s="721"/>
      <c r="DG23" s="721"/>
      <c r="DH23" s="721"/>
      <c r="DI23" s="721"/>
      <c r="DJ23" s="721"/>
      <c r="DK23" s="722"/>
      <c r="DL23" s="729" t="s">
        <v>279</v>
      </c>
      <c r="DM23" s="730"/>
      <c r="DN23" s="730"/>
      <c r="DO23" s="730"/>
      <c r="DP23" s="730"/>
      <c r="DQ23" s="730"/>
      <c r="DR23" s="730"/>
      <c r="DS23" s="730"/>
      <c r="DT23" s="730"/>
      <c r="DU23" s="730"/>
      <c r="DV23" s="731"/>
      <c r="DW23" s="720" t="s">
        <v>280</v>
      </c>
      <c r="DX23" s="721"/>
      <c r="DY23" s="721"/>
      <c r="DZ23" s="721"/>
      <c r="EA23" s="721"/>
      <c r="EB23" s="721"/>
      <c r="EC23" s="722"/>
    </row>
    <row r="24" spans="2:133" ht="11.25" customHeight="1">
      <c r="B24" s="600" t="s">
        <v>281</v>
      </c>
      <c r="C24" s="601"/>
      <c r="D24" s="601"/>
      <c r="E24" s="601"/>
      <c r="F24" s="601"/>
      <c r="G24" s="601"/>
      <c r="H24" s="601"/>
      <c r="I24" s="601"/>
      <c r="J24" s="601"/>
      <c r="K24" s="601"/>
      <c r="L24" s="601"/>
      <c r="M24" s="601"/>
      <c r="N24" s="601"/>
      <c r="O24" s="601"/>
      <c r="P24" s="601"/>
      <c r="Q24" s="602"/>
      <c r="R24" s="603">
        <v>50686</v>
      </c>
      <c r="S24" s="606"/>
      <c r="T24" s="606"/>
      <c r="U24" s="606"/>
      <c r="V24" s="606"/>
      <c r="W24" s="606"/>
      <c r="X24" s="606"/>
      <c r="Y24" s="607"/>
      <c r="Z24" s="665">
        <v>0.3</v>
      </c>
      <c r="AA24" s="665"/>
      <c r="AB24" s="665"/>
      <c r="AC24" s="665"/>
      <c r="AD24" s="666" t="s">
        <v>122</v>
      </c>
      <c r="AE24" s="666"/>
      <c r="AF24" s="666"/>
      <c r="AG24" s="666"/>
      <c r="AH24" s="666"/>
      <c r="AI24" s="666"/>
      <c r="AJ24" s="666"/>
      <c r="AK24" s="666"/>
      <c r="AL24" s="608" t="s">
        <v>122</v>
      </c>
      <c r="AM24" s="609"/>
      <c r="AN24" s="609"/>
      <c r="AO24" s="667"/>
      <c r="AP24" s="711" t="s">
        <v>282</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122</v>
      </c>
      <c r="BT24" s="606"/>
      <c r="BU24" s="606"/>
      <c r="BV24" s="606"/>
      <c r="BW24" s="606"/>
      <c r="BX24" s="606"/>
      <c r="BY24" s="606"/>
      <c r="BZ24" s="606"/>
      <c r="CA24" s="606"/>
      <c r="CB24" s="646"/>
      <c r="CD24" s="674" t="s">
        <v>283</v>
      </c>
      <c r="CE24" s="675"/>
      <c r="CF24" s="675"/>
      <c r="CG24" s="675"/>
      <c r="CH24" s="675"/>
      <c r="CI24" s="675"/>
      <c r="CJ24" s="675"/>
      <c r="CK24" s="675"/>
      <c r="CL24" s="675"/>
      <c r="CM24" s="675"/>
      <c r="CN24" s="675"/>
      <c r="CO24" s="675"/>
      <c r="CP24" s="675"/>
      <c r="CQ24" s="676"/>
      <c r="CR24" s="668">
        <v>7151350</v>
      </c>
      <c r="CS24" s="669"/>
      <c r="CT24" s="669"/>
      <c r="CU24" s="669"/>
      <c r="CV24" s="669"/>
      <c r="CW24" s="669"/>
      <c r="CX24" s="669"/>
      <c r="CY24" s="715"/>
      <c r="CZ24" s="716">
        <v>41.4</v>
      </c>
      <c r="DA24" s="685"/>
      <c r="DB24" s="685"/>
      <c r="DC24" s="719"/>
      <c r="DD24" s="714">
        <v>5105833</v>
      </c>
      <c r="DE24" s="669"/>
      <c r="DF24" s="669"/>
      <c r="DG24" s="669"/>
      <c r="DH24" s="669"/>
      <c r="DI24" s="669"/>
      <c r="DJ24" s="669"/>
      <c r="DK24" s="715"/>
      <c r="DL24" s="714">
        <v>5102182</v>
      </c>
      <c r="DM24" s="669"/>
      <c r="DN24" s="669"/>
      <c r="DO24" s="669"/>
      <c r="DP24" s="669"/>
      <c r="DQ24" s="669"/>
      <c r="DR24" s="669"/>
      <c r="DS24" s="669"/>
      <c r="DT24" s="669"/>
      <c r="DU24" s="669"/>
      <c r="DV24" s="715"/>
      <c r="DW24" s="716">
        <v>47.4</v>
      </c>
      <c r="DX24" s="685"/>
      <c r="DY24" s="685"/>
      <c r="DZ24" s="685"/>
      <c r="EA24" s="685"/>
      <c r="EB24" s="685"/>
      <c r="EC24" s="717"/>
    </row>
    <row r="25" spans="2:133" ht="11.25" customHeight="1">
      <c r="B25" s="600" t="s">
        <v>284</v>
      </c>
      <c r="C25" s="601"/>
      <c r="D25" s="601"/>
      <c r="E25" s="601"/>
      <c r="F25" s="601"/>
      <c r="G25" s="601"/>
      <c r="H25" s="601"/>
      <c r="I25" s="601"/>
      <c r="J25" s="601"/>
      <c r="K25" s="601"/>
      <c r="L25" s="601"/>
      <c r="M25" s="601"/>
      <c r="N25" s="601"/>
      <c r="O25" s="601"/>
      <c r="P25" s="601"/>
      <c r="Q25" s="602"/>
      <c r="R25" s="603">
        <v>242575</v>
      </c>
      <c r="S25" s="606"/>
      <c r="T25" s="606"/>
      <c r="U25" s="606"/>
      <c r="V25" s="606"/>
      <c r="W25" s="606"/>
      <c r="X25" s="606"/>
      <c r="Y25" s="607"/>
      <c r="Z25" s="665">
        <v>1.3</v>
      </c>
      <c r="AA25" s="665"/>
      <c r="AB25" s="665"/>
      <c r="AC25" s="665"/>
      <c r="AD25" s="666">
        <v>1</v>
      </c>
      <c r="AE25" s="666"/>
      <c r="AF25" s="666"/>
      <c r="AG25" s="666"/>
      <c r="AH25" s="666"/>
      <c r="AI25" s="666"/>
      <c r="AJ25" s="666"/>
      <c r="AK25" s="666"/>
      <c r="AL25" s="608">
        <v>0</v>
      </c>
      <c r="AM25" s="609"/>
      <c r="AN25" s="609"/>
      <c r="AO25" s="667"/>
      <c r="AP25" s="711" t="s">
        <v>285</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122</v>
      </c>
      <c r="BP25" s="665"/>
      <c r="BQ25" s="665"/>
      <c r="BR25" s="665"/>
      <c r="BS25" s="611" t="s">
        <v>122</v>
      </c>
      <c r="BT25" s="606"/>
      <c r="BU25" s="606"/>
      <c r="BV25" s="606"/>
      <c r="BW25" s="606"/>
      <c r="BX25" s="606"/>
      <c r="BY25" s="606"/>
      <c r="BZ25" s="606"/>
      <c r="CA25" s="606"/>
      <c r="CB25" s="646"/>
      <c r="CD25" s="647" t="s">
        <v>286</v>
      </c>
      <c r="CE25" s="644"/>
      <c r="CF25" s="644"/>
      <c r="CG25" s="644"/>
      <c r="CH25" s="644"/>
      <c r="CI25" s="644"/>
      <c r="CJ25" s="644"/>
      <c r="CK25" s="644"/>
      <c r="CL25" s="644"/>
      <c r="CM25" s="644"/>
      <c r="CN25" s="644"/>
      <c r="CO25" s="644"/>
      <c r="CP25" s="644"/>
      <c r="CQ25" s="645"/>
      <c r="CR25" s="603">
        <v>2715673</v>
      </c>
      <c r="CS25" s="604"/>
      <c r="CT25" s="604"/>
      <c r="CU25" s="604"/>
      <c r="CV25" s="604"/>
      <c r="CW25" s="604"/>
      <c r="CX25" s="604"/>
      <c r="CY25" s="605"/>
      <c r="CZ25" s="608">
        <v>15.7</v>
      </c>
      <c r="DA25" s="637"/>
      <c r="DB25" s="637"/>
      <c r="DC25" s="638"/>
      <c r="DD25" s="611">
        <v>2614594</v>
      </c>
      <c r="DE25" s="604"/>
      <c r="DF25" s="604"/>
      <c r="DG25" s="604"/>
      <c r="DH25" s="604"/>
      <c r="DI25" s="604"/>
      <c r="DJ25" s="604"/>
      <c r="DK25" s="605"/>
      <c r="DL25" s="611">
        <v>2612041</v>
      </c>
      <c r="DM25" s="604"/>
      <c r="DN25" s="604"/>
      <c r="DO25" s="604"/>
      <c r="DP25" s="604"/>
      <c r="DQ25" s="604"/>
      <c r="DR25" s="604"/>
      <c r="DS25" s="604"/>
      <c r="DT25" s="604"/>
      <c r="DU25" s="604"/>
      <c r="DV25" s="605"/>
      <c r="DW25" s="608">
        <v>24.3</v>
      </c>
      <c r="DX25" s="637"/>
      <c r="DY25" s="637"/>
      <c r="DZ25" s="637"/>
      <c r="EA25" s="637"/>
      <c r="EB25" s="637"/>
      <c r="EC25" s="639"/>
    </row>
    <row r="26" spans="2:133" ht="11.25" customHeight="1">
      <c r="B26" s="600" t="s">
        <v>287</v>
      </c>
      <c r="C26" s="601"/>
      <c r="D26" s="601"/>
      <c r="E26" s="601"/>
      <c r="F26" s="601"/>
      <c r="G26" s="601"/>
      <c r="H26" s="601"/>
      <c r="I26" s="601"/>
      <c r="J26" s="601"/>
      <c r="K26" s="601"/>
      <c r="L26" s="601"/>
      <c r="M26" s="601"/>
      <c r="N26" s="601"/>
      <c r="O26" s="601"/>
      <c r="P26" s="601"/>
      <c r="Q26" s="602"/>
      <c r="R26" s="603">
        <v>67047</v>
      </c>
      <c r="S26" s="606"/>
      <c r="T26" s="606"/>
      <c r="U26" s="606"/>
      <c r="V26" s="606"/>
      <c r="W26" s="606"/>
      <c r="X26" s="606"/>
      <c r="Y26" s="607"/>
      <c r="Z26" s="665">
        <v>0.4</v>
      </c>
      <c r="AA26" s="665"/>
      <c r="AB26" s="665"/>
      <c r="AC26" s="665"/>
      <c r="AD26" s="666" t="s">
        <v>122</v>
      </c>
      <c r="AE26" s="666"/>
      <c r="AF26" s="666"/>
      <c r="AG26" s="666"/>
      <c r="AH26" s="666"/>
      <c r="AI26" s="666"/>
      <c r="AJ26" s="666"/>
      <c r="AK26" s="666"/>
      <c r="AL26" s="608" t="s">
        <v>122</v>
      </c>
      <c r="AM26" s="609"/>
      <c r="AN26" s="609"/>
      <c r="AO26" s="667"/>
      <c r="AP26" s="711" t="s">
        <v>288</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122</v>
      </c>
      <c r="BP26" s="665"/>
      <c r="BQ26" s="665"/>
      <c r="BR26" s="665"/>
      <c r="BS26" s="611" t="s">
        <v>122</v>
      </c>
      <c r="BT26" s="606"/>
      <c r="BU26" s="606"/>
      <c r="BV26" s="606"/>
      <c r="BW26" s="606"/>
      <c r="BX26" s="606"/>
      <c r="BY26" s="606"/>
      <c r="BZ26" s="606"/>
      <c r="CA26" s="606"/>
      <c r="CB26" s="646"/>
      <c r="CD26" s="647" t="s">
        <v>289</v>
      </c>
      <c r="CE26" s="644"/>
      <c r="CF26" s="644"/>
      <c r="CG26" s="644"/>
      <c r="CH26" s="644"/>
      <c r="CI26" s="644"/>
      <c r="CJ26" s="644"/>
      <c r="CK26" s="644"/>
      <c r="CL26" s="644"/>
      <c r="CM26" s="644"/>
      <c r="CN26" s="644"/>
      <c r="CO26" s="644"/>
      <c r="CP26" s="644"/>
      <c r="CQ26" s="645"/>
      <c r="CR26" s="603">
        <v>1730801</v>
      </c>
      <c r="CS26" s="606"/>
      <c r="CT26" s="606"/>
      <c r="CU26" s="606"/>
      <c r="CV26" s="606"/>
      <c r="CW26" s="606"/>
      <c r="CX26" s="606"/>
      <c r="CY26" s="607"/>
      <c r="CZ26" s="608">
        <v>10</v>
      </c>
      <c r="DA26" s="637"/>
      <c r="DB26" s="637"/>
      <c r="DC26" s="638"/>
      <c r="DD26" s="611">
        <v>1730801</v>
      </c>
      <c r="DE26" s="606"/>
      <c r="DF26" s="606"/>
      <c r="DG26" s="606"/>
      <c r="DH26" s="606"/>
      <c r="DI26" s="606"/>
      <c r="DJ26" s="606"/>
      <c r="DK26" s="607"/>
      <c r="DL26" s="611" t="s">
        <v>122</v>
      </c>
      <c r="DM26" s="606"/>
      <c r="DN26" s="606"/>
      <c r="DO26" s="606"/>
      <c r="DP26" s="606"/>
      <c r="DQ26" s="606"/>
      <c r="DR26" s="606"/>
      <c r="DS26" s="606"/>
      <c r="DT26" s="606"/>
      <c r="DU26" s="606"/>
      <c r="DV26" s="607"/>
      <c r="DW26" s="608" t="s">
        <v>122</v>
      </c>
      <c r="DX26" s="637"/>
      <c r="DY26" s="637"/>
      <c r="DZ26" s="637"/>
      <c r="EA26" s="637"/>
      <c r="EB26" s="637"/>
      <c r="EC26" s="639"/>
    </row>
    <row r="27" spans="2:133" ht="11.25" customHeight="1">
      <c r="B27" s="600" t="s">
        <v>290</v>
      </c>
      <c r="C27" s="601"/>
      <c r="D27" s="601"/>
      <c r="E27" s="601"/>
      <c r="F27" s="601"/>
      <c r="G27" s="601"/>
      <c r="H27" s="601"/>
      <c r="I27" s="601"/>
      <c r="J27" s="601"/>
      <c r="K27" s="601"/>
      <c r="L27" s="601"/>
      <c r="M27" s="601"/>
      <c r="N27" s="601"/>
      <c r="O27" s="601"/>
      <c r="P27" s="601"/>
      <c r="Q27" s="602"/>
      <c r="R27" s="603">
        <v>2266553</v>
      </c>
      <c r="S27" s="606"/>
      <c r="T27" s="606"/>
      <c r="U27" s="606"/>
      <c r="V27" s="606"/>
      <c r="W27" s="606"/>
      <c r="X27" s="606"/>
      <c r="Y27" s="607"/>
      <c r="Z27" s="665">
        <v>12.4</v>
      </c>
      <c r="AA27" s="665"/>
      <c r="AB27" s="665"/>
      <c r="AC27" s="665"/>
      <c r="AD27" s="666" t="s">
        <v>122</v>
      </c>
      <c r="AE27" s="666"/>
      <c r="AF27" s="666"/>
      <c r="AG27" s="666"/>
      <c r="AH27" s="666"/>
      <c r="AI27" s="666"/>
      <c r="AJ27" s="666"/>
      <c r="AK27" s="666"/>
      <c r="AL27" s="608" t="s">
        <v>234</v>
      </c>
      <c r="AM27" s="609"/>
      <c r="AN27" s="609"/>
      <c r="AO27" s="667"/>
      <c r="AP27" s="600" t="s">
        <v>291</v>
      </c>
      <c r="AQ27" s="601"/>
      <c r="AR27" s="601"/>
      <c r="AS27" s="601"/>
      <c r="AT27" s="601"/>
      <c r="AU27" s="601"/>
      <c r="AV27" s="601"/>
      <c r="AW27" s="601"/>
      <c r="AX27" s="601"/>
      <c r="AY27" s="601"/>
      <c r="AZ27" s="601"/>
      <c r="BA27" s="601"/>
      <c r="BB27" s="601"/>
      <c r="BC27" s="601"/>
      <c r="BD27" s="601"/>
      <c r="BE27" s="601"/>
      <c r="BF27" s="602"/>
      <c r="BG27" s="603">
        <v>3867838</v>
      </c>
      <c r="BH27" s="606"/>
      <c r="BI27" s="606"/>
      <c r="BJ27" s="606"/>
      <c r="BK27" s="606"/>
      <c r="BL27" s="606"/>
      <c r="BM27" s="606"/>
      <c r="BN27" s="607"/>
      <c r="BO27" s="665">
        <v>100</v>
      </c>
      <c r="BP27" s="665"/>
      <c r="BQ27" s="665"/>
      <c r="BR27" s="665"/>
      <c r="BS27" s="611">
        <v>46058</v>
      </c>
      <c r="BT27" s="606"/>
      <c r="BU27" s="606"/>
      <c r="BV27" s="606"/>
      <c r="BW27" s="606"/>
      <c r="BX27" s="606"/>
      <c r="BY27" s="606"/>
      <c r="BZ27" s="606"/>
      <c r="CA27" s="606"/>
      <c r="CB27" s="646"/>
      <c r="CD27" s="647" t="s">
        <v>292</v>
      </c>
      <c r="CE27" s="644"/>
      <c r="CF27" s="644"/>
      <c r="CG27" s="644"/>
      <c r="CH27" s="644"/>
      <c r="CI27" s="644"/>
      <c r="CJ27" s="644"/>
      <c r="CK27" s="644"/>
      <c r="CL27" s="644"/>
      <c r="CM27" s="644"/>
      <c r="CN27" s="644"/>
      <c r="CO27" s="644"/>
      <c r="CP27" s="644"/>
      <c r="CQ27" s="645"/>
      <c r="CR27" s="603">
        <v>2724258</v>
      </c>
      <c r="CS27" s="604"/>
      <c r="CT27" s="604"/>
      <c r="CU27" s="604"/>
      <c r="CV27" s="604"/>
      <c r="CW27" s="604"/>
      <c r="CX27" s="604"/>
      <c r="CY27" s="605"/>
      <c r="CZ27" s="608">
        <v>15.8</v>
      </c>
      <c r="DA27" s="637"/>
      <c r="DB27" s="637"/>
      <c r="DC27" s="638"/>
      <c r="DD27" s="611">
        <v>796563</v>
      </c>
      <c r="DE27" s="604"/>
      <c r="DF27" s="604"/>
      <c r="DG27" s="604"/>
      <c r="DH27" s="604"/>
      <c r="DI27" s="604"/>
      <c r="DJ27" s="604"/>
      <c r="DK27" s="605"/>
      <c r="DL27" s="611">
        <v>795465</v>
      </c>
      <c r="DM27" s="604"/>
      <c r="DN27" s="604"/>
      <c r="DO27" s="604"/>
      <c r="DP27" s="604"/>
      <c r="DQ27" s="604"/>
      <c r="DR27" s="604"/>
      <c r="DS27" s="604"/>
      <c r="DT27" s="604"/>
      <c r="DU27" s="604"/>
      <c r="DV27" s="605"/>
      <c r="DW27" s="608">
        <v>7.4</v>
      </c>
      <c r="DX27" s="637"/>
      <c r="DY27" s="637"/>
      <c r="DZ27" s="637"/>
      <c r="EA27" s="637"/>
      <c r="EB27" s="637"/>
      <c r="EC27" s="639"/>
    </row>
    <row r="28" spans="2:133" ht="11.25" customHeight="1">
      <c r="B28" s="708" t="s">
        <v>293</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122</v>
      </c>
      <c r="AA28" s="665"/>
      <c r="AB28" s="665"/>
      <c r="AC28" s="665"/>
      <c r="AD28" s="666" t="s">
        <v>122</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294</v>
      </c>
      <c r="CE28" s="644"/>
      <c r="CF28" s="644"/>
      <c r="CG28" s="644"/>
      <c r="CH28" s="644"/>
      <c r="CI28" s="644"/>
      <c r="CJ28" s="644"/>
      <c r="CK28" s="644"/>
      <c r="CL28" s="644"/>
      <c r="CM28" s="644"/>
      <c r="CN28" s="644"/>
      <c r="CO28" s="644"/>
      <c r="CP28" s="644"/>
      <c r="CQ28" s="645"/>
      <c r="CR28" s="603">
        <v>1711419</v>
      </c>
      <c r="CS28" s="606"/>
      <c r="CT28" s="606"/>
      <c r="CU28" s="606"/>
      <c r="CV28" s="606"/>
      <c r="CW28" s="606"/>
      <c r="CX28" s="606"/>
      <c r="CY28" s="607"/>
      <c r="CZ28" s="608">
        <v>9.9</v>
      </c>
      <c r="DA28" s="637"/>
      <c r="DB28" s="637"/>
      <c r="DC28" s="638"/>
      <c r="DD28" s="611">
        <v>1694676</v>
      </c>
      <c r="DE28" s="606"/>
      <c r="DF28" s="606"/>
      <c r="DG28" s="606"/>
      <c r="DH28" s="606"/>
      <c r="DI28" s="606"/>
      <c r="DJ28" s="606"/>
      <c r="DK28" s="607"/>
      <c r="DL28" s="611">
        <v>1694676</v>
      </c>
      <c r="DM28" s="606"/>
      <c r="DN28" s="606"/>
      <c r="DO28" s="606"/>
      <c r="DP28" s="606"/>
      <c r="DQ28" s="606"/>
      <c r="DR28" s="606"/>
      <c r="DS28" s="606"/>
      <c r="DT28" s="606"/>
      <c r="DU28" s="606"/>
      <c r="DV28" s="607"/>
      <c r="DW28" s="608">
        <v>15.8</v>
      </c>
      <c r="DX28" s="637"/>
      <c r="DY28" s="637"/>
      <c r="DZ28" s="637"/>
      <c r="EA28" s="637"/>
      <c r="EB28" s="637"/>
      <c r="EC28" s="639"/>
    </row>
    <row r="29" spans="2:133" ht="11.25" customHeight="1">
      <c r="B29" s="600" t="s">
        <v>295</v>
      </c>
      <c r="C29" s="601"/>
      <c r="D29" s="601"/>
      <c r="E29" s="601"/>
      <c r="F29" s="601"/>
      <c r="G29" s="601"/>
      <c r="H29" s="601"/>
      <c r="I29" s="601"/>
      <c r="J29" s="601"/>
      <c r="K29" s="601"/>
      <c r="L29" s="601"/>
      <c r="M29" s="601"/>
      <c r="N29" s="601"/>
      <c r="O29" s="601"/>
      <c r="P29" s="601"/>
      <c r="Q29" s="602"/>
      <c r="R29" s="603">
        <v>1167206</v>
      </c>
      <c r="S29" s="606"/>
      <c r="T29" s="606"/>
      <c r="U29" s="606"/>
      <c r="V29" s="606"/>
      <c r="W29" s="606"/>
      <c r="X29" s="606"/>
      <c r="Y29" s="607"/>
      <c r="Z29" s="665">
        <v>6.4</v>
      </c>
      <c r="AA29" s="665"/>
      <c r="AB29" s="665"/>
      <c r="AC29" s="665"/>
      <c r="AD29" s="666" t="s">
        <v>234</v>
      </c>
      <c r="AE29" s="666"/>
      <c r="AF29" s="666"/>
      <c r="AG29" s="666"/>
      <c r="AH29" s="666"/>
      <c r="AI29" s="666"/>
      <c r="AJ29" s="666"/>
      <c r="AK29" s="666"/>
      <c r="AL29" s="608" t="s">
        <v>122</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296</v>
      </c>
      <c r="BH29" s="705"/>
      <c r="BI29" s="705"/>
      <c r="BJ29" s="705"/>
      <c r="BK29" s="705"/>
      <c r="BL29" s="705"/>
      <c r="BM29" s="705"/>
      <c r="BN29" s="705"/>
      <c r="BO29" s="705"/>
      <c r="BP29" s="705"/>
      <c r="BQ29" s="706"/>
      <c r="BR29" s="677" t="s">
        <v>297</v>
      </c>
      <c r="BS29" s="705"/>
      <c r="BT29" s="705"/>
      <c r="BU29" s="705"/>
      <c r="BV29" s="705"/>
      <c r="BW29" s="705"/>
      <c r="BX29" s="705"/>
      <c r="BY29" s="705"/>
      <c r="BZ29" s="705"/>
      <c r="CA29" s="705"/>
      <c r="CB29" s="706"/>
      <c r="CD29" s="687" t="s">
        <v>298</v>
      </c>
      <c r="CE29" s="688"/>
      <c r="CF29" s="647" t="s">
        <v>299</v>
      </c>
      <c r="CG29" s="644"/>
      <c r="CH29" s="644"/>
      <c r="CI29" s="644"/>
      <c r="CJ29" s="644"/>
      <c r="CK29" s="644"/>
      <c r="CL29" s="644"/>
      <c r="CM29" s="644"/>
      <c r="CN29" s="644"/>
      <c r="CO29" s="644"/>
      <c r="CP29" s="644"/>
      <c r="CQ29" s="645"/>
      <c r="CR29" s="603">
        <v>1711386</v>
      </c>
      <c r="CS29" s="604"/>
      <c r="CT29" s="604"/>
      <c r="CU29" s="604"/>
      <c r="CV29" s="604"/>
      <c r="CW29" s="604"/>
      <c r="CX29" s="604"/>
      <c r="CY29" s="605"/>
      <c r="CZ29" s="608">
        <v>9.9</v>
      </c>
      <c r="DA29" s="637"/>
      <c r="DB29" s="637"/>
      <c r="DC29" s="638"/>
      <c r="DD29" s="611">
        <v>1694643</v>
      </c>
      <c r="DE29" s="604"/>
      <c r="DF29" s="604"/>
      <c r="DG29" s="604"/>
      <c r="DH29" s="604"/>
      <c r="DI29" s="604"/>
      <c r="DJ29" s="604"/>
      <c r="DK29" s="605"/>
      <c r="DL29" s="611">
        <v>1694643</v>
      </c>
      <c r="DM29" s="604"/>
      <c r="DN29" s="604"/>
      <c r="DO29" s="604"/>
      <c r="DP29" s="604"/>
      <c r="DQ29" s="604"/>
      <c r="DR29" s="604"/>
      <c r="DS29" s="604"/>
      <c r="DT29" s="604"/>
      <c r="DU29" s="604"/>
      <c r="DV29" s="605"/>
      <c r="DW29" s="608">
        <v>15.8</v>
      </c>
      <c r="DX29" s="637"/>
      <c r="DY29" s="637"/>
      <c r="DZ29" s="637"/>
      <c r="EA29" s="637"/>
      <c r="EB29" s="637"/>
      <c r="EC29" s="639"/>
    </row>
    <row r="30" spans="2:133" ht="11.25" customHeight="1">
      <c r="B30" s="600" t="s">
        <v>300</v>
      </c>
      <c r="C30" s="601"/>
      <c r="D30" s="601"/>
      <c r="E30" s="601"/>
      <c r="F30" s="601"/>
      <c r="G30" s="601"/>
      <c r="H30" s="601"/>
      <c r="I30" s="601"/>
      <c r="J30" s="601"/>
      <c r="K30" s="601"/>
      <c r="L30" s="601"/>
      <c r="M30" s="601"/>
      <c r="N30" s="601"/>
      <c r="O30" s="601"/>
      <c r="P30" s="601"/>
      <c r="Q30" s="602"/>
      <c r="R30" s="603">
        <v>13002</v>
      </c>
      <c r="S30" s="606"/>
      <c r="T30" s="606"/>
      <c r="U30" s="606"/>
      <c r="V30" s="606"/>
      <c r="W30" s="606"/>
      <c r="X30" s="606"/>
      <c r="Y30" s="607"/>
      <c r="Z30" s="665">
        <v>0.1</v>
      </c>
      <c r="AA30" s="665"/>
      <c r="AB30" s="665"/>
      <c r="AC30" s="665"/>
      <c r="AD30" s="666" t="s">
        <v>122</v>
      </c>
      <c r="AE30" s="666"/>
      <c r="AF30" s="666"/>
      <c r="AG30" s="666"/>
      <c r="AH30" s="666"/>
      <c r="AI30" s="666"/>
      <c r="AJ30" s="666"/>
      <c r="AK30" s="666"/>
      <c r="AL30" s="608" t="s">
        <v>122</v>
      </c>
      <c r="AM30" s="609"/>
      <c r="AN30" s="609"/>
      <c r="AO30" s="667"/>
      <c r="AP30" s="693" t="s">
        <v>301</v>
      </c>
      <c r="AQ30" s="694"/>
      <c r="AR30" s="694"/>
      <c r="AS30" s="694"/>
      <c r="AT30" s="699" t="s">
        <v>302</v>
      </c>
      <c r="AU30" s="210"/>
      <c r="AV30" s="210"/>
      <c r="AW30" s="210"/>
      <c r="AX30" s="702" t="s">
        <v>178</v>
      </c>
      <c r="AY30" s="703"/>
      <c r="AZ30" s="703"/>
      <c r="BA30" s="703"/>
      <c r="BB30" s="703"/>
      <c r="BC30" s="703"/>
      <c r="BD30" s="703"/>
      <c r="BE30" s="703"/>
      <c r="BF30" s="704"/>
      <c r="BG30" s="683">
        <v>98.8</v>
      </c>
      <c r="BH30" s="684"/>
      <c r="BI30" s="684"/>
      <c r="BJ30" s="684"/>
      <c r="BK30" s="684"/>
      <c r="BL30" s="684"/>
      <c r="BM30" s="685">
        <v>96.6</v>
      </c>
      <c r="BN30" s="684"/>
      <c r="BO30" s="684"/>
      <c r="BP30" s="684"/>
      <c r="BQ30" s="686"/>
      <c r="BR30" s="683">
        <v>98.8</v>
      </c>
      <c r="BS30" s="684"/>
      <c r="BT30" s="684"/>
      <c r="BU30" s="684"/>
      <c r="BV30" s="684"/>
      <c r="BW30" s="684"/>
      <c r="BX30" s="685">
        <v>96.4</v>
      </c>
      <c r="BY30" s="684"/>
      <c r="BZ30" s="684"/>
      <c r="CA30" s="684"/>
      <c r="CB30" s="686"/>
      <c r="CD30" s="689"/>
      <c r="CE30" s="690"/>
      <c r="CF30" s="647" t="s">
        <v>303</v>
      </c>
      <c r="CG30" s="644"/>
      <c r="CH30" s="644"/>
      <c r="CI30" s="644"/>
      <c r="CJ30" s="644"/>
      <c r="CK30" s="644"/>
      <c r="CL30" s="644"/>
      <c r="CM30" s="644"/>
      <c r="CN30" s="644"/>
      <c r="CO30" s="644"/>
      <c r="CP30" s="644"/>
      <c r="CQ30" s="645"/>
      <c r="CR30" s="603">
        <v>1524808</v>
      </c>
      <c r="CS30" s="606"/>
      <c r="CT30" s="606"/>
      <c r="CU30" s="606"/>
      <c r="CV30" s="606"/>
      <c r="CW30" s="606"/>
      <c r="CX30" s="606"/>
      <c r="CY30" s="607"/>
      <c r="CZ30" s="608">
        <v>8.8000000000000007</v>
      </c>
      <c r="DA30" s="637"/>
      <c r="DB30" s="637"/>
      <c r="DC30" s="638"/>
      <c r="DD30" s="611">
        <v>1508065</v>
      </c>
      <c r="DE30" s="606"/>
      <c r="DF30" s="606"/>
      <c r="DG30" s="606"/>
      <c r="DH30" s="606"/>
      <c r="DI30" s="606"/>
      <c r="DJ30" s="606"/>
      <c r="DK30" s="607"/>
      <c r="DL30" s="611">
        <v>1508065</v>
      </c>
      <c r="DM30" s="606"/>
      <c r="DN30" s="606"/>
      <c r="DO30" s="606"/>
      <c r="DP30" s="606"/>
      <c r="DQ30" s="606"/>
      <c r="DR30" s="606"/>
      <c r="DS30" s="606"/>
      <c r="DT30" s="606"/>
      <c r="DU30" s="606"/>
      <c r="DV30" s="607"/>
      <c r="DW30" s="608">
        <v>14</v>
      </c>
      <c r="DX30" s="637"/>
      <c r="DY30" s="637"/>
      <c r="DZ30" s="637"/>
      <c r="EA30" s="637"/>
      <c r="EB30" s="637"/>
      <c r="EC30" s="639"/>
    </row>
    <row r="31" spans="2:133" ht="11.25" customHeight="1">
      <c r="B31" s="600" t="s">
        <v>304</v>
      </c>
      <c r="C31" s="601"/>
      <c r="D31" s="601"/>
      <c r="E31" s="601"/>
      <c r="F31" s="601"/>
      <c r="G31" s="601"/>
      <c r="H31" s="601"/>
      <c r="I31" s="601"/>
      <c r="J31" s="601"/>
      <c r="K31" s="601"/>
      <c r="L31" s="601"/>
      <c r="M31" s="601"/>
      <c r="N31" s="601"/>
      <c r="O31" s="601"/>
      <c r="P31" s="601"/>
      <c r="Q31" s="602"/>
      <c r="R31" s="603">
        <v>30297</v>
      </c>
      <c r="S31" s="606"/>
      <c r="T31" s="606"/>
      <c r="U31" s="606"/>
      <c r="V31" s="606"/>
      <c r="W31" s="606"/>
      <c r="X31" s="606"/>
      <c r="Y31" s="607"/>
      <c r="Z31" s="665">
        <v>0.2</v>
      </c>
      <c r="AA31" s="665"/>
      <c r="AB31" s="665"/>
      <c r="AC31" s="665"/>
      <c r="AD31" s="666" t="s">
        <v>122</v>
      </c>
      <c r="AE31" s="666"/>
      <c r="AF31" s="666"/>
      <c r="AG31" s="666"/>
      <c r="AH31" s="666"/>
      <c r="AI31" s="666"/>
      <c r="AJ31" s="666"/>
      <c r="AK31" s="666"/>
      <c r="AL31" s="608" t="s">
        <v>122</v>
      </c>
      <c r="AM31" s="609"/>
      <c r="AN31" s="609"/>
      <c r="AO31" s="667"/>
      <c r="AP31" s="695"/>
      <c r="AQ31" s="696"/>
      <c r="AR31" s="696"/>
      <c r="AS31" s="696"/>
      <c r="AT31" s="700"/>
      <c r="AU31" s="209" t="s">
        <v>305</v>
      </c>
      <c r="AV31" s="209"/>
      <c r="AW31" s="209"/>
      <c r="AX31" s="600" t="s">
        <v>306</v>
      </c>
      <c r="AY31" s="601"/>
      <c r="AZ31" s="601"/>
      <c r="BA31" s="601"/>
      <c r="BB31" s="601"/>
      <c r="BC31" s="601"/>
      <c r="BD31" s="601"/>
      <c r="BE31" s="601"/>
      <c r="BF31" s="602"/>
      <c r="BG31" s="681">
        <v>99</v>
      </c>
      <c r="BH31" s="604"/>
      <c r="BI31" s="604"/>
      <c r="BJ31" s="604"/>
      <c r="BK31" s="604"/>
      <c r="BL31" s="604"/>
      <c r="BM31" s="609">
        <v>97</v>
      </c>
      <c r="BN31" s="682"/>
      <c r="BO31" s="682"/>
      <c r="BP31" s="682"/>
      <c r="BQ31" s="643"/>
      <c r="BR31" s="681">
        <v>98.9</v>
      </c>
      <c r="BS31" s="604"/>
      <c r="BT31" s="604"/>
      <c r="BU31" s="604"/>
      <c r="BV31" s="604"/>
      <c r="BW31" s="604"/>
      <c r="BX31" s="609">
        <v>96.6</v>
      </c>
      <c r="BY31" s="682"/>
      <c r="BZ31" s="682"/>
      <c r="CA31" s="682"/>
      <c r="CB31" s="643"/>
      <c r="CD31" s="689"/>
      <c r="CE31" s="690"/>
      <c r="CF31" s="647" t="s">
        <v>307</v>
      </c>
      <c r="CG31" s="644"/>
      <c r="CH31" s="644"/>
      <c r="CI31" s="644"/>
      <c r="CJ31" s="644"/>
      <c r="CK31" s="644"/>
      <c r="CL31" s="644"/>
      <c r="CM31" s="644"/>
      <c r="CN31" s="644"/>
      <c r="CO31" s="644"/>
      <c r="CP31" s="644"/>
      <c r="CQ31" s="645"/>
      <c r="CR31" s="603">
        <v>186578</v>
      </c>
      <c r="CS31" s="604"/>
      <c r="CT31" s="604"/>
      <c r="CU31" s="604"/>
      <c r="CV31" s="604"/>
      <c r="CW31" s="604"/>
      <c r="CX31" s="604"/>
      <c r="CY31" s="605"/>
      <c r="CZ31" s="608">
        <v>1.1000000000000001</v>
      </c>
      <c r="DA31" s="637"/>
      <c r="DB31" s="637"/>
      <c r="DC31" s="638"/>
      <c r="DD31" s="611">
        <v>186578</v>
      </c>
      <c r="DE31" s="604"/>
      <c r="DF31" s="604"/>
      <c r="DG31" s="604"/>
      <c r="DH31" s="604"/>
      <c r="DI31" s="604"/>
      <c r="DJ31" s="604"/>
      <c r="DK31" s="605"/>
      <c r="DL31" s="611">
        <v>186578</v>
      </c>
      <c r="DM31" s="604"/>
      <c r="DN31" s="604"/>
      <c r="DO31" s="604"/>
      <c r="DP31" s="604"/>
      <c r="DQ31" s="604"/>
      <c r="DR31" s="604"/>
      <c r="DS31" s="604"/>
      <c r="DT31" s="604"/>
      <c r="DU31" s="604"/>
      <c r="DV31" s="605"/>
      <c r="DW31" s="608">
        <v>1.7</v>
      </c>
      <c r="DX31" s="637"/>
      <c r="DY31" s="637"/>
      <c r="DZ31" s="637"/>
      <c r="EA31" s="637"/>
      <c r="EB31" s="637"/>
      <c r="EC31" s="639"/>
    </row>
    <row r="32" spans="2:133" ht="11.25" customHeight="1">
      <c r="B32" s="600" t="s">
        <v>308</v>
      </c>
      <c r="C32" s="601"/>
      <c r="D32" s="601"/>
      <c r="E32" s="601"/>
      <c r="F32" s="601"/>
      <c r="G32" s="601"/>
      <c r="H32" s="601"/>
      <c r="I32" s="601"/>
      <c r="J32" s="601"/>
      <c r="K32" s="601"/>
      <c r="L32" s="601"/>
      <c r="M32" s="601"/>
      <c r="N32" s="601"/>
      <c r="O32" s="601"/>
      <c r="P32" s="601"/>
      <c r="Q32" s="602"/>
      <c r="R32" s="603">
        <v>314882</v>
      </c>
      <c r="S32" s="606"/>
      <c r="T32" s="606"/>
      <c r="U32" s="606"/>
      <c r="V32" s="606"/>
      <c r="W32" s="606"/>
      <c r="X32" s="606"/>
      <c r="Y32" s="607"/>
      <c r="Z32" s="665">
        <v>1.7</v>
      </c>
      <c r="AA32" s="665"/>
      <c r="AB32" s="665"/>
      <c r="AC32" s="665"/>
      <c r="AD32" s="666" t="s">
        <v>122</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309</v>
      </c>
      <c r="AY32" s="616"/>
      <c r="AZ32" s="616"/>
      <c r="BA32" s="616"/>
      <c r="BB32" s="616"/>
      <c r="BC32" s="616"/>
      <c r="BD32" s="616"/>
      <c r="BE32" s="616"/>
      <c r="BF32" s="617"/>
      <c r="BG32" s="680">
        <v>98.6</v>
      </c>
      <c r="BH32" s="619"/>
      <c r="BI32" s="619"/>
      <c r="BJ32" s="619"/>
      <c r="BK32" s="619"/>
      <c r="BL32" s="619"/>
      <c r="BM32" s="663">
        <v>96.1</v>
      </c>
      <c r="BN32" s="619"/>
      <c r="BO32" s="619"/>
      <c r="BP32" s="619"/>
      <c r="BQ32" s="656"/>
      <c r="BR32" s="680">
        <v>98.6</v>
      </c>
      <c r="BS32" s="619"/>
      <c r="BT32" s="619"/>
      <c r="BU32" s="619"/>
      <c r="BV32" s="619"/>
      <c r="BW32" s="619"/>
      <c r="BX32" s="663">
        <v>95.9</v>
      </c>
      <c r="BY32" s="619"/>
      <c r="BZ32" s="619"/>
      <c r="CA32" s="619"/>
      <c r="CB32" s="656"/>
      <c r="CD32" s="691"/>
      <c r="CE32" s="692"/>
      <c r="CF32" s="647" t="s">
        <v>310</v>
      </c>
      <c r="CG32" s="644"/>
      <c r="CH32" s="644"/>
      <c r="CI32" s="644"/>
      <c r="CJ32" s="644"/>
      <c r="CK32" s="644"/>
      <c r="CL32" s="644"/>
      <c r="CM32" s="644"/>
      <c r="CN32" s="644"/>
      <c r="CO32" s="644"/>
      <c r="CP32" s="644"/>
      <c r="CQ32" s="645"/>
      <c r="CR32" s="603">
        <v>33</v>
      </c>
      <c r="CS32" s="606"/>
      <c r="CT32" s="606"/>
      <c r="CU32" s="606"/>
      <c r="CV32" s="606"/>
      <c r="CW32" s="606"/>
      <c r="CX32" s="606"/>
      <c r="CY32" s="607"/>
      <c r="CZ32" s="608">
        <v>0</v>
      </c>
      <c r="DA32" s="637"/>
      <c r="DB32" s="637"/>
      <c r="DC32" s="638"/>
      <c r="DD32" s="611">
        <v>33</v>
      </c>
      <c r="DE32" s="606"/>
      <c r="DF32" s="606"/>
      <c r="DG32" s="606"/>
      <c r="DH32" s="606"/>
      <c r="DI32" s="606"/>
      <c r="DJ32" s="606"/>
      <c r="DK32" s="607"/>
      <c r="DL32" s="611">
        <v>33</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311</v>
      </c>
      <c r="C33" s="601"/>
      <c r="D33" s="601"/>
      <c r="E33" s="601"/>
      <c r="F33" s="601"/>
      <c r="G33" s="601"/>
      <c r="H33" s="601"/>
      <c r="I33" s="601"/>
      <c r="J33" s="601"/>
      <c r="K33" s="601"/>
      <c r="L33" s="601"/>
      <c r="M33" s="601"/>
      <c r="N33" s="601"/>
      <c r="O33" s="601"/>
      <c r="P33" s="601"/>
      <c r="Q33" s="602"/>
      <c r="R33" s="603">
        <v>957518</v>
      </c>
      <c r="S33" s="606"/>
      <c r="T33" s="606"/>
      <c r="U33" s="606"/>
      <c r="V33" s="606"/>
      <c r="W33" s="606"/>
      <c r="X33" s="606"/>
      <c r="Y33" s="607"/>
      <c r="Z33" s="665">
        <v>5.3</v>
      </c>
      <c r="AA33" s="665"/>
      <c r="AB33" s="665"/>
      <c r="AC33" s="665"/>
      <c r="AD33" s="666" t="s">
        <v>234</v>
      </c>
      <c r="AE33" s="666"/>
      <c r="AF33" s="666"/>
      <c r="AG33" s="666"/>
      <c r="AH33" s="666"/>
      <c r="AI33" s="666"/>
      <c r="AJ33" s="666"/>
      <c r="AK33" s="666"/>
      <c r="AL33" s="608" t="s">
        <v>234</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312</v>
      </c>
      <c r="CE33" s="644"/>
      <c r="CF33" s="644"/>
      <c r="CG33" s="644"/>
      <c r="CH33" s="644"/>
      <c r="CI33" s="644"/>
      <c r="CJ33" s="644"/>
      <c r="CK33" s="644"/>
      <c r="CL33" s="644"/>
      <c r="CM33" s="644"/>
      <c r="CN33" s="644"/>
      <c r="CO33" s="644"/>
      <c r="CP33" s="644"/>
      <c r="CQ33" s="645"/>
      <c r="CR33" s="603">
        <v>7520827</v>
      </c>
      <c r="CS33" s="604"/>
      <c r="CT33" s="604"/>
      <c r="CU33" s="604"/>
      <c r="CV33" s="604"/>
      <c r="CW33" s="604"/>
      <c r="CX33" s="604"/>
      <c r="CY33" s="605"/>
      <c r="CZ33" s="608">
        <v>43.6</v>
      </c>
      <c r="DA33" s="637"/>
      <c r="DB33" s="637"/>
      <c r="DC33" s="638"/>
      <c r="DD33" s="611">
        <v>6016951</v>
      </c>
      <c r="DE33" s="604"/>
      <c r="DF33" s="604"/>
      <c r="DG33" s="604"/>
      <c r="DH33" s="604"/>
      <c r="DI33" s="604"/>
      <c r="DJ33" s="604"/>
      <c r="DK33" s="605"/>
      <c r="DL33" s="611">
        <v>4537424</v>
      </c>
      <c r="DM33" s="604"/>
      <c r="DN33" s="604"/>
      <c r="DO33" s="604"/>
      <c r="DP33" s="604"/>
      <c r="DQ33" s="604"/>
      <c r="DR33" s="604"/>
      <c r="DS33" s="604"/>
      <c r="DT33" s="604"/>
      <c r="DU33" s="604"/>
      <c r="DV33" s="605"/>
      <c r="DW33" s="608">
        <v>42.2</v>
      </c>
      <c r="DX33" s="637"/>
      <c r="DY33" s="637"/>
      <c r="DZ33" s="637"/>
      <c r="EA33" s="637"/>
      <c r="EB33" s="637"/>
      <c r="EC33" s="639"/>
    </row>
    <row r="34" spans="2:133" ht="11.25" customHeight="1">
      <c r="B34" s="600" t="s">
        <v>313</v>
      </c>
      <c r="C34" s="601"/>
      <c r="D34" s="601"/>
      <c r="E34" s="601"/>
      <c r="F34" s="601"/>
      <c r="G34" s="601"/>
      <c r="H34" s="601"/>
      <c r="I34" s="601"/>
      <c r="J34" s="601"/>
      <c r="K34" s="601"/>
      <c r="L34" s="601"/>
      <c r="M34" s="601"/>
      <c r="N34" s="601"/>
      <c r="O34" s="601"/>
      <c r="P34" s="601"/>
      <c r="Q34" s="602"/>
      <c r="R34" s="603">
        <v>226017</v>
      </c>
      <c r="S34" s="606"/>
      <c r="T34" s="606"/>
      <c r="U34" s="606"/>
      <c r="V34" s="606"/>
      <c r="W34" s="606"/>
      <c r="X34" s="606"/>
      <c r="Y34" s="607"/>
      <c r="Z34" s="665">
        <v>1.2</v>
      </c>
      <c r="AA34" s="665"/>
      <c r="AB34" s="665"/>
      <c r="AC34" s="665"/>
      <c r="AD34" s="666">
        <v>141</v>
      </c>
      <c r="AE34" s="666"/>
      <c r="AF34" s="666"/>
      <c r="AG34" s="666"/>
      <c r="AH34" s="666"/>
      <c r="AI34" s="666"/>
      <c r="AJ34" s="666"/>
      <c r="AK34" s="666"/>
      <c r="AL34" s="608">
        <v>0</v>
      </c>
      <c r="AM34" s="609"/>
      <c r="AN34" s="609"/>
      <c r="AO34" s="667"/>
      <c r="AP34" s="214"/>
      <c r="AQ34" s="677" t="s">
        <v>314</v>
      </c>
      <c r="AR34" s="678"/>
      <c r="AS34" s="678"/>
      <c r="AT34" s="678"/>
      <c r="AU34" s="678"/>
      <c r="AV34" s="678"/>
      <c r="AW34" s="678"/>
      <c r="AX34" s="678"/>
      <c r="AY34" s="678"/>
      <c r="AZ34" s="678"/>
      <c r="BA34" s="678"/>
      <c r="BB34" s="678"/>
      <c r="BC34" s="678"/>
      <c r="BD34" s="678"/>
      <c r="BE34" s="678"/>
      <c r="BF34" s="679"/>
      <c r="BG34" s="677" t="s">
        <v>315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316</v>
      </c>
      <c r="CE34" s="644"/>
      <c r="CF34" s="644"/>
      <c r="CG34" s="644"/>
      <c r="CH34" s="644"/>
      <c r="CI34" s="644"/>
      <c r="CJ34" s="644"/>
      <c r="CK34" s="644"/>
      <c r="CL34" s="644"/>
      <c r="CM34" s="644"/>
      <c r="CN34" s="644"/>
      <c r="CO34" s="644"/>
      <c r="CP34" s="644"/>
      <c r="CQ34" s="645"/>
      <c r="CR34" s="603">
        <v>2576035</v>
      </c>
      <c r="CS34" s="606"/>
      <c r="CT34" s="606"/>
      <c r="CU34" s="606"/>
      <c r="CV34" s="606"/>
      <c r="CW34" s="606"/>
      <c r="CX34" s="606"/>
      <c r="CY34" s="607"/>
      <c r="CZ34" s="608">
        <v>14.9</v>
      </c>
      <c r="DA34" s="637"/>
      <c r="DB34" s="637"/>
      <c r="DC34" s="638"/>
      <c r="DD34" s="611">
        <v>2167101</v>
      </c>
      <c r="DE34" s="606"/>
      <c r="DF34" s="606"/>
      <c r="DG34" s="606"/>
      <c r="DH34" s="606"/>
      <c r="DI34" s="606"/>
      <c r="DJ34" s="606"/>
      <c r="DK34" s="607"/>
      <c r="DL34" s="611">
        <v>1821597</v>
      </c>
      <c r="DM34" s="606"/>
      <c r="DN34" s="606"/>
      <c r="DO34" s="606"/>
      <c r="DP34" s="606"/>
      <c r="DQ34" s="606"/>
      <c r="DR34" s="606"/>
      <c r="DS34" s="606"/>
      <c r="DT34" s="606"/>
      <c r="DU34" s="606"/>
      <c r="DV34" s="607"/>
      <c r="DW34" s="608">
        <v>16.899999999999999</v>
      </c>
      <c r="DX34" s="637"/>
      <c r="DY34" s="637"/>
      <c r="DZ34" s="637"/>
      <c r="EA34" s="637"/>
      <c r="EB34" s="637"/>
      <c r="EC34" s="639"/>
    </row>
    <row r="35" spans="2:133" ht="11.25" customHeight="1">
      <c r="B35" s="600" t="s">
        <v>317</v>
      </c>
      <c r="C35" s="601"/>
      <c r="D35" s="601"/>
      <c r="E35" s="601"/>
      <c r="F35" s="601"/>
      <c r="G35" s="601"/>
      <c r="H35" s="601"/>
      <c r="I35" s="601"/>
      <c r="J35" s="601"/>
      <c r="K35" s="601"/>
      <c r="L35" s="601"/>
      <c r="M35" s="601"/>
      <c r="N35" s="601"/>
      <c r="O35" s="601"/>
      <c r="P35" s="601"/>
      <c r="Q35" s="602"/>
      <c r="R35" s="603">
        <v>2030500</v>
      </c>
      <c r="S35" s="606"/>
      <c r="T35" s="606"/>
      <c r="U35" s="606"/>
      <c r="V35" s="606"/>
      <c r="W35" s="606"/>
      <c r="X35" s="606"/>
      <c r="Y35" s="607"/>
      <c r="Z35" s="665">
        <v>11.1</v>
      </c>
      <c r="AA35" s="665"/>
      <c r="AB35" s="665"/>
      <c r="AC35" s="665"/>
      <c r="AD35" s="666" t="s">
        <v>122</v>
      </c>
      <c r="AE35" s="666"/>
      <c r="AF35" s="666"/>
      <c r="AG35" s="666"/>
      <c r="AH35" s="666"/>
      <c r="AI35" s="666"/>
      <c r="AJ35" s="666"/>
      <c r="AK35" s="666"/>
      <c r="AL35" s="608" t="s">
        <v>122</v>
      </c>
      <c r="AM35" s="609"/>
      <c r="AN35" s="609"/>
      <c r="AO35" s="667"/>
      <c r="AP35" s="214"/>
      <c r="AQ35" s="671" t="s">
        <v>318</v>
      </c>
      <c r="AR35" s="672"/>
      <c r="AS35" s="672"/>
      <c r="AT35" s="672"/>
      <c r="AU35" s="672"/>
      <c r="AV35" s="672"/>
      <c r="AW35" s="672"/>
      <c r="AX35" s="672"/>
      <c r="AY35" s="673"/>
      <c r="AZ35" s="668">
        <v>1996815</v>
      </c>
      <c r="BA35" s="669"/>
      <c r="BB35" s="669"/>
      <c r="BC35" s="669"/>
      <c r="BD35" s="669"/>
      <c r="BE35" s="669"/>
      <c r="BF35" s="670"/>
      <c r="BG35" s="674" t="s">
        <v>319</v>
      </c>
      <c r="BH35" s="675"/>
      <c r="BI35" s="675"/>
      <c r="BJ35" s="675"/>
      <c r="BK35" s="675"/>
      <c r="BL35" s="675"/>
      <c r="BM35" s="675"/>
      <c r="BN35" s="675"/>
      <c r="BO35" s="675"/>
      <c r="BP35" s="675"/>
      <c r="BQ35" s="675"/>
      <c r="BR35" s="675"/>
      <c r="BS35" s="675"/>
      <c r="BT35" s="675"/>
      <c r="BU35" s="676"/>
      <c r="BV35" s="668">
        <v>298794</v>
      </c>
      <c r="BW35" s="669"/>
      <c r="BX35" s="669"/>
      <c r="BY35" s="669"/>
      <c r="BZ35" s="669"/>
      <c r="CA35" s="669"/>
      <c r="CB35" s="670"/>
      <c r="CD35" s="647" t="s">
        <v>320</v>
      </c>
      <c r="CE35" s="644"/>
      <c r="CF35" s="644"/>
      <c r="CG35" s="644"/>
      <c r="CH35" s="644"/>
      <c r="CI35" s="644"/>
      <c r="CJ35" s="644"/>
      <c r="CK35" s="644"/>
      <c r="CL35" s="644"/>
      <c r="CM35" s="644"/>
      <c r="CN35" s="644"/>
      <c r="CO35" s="644"/>
      <c r="CP35" s="644"/>
      <c r="CQ35" s="645"/>
      <c r="CR35" s="603">
        <v>60087</v>
      </c>
      <c r="CS35" s="604"/>
      <c r="CT35" s="604"/>
      <c r="CU35" s="604"/>
      <c r="CV35" s="604"/>
      <c r="CW35" s="604"/>
      <c r="CX35" s="604"/>
      <c r="CY35" s="605"/>
      <c r="CZ35" s="608">
        <v>0.3</v>
      </c>
      <c r="DA35" s="637"/>
      <c r="DB35" s="637"/>
      <c r="DC35" s="638"/>
      <c r="DD35" s="611">
        <v>38001</v>
      </c>
      <c r="DE35" s="604"/>
      <c r="DF35" s="604"/>
      <c r="DG35" s="604"/>
      <c r="DH35" s="604"/>
      <c r="DI35" s="604"/>
      <c r="DJ35" s="604"/>
      <c r="DK35" s="605"/>
      <c r="DL35" s="611">
        <v>38001</v>
      </c>
      <c r="DM35" s="604"/>
      <c r="DN35" s="604"/>
      <c r="DO35" s="604"/>
      <c r="DP35" s="604"/>
      <c r="DQ35" s="604"/>
      <c r="DR35" s="604"/>
      <c r="DS35" s="604"/>
      <c r="DT35" s="604"/>
      <c r="DU35" s="604"/>
      <c r="DV35" s="605"/>
      <c r="DW35" s="608">
        <v>0.4</v>
      </c>
      <c r="DX35" s="637"/>
      <c r="DY35" s="637"/>
      <c r="DZ35" s="637"/>
      <c r="EA35" s="637"/>
      <c r="EB35" s="637"/>
      <c r="EC35" s="639"/>
    </row>
    <row r="36" spans="2:133" ht="11.25" customHeight="1">
      <c r="B36" s="600" t="s">
        <v>321</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122</v>
      </c>
      <c r="AA36" s="665"/>
      <c r="AB36" s="665"/>
      <c r="AC36" s="665"/>
      <c r="AD36" s="666" t="s">
        <v>122</v>
      </c>
      <c r="AE36" s="666"/>
      <c r="AF36" s="666"/>
      <c r="AG36" s="666"/>
      <c r="AH36" s="666"/>
      <c r="AI36" s="666"/>
      <c r="AJ36" s="666"/>
      <c r="AK36" s="666"/>
      <c r="AL36" s="608" t="s">
        <v>122</v>
      </c>
      <c r="AM36" s="609"/>
      <c r="AN36" s="609"/>
      <c r="AO36" s="667"/>
      <c r="AQ36" s="640" t="s">
        <v>322</v>
      </c>
      <c r="AR36" s="641"/>
      <c r="AS36" s="641"/>
      <c r="AT36" s="641"/>
      <c r="AU36" s="641"/>
      <c r="AV36" s="641"/>
      <c r="AW36" s="641"/>
      <c r="AX36" s="641"/>
      <c r="AY36" s="642"/>
      <c r="AZ36" s="603">
        <v>744616</v>
      </c>
      <c r="BA36" s="606"/>
      <c r="BB36" s="606"/>
      <c r="BC36" s="606"/>
      <c r="BD36" s="604"/>
      <c r="BE36" s="604"/>
      <c r="BF36" s="643"/>
      <c r="BG36" s="647" t="s">
        <v>323</v>
      </c>
      <c r="BH36" s="644"/>
      <c r="BI36" s="644"/>
      <c r="BJ36" s="644"/>
      <c r="BK36" s="644"/>
      <c r="BL36" s="644"/>
      <c r="BM36" s="644"/>
      <c r="BN36" s="644"/>
      <c r="BO36" s="644"/>
      <c r="BP36" s="644"/>
      <c r="BQ36" s="644"/>
      <c r="BR36" s="644"/>
      <c r="BS36" s="644"/>
      <c r="BT36" s="644"/>
      <c r="BU36" s="645"/>
      <c r="BV36" s="603">
        <v>216877</v>
      </c>
      <c r="BW36" s="606"/>
      <c r="BX36" s="606"/>
      <c r="BY36" s="606"/>
      <c r="BZ36" s="606"/>
      <c r="CA36" s="606"/>
      <c r="CB36" s="646"/>
      <c r="CD36" s="647" t="s">
        <v>324</v>
      </c>
      <c r="CE36" s="644"/>
      <c r="CF36" s="644"/>
      <c r="CG36" s="644"/>
      <c r="CH36" s="644"/>
      <c r="CI36" s="644"/>
      <c r="CJ36" s="644"/>
      <c r="CK36" s="644"/>
      <c r="CL36" s="644"/>
      <c r="CM36" s="644"/>
      <c r="CN36" s="644"/>
      <c r="CO36" s="644"/>
      <c r="CP36" s="644"/>
      <c r="CQ36" s="645"/>
      <c r="CR36" s="603">
        <v>2856265</v>
      </c>
      <c r="CS36" s="606"/>
      <c r="CT36" s="606"/>
      <c r="CU36" s="606"/>
      <c r="CV36" s="606"/>
      <c r="CW36" s="606"/>
      <c r="CX36" s="606"/>
      <c r="CY36" s="607"/>
      <c r="CZ36" s="608">
        <v>16.600000000000001</v>
      </c>
      <c r="DA36" s="637"/>
      <c r="DB36" s="637"/>
      <c r="DC36" s="638"/>
      <c r="DD36" s="611">
        <v>2133297</v>
      </c>
      <c r="DE36" s="606"/>
      <c r="DF36" s="606"/>
      <c r="DG36" s="606"/>
      <c r="DH36" s="606"/>
      <c r="DI36" s="606"/>
      <c r="DJ36" s="606"/>
      <c r="DK36" s="607"/>
      <c r="DL36" s="611">
        <v>1785980</v>
      </c>
      <c r="DM36" s="606"/>
      <c r="DN36" s="606"/>
      <c r="DO36" s="606"/>
      <c r="DP36" s="606"/>
      <c r="DQ36" s="606"/>
      <c r="DR36" s="606"/>
      <c r="DS36" s="606"/>
      <c r="DT36" s="606"/>
      <c r="DU36" s="606"/>
      <c r="DV36" s="607"/>
      <c r="DW36" s="608">
        <v>16.600000000000001</v>
      </c>
      <c r="DX36" s="637"/>
      <c r="DY36" s="637"/>
      <c r="DZ36" s="637"/>
      <c r="EA36" s="637"/>
      <c r="EB36" s="637"/>
      <c r="EC36" s="639"/>
    </row>
    <row r="37" spans="2:133" ht="11.25" customHeight="1">
      <c r="B37" s="600" t="s">
        <v>325</v>
      </c>
      <c r="C37" s="601"/>
      <c r="D37" s="601"/>
      <c r="E37" s="601"/>
      <c r="F37" s="601"/>
      <c r="G37" s="601"/>
      <c r="H37" s="601"/>
      <c r="I37" s="601"/>
      <c r="J37" s="601"/>
      <c r="K37" s="601"/>
      <c r="L37" s="601"/>
      <c r="M37" s="601"/>
      <c r="N37" s="601"/>
      <c r="O37" s="601"/>
      <c r="P37" s="601"/>
      <c r="Q37" s="602"/>
      <c r="R37" s="603">
        <v>557500</v>
      </c>
      <c r="S37" s="606"/>
      <c r="T37" s="606"/>
      <c r="U37" s="606"/>
      <c r="V37" s="606"/>
      <c r="W37" s="606"/>
      <c r="X37" s="606"/>
      <c r="Y37" s="607"/>
      <c r="Z37" s="665">
        <v>3.1</v>
      </c>
      <c r="AA37" s="665"/>
      <c r="AB37" s="665"/>
      <c r="AC37" s="665"/>
      <c r="AD37" s="666" t="s">
        <v>122</v>
      </c>
      <c r="AE37" s="666"/>
      <c r="AF37" s="666"/>
      <c r="AG37" s="666"/>
      <c r="AH37" s="666"/>
      <c r="AI37" s="666"/>
      <c r="AJ37" s="666"/>
      <c r="AK37" s="666"/>
      <c r="AL37" s="608" t="s">
        <v>122</v>
      </c>
      <c r="AM37" s="609"/>
      <c r="AN37" s="609"/>
      <c r="AO37" s="667"/>
      <c r="AQ37" s="640" t="s">
        <v>326</v>
      </c>
      <c r="AR37" s="641"/>
      <c r="AS37" s="641"/>
      <c r="AT37" s="641"/>
      <c r="AU37" s="641"/>
      <c r="AV37" s="641"/>
      <c r="AW37" s="641"/>
      <c r="AX37" s="641"/>
      <c r="AY37" s="642"/>
      <c r="AZ37" s="603">
        <v>44517</v>
      </c>
      <c r="BA37" s="606"/>
      <c r="BB37" s="606"/>
      <c r="BC37" s="606"/>
      <c r="BD37" s="604"/>
      <c r="BE37" s="604"/>
      <c r="BF37" s="643"/>
      <c r="BG37" s="647" t="s">
        <v>327</v>
      </c>
      <c r="BH37" s="644"/>
      <c r="BI37" s="644"/>
      <c r="BJ37" s="644"/>
      <c r="BK37" s="644"/>
      <c r="BL37" s="644"/>
      <c r="BM37" s="644"/>
      <c r="BN37" s="644"/>
      <c r="BO37" s="644"/>
      <c r="BP37" s="644"/>
      <c r="BQ37" s="644"/>
      <c r="BR37" s="644"/>
      <c r="BS37" s="644"/>
      <c r="BT37" s="644"/>
      <c r="BU37" s="645"/>
      <c r="BV37" s="603">
        <v>5474</v>
      </c>
      <c r="BW37" s="606"/>
      <c r="BX37" s="606"/>
      <c r="BY37" s="606"/>
      <c r="BZ37" s="606"/>
      <c r="CA37" s="606"/>
      <c r="CB37" s="646"/>
      <c r="CD37" s="647" t="s">
        <v>328</v>
      </c>
      <c r="CE37" s="644"/>
      <c r="CF37" s="644"/>
      <c r="CG37" s="644"/>
      <c r="CH37" s="644"/>
      <c r="CI37" s="644"/>
      <c r="CJ37" s="644"/>
      <c r="CK37" s="644"/>
      <c r="CL37" s="644"/>
      <c r="CM37" s="644"/>
      <c r="CN37" s="644"/>
      <c r="CO37" s="644"/>
      <c r="CP37" s="644"/>
      <c r="CQ37" s="645"/>
      <c r="CR37" s="603">
        <v>1143668</v>
      </c>
      <c r="CS37" s="604"/>
      <c r="CT37" s="604"/>
      <c r="CU37" s="604"/>
      <c r="CV37" s="604"/>
      <c r="CW37" s="604"/>
      <c r="CX37" s="604"/>
      <c r="CY37" s="605"/>
      <c r="CZ37" s="608">
        <v>6.6</v>
      </c>
      <c r="DA37" s="637"/>
      <c r="DB37" s="637"/>
      <c r="DC37" s="638"/>
      <c r="DD37" s="611">
        <v>1112168</v>
      </c>
      <c r="DE37" s="604"/>
      <c r="DF37" s="604"/>
      <c r="DG37" s="604"/>
      <c r="DH37" s="604"/>
      <c r="DI37" s="604"/>
      <c r="DJ37" s="604"/>
      <c r="DK37" s="605"/>
      <c r="DL37" s="611">
        <v>1112168</v>
      </c>
      <c r="DM37" s="604"/>
      <c r="DN37" s="604"/>
      <c r="DO37" s="604"/>
      <c r="DP37" s="604"/>
      <c r="DQ37" s="604"/>
      <c r="DR37" s="604"/>
      <c r="DS37" s="604"/>
      <c r="DT37" s="604"/>
      <c r="DU37" s="604"/>
      <c r="DV37" s="605"/>
      <c r="DW37" s="608">
        <v>10.3</v>
      </c>
      <c r="DX37" s="637"/>
      <c r="DY37" s="637"/>
      <c r="DZ37" s="637"/>
      <c r="EA37" s="637"/>
      <c r="EB37" s="637"/>
      <c r="EC37" s="639"/>
    </row>
    <row r="38" spans="2:133" ht="11.25" customHeight="1">
      <c r="B38" s="615" t="s">
        <v>329</v>
      </c>
      <c r="C38" s="616"/>
      <c r="D38" s="616"/>
      <c r="E38" s="616"/>
      <c r="F38" s="616"/>
      <c r="G38" s="616"/>
      <c r="H38" s="616"/>
      <c r="I38" s="616"/>
      <c r="J38" s="616"/>
      <c r="K38" s="616"/>
      <c r="L38" s="616"/>
      <c r="M38" s="616"/>
      <c r="N38" s="616"/>
      <c r="O38" s="616"/>
      <c r="P38" s="616"/>
      <c r="Q38" s="617"/>
      <c r="R38" s="618">
        <v>18212347</v>
      </c>
      <c r="S38" s="655"/>
      <c r="T38" s="655"/>
      <c r="U38" s="655"/>
      <c r="V38" s="655"/>
      <c r="W38" s="655"/>
      <c r="X38" s="655"/>
      <c r="Y38" s="660"/>
      <c r="Z38" s="661">
        <v>100</v>
      </c>
      <c r="AA38" s="661"/>
      <c r="AB38" s="661"/>
      <c r="AC38" s="661"/>
      <c r="AD38" s="662">
        <v>10196745</v>
      </c>
      <c r="AE38" s="662"/>
      <c r="AF38" s="662"/>
      <c r="AG38" s="662"/>
      <c r="AH38" s="662"/>
      <c r="AI38" s="662"/>
      <c r="AJ38" s="662"/>
      <c r="AK38" s="662"/>
      <c r="AL38" s="621">
        <v>100</v>
      </c>
      <c r="AM38" s="663"/>
      <c r="AN38" s="663"/>
      <c r="AO38" s="664"/>
      <c r="AQ38" s="640" t="s">
        <v>330</v>
      </c>
      <c r="AR38" s="641"/>
      <c r="AS38" s="641"/>
      <c r="AT38" s="641"/>
      <c r="AU38" s="641"/>
      <c r="AV38" s="641"/>
      <c r="AW38" s="641"/>
      <c r="AX38" s="641"/>
      <c r="AY38" s="642"/>
      <c r="AZ38" s="603">
        <v>29367</v>
      </c>
      <c r="BA38" s="606"/>
      <c r="BB38" s="606"/>
      <c r="BC38" s="606"/>
      <c r="BD38" s="604"/>
      <c r="BE38" s="604"/>
      <c r="BF38" s="643"/>
      <c r="BG38" s="647" t="s">
        <v>331</v>
      </c>
      <c r="BH38" s="644"/>
      <c r="BI38" s="644"/>
      <c r="BJ38" s="644"/>
      <c r="BK38" s="644"/>
      <c r="BL38" s="644"/>
      <c r="BM38" s="644"/>
      <c r="BN38" s="644"/>
      <c r="BO38" s="644"/>
      <c r="BP38" s="644"/>
      <c r="BQ38" s="644"/>
      <c r="BR38" s="644"/>
      <c r="BS38" s="644"/>
      <c r="BT38" s="644"/>
      <c r="BU38" s="645"/>
      <c r="BV38" s="603">
        <v>8948</v>
      </c>
      <c r="BW38" s="606"/>
      <c r="BX38" s="606"/>
      <c r="BY38" s="606"/>
      <c r="BZ38" s="606"/>
      <c r="CA38" s="606"/>
      <c r="CB38" s="646"/>
      <c r="CD38" s="647" t="s">
        <v>332</v>
      </c>
      <c r="CE38" s="644"/>
      <c r="CF38" s="644"/>
      <c r="CG38" s="644"/>
      <c r="CH38" s="644"/>
      <c r="CI38" s="644"/>
      <c r="CJ38" s="644"/>
      <c r="CK38" s="644"/>
      <c r="CL38" s="644"/>
      <c r="CM38" s="644"/>
      <c r="CN38" s="644"/>
      <c r="CO38" s="644"/>
      <c r="CP38" s="644"/>
      <c r="CQ38" s="645"/>
      <c r="CR38" s="603">
        <v>1967448</v>
      </c>
      <c r="CS38" s="606"/>
      <c r="CT38" s="606"/>
      <c r="CU38" s="606"/>
      <c r="CV38" s="606"/>
      <c r="CW38" s="606"/>
      <c r="CX38" s="606"/>
      <c r="CY38" s="607"/>
      <c r="CZ38" s="608">
        <v>11.4</v>
      </c>
      <c r="DA38" s="637"/>
      <c r="DB38" s="637"/>
      <c r="DC38" s="638"/>
      <c r="DD38" s="611">
        <v>1658219</v>
      </c>
      <c r="DE38" s="606"/>
      <c r="DF38" s="606"/>
      <c r="DG38" s="606"/>
      <c r="DH38" s="606"/>
      <c r="DI38" s="606"/>
      <c r="DJ38" s="606"/>
      <c r="DK38" s="607"/>
      <c r="DL38" s="611">
        <v>891846</v>
      </c>
      <c r="DM38" s="606"/>
      <c r="DN38" s="606"/>
      <c r="DO38" s="606"/>
      <c r="DP38" s="606"/>
      <c r="DQ38" s="606"/>
      <c r="DR38" s="606"/>
      <c r="DS38" s="606"/>
      <c r="DT38" s="606"/>
      <c r="DU38" s="606"/>
      <c r="DV38" s="607"/>
      <c r="DW38" s="608">
        <v>8.3000000000000007</v>
      </c>
      <c r="DX38" s="637"/>
      <c r="DY38" s="637"/>
      <c r="DZ38" s="637"/>
      <c r="EA38" s="637"/>
      <c r="EB38" s="637"/>
      <c r="EC38" s="639"/>
    </row>
    <row r="39" spans="2:133" ht="11.25" customHeight="1">
      <c r="AQ39" s="640" t="s">
        <v>333</v>
      </c>
      <c r="AR39" s="641"/>
      <c r="AS39" s="641"/>
      <c r="AT39" s="641"/>
      <c r="AU39" s="641"/>
      <c r="AV39" s="641"/>
      <c r="AW39" s="641"/>
      <c r="AX39" s="641"/>
      <c r="AY39" s="642"/>
      <c r="AZ39" s="603">
        <v>27663</v>
      </c>
      <c r="BA39" s="606"/>
      <c r="BB39" s="606"/>
      <c r="BC39" s="606"/>
      <c r="BD39" s="604"/>
      <c r="BE39" s="604"/>
      <c r="BF39" s="643"/>
      <c r="BG39" s="648" t="s">
        <v>334</v>
      </c>
      <c r="BH39" s="649"/>
      <c r="BI39" s="649"/>
      <c r="BJ39" s="649"/>
      <c r="BK39" s="649"/>
      <c r="BL39" s="215"/>
      <c r="BM39" s="644" t="s">
        <v>335</v>
      </c>
      <c r="BN39" s="644"/>
      <c r="BO39" s="644"/>
      <c r="BP39" s="644"/>
      <c r="BQ39" s="644"/>
      <c r="BR39" s="644"/>
      <c r="BS39" s="644"/>
      <c r="BT39" s="644"/>
      <c r="BU39" s="645"/>
      <c r="BV39" s="603">
        <v>98</v>
      </c>
      <c r="BW39" s="606"/>
      <c r="BX39" s="606"/>
      <c r="BY39" s="606"/>
      <c r="BZ39" s="606"/>
      <c r="CA39" s="606"/>
      <c r="CB39" s="646"/>
      <c r="CD39" s="647" t="s">
        <v>336</v>
      </c>
      <c r="CE39" s="644"/>
      <c r="CF39" s="644"/>
      <c r="CG39" s="644"/>
      <c r="CH39" s="644"/>
      <c r="CI39" s="644"/>
      <c r="CJ39" s="644"/>
      <c r="CK39" s="644"/>
      <c r="CL39" s="644"/>
      <c r="CM39" s="644"/>
      <c r="CN39" s="644"/>
      <c r="CO39" s="644"/>
      <c r="CP39" s="644"/>
      <c r="CQ39" s="645"/>
      <c r="CR39" s="603">
        <v>659</v>
      </c>
      <c r="CS39" s="604"/>
      <c r="CT39" s="604"/>
      <c r="CU39" s="604"/>
      <c r="CV39" s="604"/>
      <c r="CW39" s="604"/>
      <c r="CX39" s="604"/>
      <c r="CY39" s="605"/>
      <c r="CZ39" s="608">
        <v>0</v>
      </c>
      <c r="DA39" s="637"/>
      <c r="DB39" s="637"/>
      <c r="DC39" s="638"/>
      <c r="DD39" s="611" t="s">
        <v>234</v>
      </c>
      <c r="DE39" s="604"/>
      <c r="DF39" s="604"/>
      <c r="DG39" s="604"/>
      <c r="DH39" s="604"/>
      <c r="DI39" s="604"/>
      <c r="DJ39" s="604"/>
      <c r="DK39" s="605"/>
      <c r="DL39" s="611" t="s">
        <v>122</v>
      </c>
      <c r="DM39" s="604"/>
      <c r="DN39" s="604"/>
      <c r="DO39" s="604"/>
      <c r="DP39" s="604"/>
      <c r="DQ39" s="604"/>
      <c r="DR39" s="604"/>
      <c r="DS39" s="604"/>
      <c r="DT39" s="604"/>
      <c r="DU39" s="604"/>
      <c r="DV39" s="605"/>
      <c r="DW39" s="608" t="s">
        <v>234</v>
      </c>
      <c r="DX39" s="637"/>
      <c r="DY39" s="637"/>
      <c r="DZ39" s="637"/>
      <c r="EA39" s="637"/>
      <c r="EB39" s="637"/>
      <c r="EC39" s="639"/>
    </row>
    <row r="40" spans="2:133" ht="11.25" customHeight="1">
      <c r="AQ40" s="640" t="s">
        <v>337</v>
      </c>
      <c r="AR40" s="641"/>
      <c r="AS40" s="641"/>
      <c r="AT40" s="641"/>
      <c r="AU40" s="641"/>
      <c r="AV40" s="641"/>
      <c r="AW40" s="641"/>
      <c r="AX40" s="641"/>
      <c r="AY40" s="642"/>
      <c r="AZ40" s="603">
        <v>401435</v>
      </c>
      <c r="BA40" s="606"/>
      <c r="BB40" s="606"/>
      <c r="BC40" s="606"/>
      <c r="BD40" s="604"/>
      <c r="BE40" s="604"/>
      <c r="BF40" s="643"/>
      <c r="BG40" s="648"/>
      <c r="BH40" s="649"/>
      <c r="BI40" s="649"/>
      <c r="BJ40" s="649"/>
      <c r="BK40" s="649"/>
      <c r="BL40" s="215"/>
      <c r="BM40" s="644" t="s">
        <v>338</v>
      </c>
      <c r="BN40" s="644"/>
      <c r="BO40" s="644"/>
      <c r="BP40" s="644"/>
      <c r="BQ40" s="644"/>
      <c r="BR40" s="644"/>
      <c r="BS40" s="644"/>
      <c r="BT40" s="644"/>
      <c r="BU40" s="645"/>
      <c r="BV40" s="603">
        <v>113</v>
      </c>
      <c r="BW40" s="606"/>
      <c r="BX40" s="606"/>
      <c r="BY40" s="606"/>
      <c r="BZ40" s="606"/>
      <c r="CA40" s="606"/>
      <c r="CB40" s="646"/>
      <c r="CD40" s="647" t="s">
        <v>339</v>
      </c>
      <c r="CE40" s="644"/>
      <c r="CF40" s="644"/>
      <c r="CG40" s="644"/>
      <c r="CH40" s="644"/>
      <c r="CI40" s="644"/>
      <c r="CJ40" s="644"/>
      <c r="CK40" s="644"/>
      <c r="CL40" s="644"/>
      <c r="CM40" s="644"/>
      <c r="CN40" s="644"/>
      <c r="CO40" s="644"/>
      <c r="CP40" s="644"/>
      <c r="CQ40" s="645"/>
      <c r="CR40" s="603">
        <v>60333</v>
      </c>
      <c r="CS40" s="606"/>
      <c r="CT40" s="606"/>
      <c r="CU40" s="606"/>
      <c r="CV40" s="606"/>
      <c r="CW40" s="606"/>
      <c r="CX40" s="606"/>
      <c r="CY40" s="607"/>
      <c r="CZ40" s="608">
        <v>0.3</v>
      </c>
      <c r="DA40" s="637"/>
      <c r="DB40" s="637"/>
      <c r="DC40" s="638"/>
      <c r="DD40" s="611">
        <v>20333</v>
      </c>
      <c r="DE40" s="606"/>
      <c r="DF40" s="606"/>
      <c r="DG40" s="606"/>
      <c r="DH40" s="606"/>
      <c r="DI40" s="606"/>
      <c r="DJ40" s="606"/>
      <c r="DK40" s="607"/>
      <c r="DL40" s="611" t="s">
        <v>234</v>
      </c>
      <c r="DM40" s="606"/>
      <c r="DN40" s="606"/>
      <c r="DO40" s="606"/>
      <c r="DP40" s="606"/>
      <c r="DQ40" s="606"/>
      <c r="DR40" s="606"/>
      <c r="DS40" s="606"/>
      <c r="DT40" s="606"/>
      <c r="DU40" s="606"/>
      <c r="DV40" s="607"/>
      <c r="DW40" s="608" t="s">
        <v>122</v>
      </c>
      <c r="DX40" s="637"/>
      <c r="DY40" s="637"/>
      <c r="DZ40" s="637"/>
      <c r="EA40" s="637"/>
      <c r="EB40" s="637"/>
      <c r="EC40" s="639"/>
    </row>
    <row r="41" spans="2:133" ht="11.25" customHeight="1">
      <c r="AQ41" s="652" t="s">
        <v>340</v>
      </c>
      <c r="AR41" s="653"/>
      <c r="AS41" s="653"/>
      <c r="AT41" s="653"/>
      <c r="AU41" s="653"/>
      <c r="AV41" s="653"/>
      <c r="AW41" s="653"/>
      <c r="AX41" s="653"/>
      <c r="AY41" s="654"/>
      <c r="AZ41" s="618">
        <v>749217</v>
      </c>
      <c r="BA41" s="655"/>
      <c r="BB41" s="655"/>
      <c r="BC41" s="655"/>
      <c r="BD41" s="619"/>
      <c r="BE41" s="619"/>
      <c r="BF41" s="656"/>
      <c r="BG41" s="650"/>
      <c r="BH41" s="651"/>
      <c r="BI41" s="651"/>
      <c r="BJ41" s="651"/>
      <c r="BK41" s="651"/>
      <c r="BL41" s="216"/>
      <c r="BM41" s="657" t="s">
        <v>341</v>
      </c>
      <c r="BN41" s="657"/>
      <c r="BO41" s="657"/>
      <c r="BP41" s="657"/>
      <c r="BQ41" s="657"/>
      <c r="BR41" s="657"/>
      <c r="BS41" s="657"/>
      <c r="BT41" s="657"/>
      <c r="BU41" s="658"/>
      <c r="BV41" s="618">
        <v>358</v>
      </c>
      <c r="BW41" s="655"/>
      <c r="BX41" s="655"/>
      <c r="BY41" s="655"/>
      <c r="BZ41" s="655"/>
      <c r="CA41" s="655"/>
      <c r="CB41" s="659"/>
      <c r="CD41" s="647" t="s">
        <v>342</v>
      </c>
      <c r="CE41" s="644"/>
      <c r="CF41" s="644"/>
      <c r="CG41" s="644"/>
      <c r="CH41" s="644"/>
      <c r="CI41" s="644"/>
      <c r="CJ41" s="644"/>
      <c r="CK41" s="644"/>
      <c r="CL41" s="644"/>
      <c r="CM41" s="644"/>
      <c r="CN41" s="644"/>
      <c r="CO41" s="644"/>
      <c r="CP41" s="644"/>
      <c r="CQ41" s="645"/>
      <c r="CR41" s="603" t="s">
        <v>234</v>
      </c>
      <c r="CS41" s="604"/>
      <c r="CT41" s="604"/>
      <c r="CU41" s="604"/>
      <c r="CV41" s="604"/>
      <c r="CW41" s="604"/>
      <c r="CX41" s="604"/>
      <c r="CY41" s="605"/>
      <c r="CZ41" s="608" t="s">
        <v>234</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344</v>
      </c>
      <c r="CE42" s="601"/>
      <c r="CF42" s="601"/>
      <c r="CG42" s="601"/>
      <c r="CH42" s="601"/>
      <c r="CI42" s="601"/>
      <c r="CJ42" s="601"/>
      <c r="CK42" s="601"/>
      <c r="CL42" s="601"/>
      <c r="CM42" s="601"/>
      <c r="CN42" s="601"/>
      <c r="CO42" s="601"/>
      <c r="CP42" s="601"/>
      <c r="CQ42" s="602"/>
      <c r="CR42" s="603">
        <v>2584374</v>
      </c>
      <c r="CS42" s="606"/>
      <c r="CT42" s="606"/>
      <c r="CU42" s="606"/>
      <c r="CV42" s="606"/>
      <c r="CW42" s="606"/>
      <c r="CX42" s="606"/>
      <c r="CY42" s="607"/>
      <c r="CZ42" s="608">
        <v>15</v>
      </c>
      <c r="DA42" s="609"/>
      <c r="DB42" s="609"/>
      <c r="DC42" s="610"/>
      <c r="DD42" s="611">
        <v>390140</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346</v>
      </c>
      <c r="CE43" s="601"/>
      <c r="CF43" s="601"/>
      <c r="CG43" s="601"/>
      <c r="CH43" s="601"/>
      <c r="CI43" s="601"/>
      <c r="CJ43" s="601"/>
      <c r="CK43" s="601"/>
      <c r="CL43" s="601"/>
      <c r="CM43" s="601"/>
      <c r="CN43" s="601"/>
      <c r="CO43" s="601"/>
      <c r="CP43" s="601"/>
      <c r="CQ43" s="602"/>
      <c r="CR43" s="603">
        <v>22264</v>
      </c>
      <c r="CS43" s="604"/>
      <c r="CT43" s="604"/>
      <c r="CU43" s="604"/>
      <c r="CV43" s="604"/>
      <c r="CW43" s="604"/>
      <c r="CX43" s="604"/>
      <c r="CY43" s="605"/>
      <c r="CZ43" s="608">
        <v>0.1</v>
      </c>
      <c r="DA43" s="637"/>
      <c r="DB43" s="637"/>
      <c r="DC43" s="638"/>
      <c r="DD43" s="611">
        <v>22264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347</v>
      </c>
      <c r="CD44" s="631" t="s">
        <v>298</v>
      </c>
      <c r="CE44" s="632"/>
      <c r="CF44" s="600" t="s">
        <v>348</v>
      </c>
      <c r="CG44" s="601"/>
      <c r="CH44" s="601"/>
      <c r="CI44" s="601"/>
      <c r="CJ44" s="601"/>
      <c r="CK44" s="601"/>
      <c r="CL44" s="601"/>
      <c r="CM44" s="601"/>
      <c r="CN44" s="601"/>
      <c r="CO44" s="601"/>
      <c r="CP44" s="601"/>
      <c r="CQ44" s="602"/>
      <c r="CR44" s="603">
        <v>2480746</v>
      </c>
      <c r="CS44" s="606"/>
      <c r="CT44" s="606"/>
      <c r="CU44" s="606"/>
      <c r="CV44" s="606"/>
      <c r="CW44" s="606"/>
      <c r="CX44" s="606"/>
      <c r="CY44" s="607"/>
      <c r="CZ44" s="608">
        <v>14.4</v>
      </c>
      <c r="DA44" s="609"/>
      <c r="DB44" s="609"/>
      <c r="DC44" s="610"/>
      <c r="DD44" s="611">
        <v>329482</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349</v>
      </c>
      <c r="CG45" s="601"/>
      <c r="CH45" s="601"/>
      <c r="CI45" s="601"/>
      <c r="CJ45" s="601"/>
      <c r="CK45" s="601"/>
      <c r="CL45" s="601"/>
      <c r="CM45" s="601"/>
      <c r="CN45" s="601"/>
      <c r="CO45" s="601"/>
      <c r="CP45" s="601"/>
      <c r="CQ45" s="602"/>
      <c r="CR45" s="603">
        <v>1006263</v>
      </c>
      <c r="CS45" s="604"/>
      <c r="CT45" s="604"/>
      <c r="CU45" s="604"/>
      <c r="CV45" s="604"/>
      <c r="CW45" s="604"/>
      <c r="CX45" s="604"/>
      <c r="CY45" s="605"/>
      <c r="CZ45" s="608">
        <v>5.8</v>
      </c>
      <c r="DA45" s="637"/>
      <c r="DB45" s="637"/>
      <c r="DC45" s="638"/>
      <c r="DD45" s="611">
        <v>61444</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350</v>
      </c>
      <c r="CG46" s="601"/>
      <c r="CH46" s="601"/>
      <c r="CI46" s="601"/>
      <c r="CJ46" s="601"/>
      <c r="CK46" s="601"/>
      <c r="CL46" s="601"/>
      <c r="CM46" s="601"/>
      <c r="CN46" s="601"/>
      <c r="CO46" s="601"/>
      <c r="CP46" s="601"/>
      <c r="CQ46" s="602"/>
      <c r="CR46" s="603">
        <v>1447642</v>
      </c>
      <c r="CS46" s="606"/>
      <c r="CT46" s="606"/>
      <c r="CU46" s="606"/>
      <c r="CV46" s="606"/>
      <c r="CW46" s="606"/>
      <c r="CX46" s="606"/>
      <c r="CY46" s="607"/>
      <c r="CZ46" s="608">
        <v>8.4</v>
      </c>
      <c r="DA46" s="609"/>
      <c r="DB46" s="609"/>
      <c r="DC46" s="610"/>
      <c r="DD46" s="611">
        <v>243562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351</v>
      </c>
      <c r="CG47" s="601"/>
      <c r="CH47" s="601"/>
      <c r="CI47" s="601"/>
      <c r="CJ47" s="601"/>
      <c r="CK47" s="601"/>
      <c r="CL47" s="601"/>
      <c r="CM47" s="601"/>
      <c r="CN47" s="601"/>
      <c r="CO47" s="601"/>
      <c r="CP47" s="601"/>
      <c r="CQ47" s="602"/>
      <c r="CR47" s="603">
        <v>103628</v>
      </c>
      <c r="CS47" s="604"/>
      <c r="CT47" s="604"/>
      <c r="CU47" s="604"/>
      <c r="CV47" s="604"/>
      <c r="CW47" s="604"/>
      <c r="CX47" s="604"/>
      <c r="CY47" s="605"/>
      <c r="CZ47" s="608">
        <v>0.6</v>
      </c>
      <c r="DA47" s="637"/>
      <c r="DB47" s="637"/>
      <c r="DC47" s="638"/>
      <c r="DD47" s="611">
        <v>60658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352</v>
      </c>
      <c r="CG48" s="601"/>
      <c r="CH48" s="601"/>
      <c r="CI48" s="601"/>
      <c r="CJ48" s="601"/>
      <c r="CK48" s="601"/>
      <c r="CL48" s="601"/>
      <c r="CM48" s="601"/>
      <c r="CN48" s="601"/>
      <c r="CO48" s="601"/>
      <c r="CP48" s="601"/>
      <c r="CQ48" s="602"/>
      <c r="CR48" s="603" t="s">
        <v>122</v>
      </c>
      <c r="CS48" s="606"/>
      <c r="CT48" s="606"/>
      <c r="CU48" s="606"/>
      <c r="CV48" s="606"/>
      <c r="CW48" s="606"/>
      <c r="CX48" s="606"/>
      <c r="CY48" s="607"/>
      <c r="CZ48" s="608" t="s">
        <v>234</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353</v>
      </c>
      <c r="CE49" s="616"/>
      <c r="CF49" s="616"/>
      <c r="CG49" s="616"/>
      <c r="CH49" s="616"/>
      <c r="CI49" s="616"/>
      <c r="CJ49" s="616"/>
      <c r="CK49" s="616"/>
      <c r="CL49" s="616"/>
      <c r="CM49" s="616"/>
      <c r="CN49" s="616"/>
      <c r="CO49" s="616"/>
      <c r="CP49" s="616"/>
      <c r="CQ49" s="617"/>
      <c r="CR49" s="618">
        <v>17256551</v>
      </c>
      <c r="CS49" s="619"/>
      <c r="CT49" s="619"/>
      <c r="CU49" s="619"/>
      <c r="CV49" s="619"/>
      <c r="CW49" s="619"/>
      <c r="CX49" s="619"/>
      <c r="CY49" s="620"/>
      <c r="CZ49" s="621">
        <v>100</v>
      </c>
      <c r="DA49" s="622"/>
      <c r="DB49" s="622"/>
      <c r="DC49" s="623"/>
      <c r="DD49" s="624">
        <v>11512924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eKURGKWYWaVZASTO4QO1FvA56izXzt0JkzGxATWUF8HqE7JOx09XxCoZxXGfe/zgDEXASU83wAubgOZVonJoOA==" saltValue="JgTLAb45U78vB8MVJrSoq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70" zoomScaleNormal="25" zoomScaleSheetLayoutView="70" workbookViewId="0">
      <selection activeCell="AA78" sqref="AA78:AE7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355</v>
      </c>
      <c r="DK2" s="1142"/>
      <c r="DL2" s="1142"/>
      <c r="DM2" s="1142"/>
      <c r="DN2" s="1142"/>
      <c r="DO2" s="1143"/>
      <c r="DP2" s="229"/>
      <c r="DQ2" s="1141" t="s">
        <v>356</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359</v>
      </c>
      <c r="B5" s="1027"/>
      <c r="C5" s="1027"/>
      <c r="D5" s="1027"/>
      <c r="E5" s="1027"/>
      <c r="F5" s="1027"/>
      <c r="G5" s="1027"/>
      <c r="H5" s="1027"/>
      <c r="I5" s="1027"/>
      <c r="J5" s="1027"/>
      <c r="K5" s="1027"/>
      <c r="L5" s="1027"/>
      <c r="M5" s="1027"/>
      <c r="N5" s="1027"/>
      <c r="O5" s="1027"/>
      <c r="P5" s="1028"/>
      <c r="Q5" s="1032" t="s">
        <v>360</v>
      </c>
      <c r="R5" s="1033"/>
      <c r="S5" s="1033"/>
      <c r="T5" s="1033"/>
      <c r="U5" s="1034"/>
      <c r="V5" s="1032" t="s">
        <v>361</v>
      </c>
      <c r="W5" s="1033"/>
      <c r="X5" s="1033"/>
      <c r="Y5" s="1033"/>
      <c r="Z5" s="1034"/>
      <c r="AA5" s="1032" t="s">
        <v>362</v>
      </c>
      <c r="AB5" s="1033"/>
      <c r="AC5" s="1033"/>
      <c r="AD5" s="1033"/>
      <c r="AE5" s="1033"/>
      <c r="AF5" s="1144" t="s">
        <v>363</v>
      </c>
      <c r="AG5" s="1033"/>
      <c r="AH5" s="1033"/>
      <c r="AI5" s="1033"/>
      <c r="AJ5" s="1048"/>
      <c r="AK5" s="1033" t="s">
        <v>364</v>
      </c>
      <c r="AL5" s="1033"/>
      <c r="AM5" s="1033"/>
      <c r="AN5" s="1033"/>
      <c r="AO5" s="1034"/>
      <c r="AP5" s="1032" t="s">
        <v>365</v>
      </c>
      <c r="AQ5" s="1033"/>
      <c r="AR5" s="1033"/>
      <c r="AS5" s="1033"/>
      <c r="AT5" s="1034"/>
      <c r="AU5" s="1032" t="s">
        <v>366</v>
      </c>
      <c r="AV5" s="1033"/>
      <c r="AW5" s="1033"/>
      <c r="AX5" s="1033"/>
      <c r="AY5" s="1048"/>
      <c r="AZ5" s="236"/>
      <c r="BA5" s="236"/>
      <c r="BB5" s="236"/>
      <c r="BC5" s="236"/>
      <c r="BD5" s="236"/>
      <c r="BE5" s="237"/>
      <c r="BF5" s="237"/>
      <c r="BG5" s="237"/>
      <c r="BH5" s="237"/>
      <c r="BI5" s="237"/>
      <c r="BJ5" s="237"/>
      <c r="BK5" s="237"/>
      <c r="BL5" s="237"/>
      <c r="BM5" s="237"/>
      <c r="BN5" s="237"/>
      <c r="BO5" s="237"/>
      <c r="BP5" s="237"/>
      <c r="BQ5" s="1026" t="s">
        <v>367</v>
      </c>
      <c r="BR5" s="1027"/>
      <c r="BS5" s="1027"/>
      <c r="BT5" s="1027"/>
      <c r="BU5" s="1027"/>
      <c r="BV5" s="1027"/>
      <c r="BW5" s="1027"/>
      <c r="BX5" s="1027"/>
      <c r="BY5" s="1027"/>
      <c r="BZ5" s="1027"/>
      <c r="CA5" s="1027"/>
      <c r="CB5" s="1027"/>
      <c r="CC5" s="1027"/>
      <c r="CD5" s="1027"/>
      <c r="CE5" s="1027"/>
      <c r="CF5" s="1027"/>
      <c r="CG5" s="1028"/>
      <c r="CH5" s="1032" t="s">
        <v>368</v>
      </c>
      <c r="CI5" s="1033"/>
      <c r="CJ5" s="1033"/>
      <c r="CK5" s="1033"/>
      <c r="CL5" s="1034"/>
      <c r="CM5" s="1032" t="s">
        <v>369</v>
      </c>
      <c r="CN5" s="1033"/>
      <c r="CO5" s="1033"/>
      <c r="CP5" s="1033"/>
      <c r="CQ5" s="1034"/>
      <c r="CR5" s="1032" t="s">
        <v>370</v>
      </c>
      <c r="CS5" s="1033"/>
      <c r="CT5" s="1033"/>
      <c r="CU5" s="1033"/>
      <c r="CV5" s="1034"/>
      <c r="CW5" s="1032" t="s">
        <v>371</v>
      </c>
      <c r="CX5" s="1033"/>
      <c r="CY5" s="1033"/>
      <c r="CZ5" s="1033"/>
      <c r="DA5" s="1034"/>
      <c r="DB5" s="1032" t="s">
        <v>372</v>
      </c>
      <c r="DC5" s="1033"/>
      <c r="DD5" s="1033"/>
      <c r="DE5" s="1033"/>
      <c r="DF5" s="1034"/>
      <c r="DG5" s="1129" t="s">
        <v>373</v>
      </c>
      <c r="DH5" s="1130"/>
      <c r="DI5" s="1130"/>
      <c r="DJ5" s="1130"/>
      <c r="DK5" s="1131"/>
      <c r="DL5" s="1129" t="s">
        <v>374</v>
      </c>
      <c r="DM5" s="1130"/>
      <c r="DN5" s="1130"/>
      <c r="DO5" s="1130"/>
      <c r="DP5" s="1131"/>
      <c r="DQ5" s="1032" t="s">
        <v>375</v>
      </c>
      <c r="DR5" s="1033"/>
      <c r="DS5" s="1033"/>
      <c r="DT5" s="1033"/>
      <c r="DU5" s="1034"/>
      <c r="DV5" s="1032" t="s">
        <v>366</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376</v>
      </c>
      <c r="C7" s="1082"/>
      <c r="D7" s="1082"/>
      <c r="E7" s="1082"/>
      <c r="F7" s="1082"/>
      <c r="G7" s="1082"/>
      <c r="H7" s="1082"/>
      <c r="I7" s="1082"/>
      <c r="J7" s="1082"/>
      <c r="K7" s="1082"/>
      <c r="L7" s="1082"/>
      <c r="M7" s="1082"/>
      <c r="N7" s="1082"/>
      <c r="O7" s="1082"/>
      <c r="P7" s="1083"/>
      <c r="Q7" s="1135">
        <v>18212</v>
      </c>
      <c r="R7" s="1136"/>
      <c r="S7" s="1136"/>
      <c r="T7" s="1136"/>
      <c r="U7" s="1136"/>
      <c r="V7" s="1136">
        <v>17257</v>
      </c>
      <c r="W7" s="1136"/>
      <c r="X7" s="1136"/>
      <c r="Y7" s="1136"/>
      <c r="Z7" s="1136"/>
      <c r="AA7" s="1136">
        <v>956</v>
      </c>
      <c r="AB7" s="1136"/>
      <c r="AC7" s="1136"/>
      <c r="AD7" s="1136"/>
      <c r="AE7" s="1137"/>
      <c r="AF7" s="1138">
        <v>704</v>
      </c>
      <c r="AG7" s="1139"/>
      <c r="AH7" s="1139"/>
      <c r="AI7" s="1139"/>
      <c r="AJ7" s="1140"/>
      <c r="AK7" s="1122">
        <v>315</v>
      </c>
      <c r="AL7" s="1123"/>
      <c r="AM7" s="1123"/>
      <c r="AN7" s="1123"/>
      <c r="AO7" s="1123"/>
      <c r="AP7" s="1123">
        <v>22245</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607</v>
      </c>
      <c r="BT7" s="1127"/>
      <c r="BU7" s="1127"/>
      <c r="BV7" s="1127"/>
      <c r="BW7" s="1127"/>
      <c r="BX7" s="1127"/>
      <c r="BY7" s="1127"/>
      <c r="BZ7" s="1127"/>
      <c r="CA7" s="1127"/>
      <c r="CB7" s="1127"/>
      <c r="CC7" s="1127"/>
      <c r="CD7" s="1127"/>
      <c r="CE7" s="1127"/>
      <c r="CF7" s="1127"/>
      <c r="CG7" s="1128"/>
      <c r="CH7" s="1119">
        <v>12</v>
      </c>
      <c r="CI7" s="1120"/>
      <c r="CJ7" s="1120"/>
      <c r="CK7" s="1120"/>
      <c r="CL7" s="1121"/>
      <c r="CM7" s="1119">
        <v>335</v>
      </c>
      <c r="CN7" s="1120"/>
      <c r="CO7" s="1120"/>
      <c r="CP7" s="1120"/>
      <c r="CQ7" s="1121"/>
      <c r="CR7" s="1119">
        <v>123</v>
      </c>
      <c r="CS7" s="1120"/>
      <c r="CT7" s="1120"/>
      <c r="CU7" s="1120"/>
      <c r="CV7" s="1121"/>
      <c r="CW7" s="1119" t="s">
        <v>610</v>
      </c>
      <c r="CX7" s="1120"/>
      <c r="CY7" s="1120"/>
      <c r="CZ7" s="1120"/>
      <c r="DA7" s="1121"/>
      <c r="DB7" s="1119" t="s">
        <v>610</v>
      </c>
      <c r="DC7" s="1120"/>
      <c r="DD7" s="1120"/>
      <c r="DE7" s="1120"/>
      <c r="DF7" s="1121"/>
      <c r="DG7" s="1119" t="s">
        <v>610</v>
      </c>
      <c r="DH7" s="1120"/>
      <c r="DI7" s="1120"/>
      <c r="DJ7" s="1120"/>
      <c r="DK7" s="1121"/>
      <c r="DL7" s="1119" t="s">
        <v>610</v>
      </c>
      <c r="DM7" s="1120"/>
      <c r="DN7" s="1120"/>
      <c r="DO7" s="1120"/>
      <c r="DP7" s="1121"/>
      <c r="DQ7" s="1119" t="s">
        <v>610</v>
      </c>
      <c r="DR7" s="1120"/>
      <c r="DS7" s="1120"/>
      <c r="DT7" s="1120"/>
      <c r="DU7" s="1121"/>
      <c r="DV7" s="1146"/>
      <c r="DW7" s="1147"/>
      <c r="DX7" s="1147"/>
      <c r="DY7" s="1147"/>
      <c r="DZ7" s="1148"/>
      <c r="EA7" s="234"/>
    </row>
    <row r="8" spans="1:131" s="235" customFormat="1" ht="26.25" customHeight="1">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608</v>
      </c>
      <c r="BT8" s="1046"/>
      <c r="BU8" s="1046"/>
      <c r="BV8" s="1046"/>
      <c r="BW8" s="1046"/>
      <c r="BX8" s="1046"/>
      <c r="BY8" s="1046"/>
      <c r="BZ8" s="1046"/>
      <c r="CA8" s="1046"/>
      <c r="CB8" s="1046"/>
      <c r="CC8" s="1046"/>
      <c r="CD8" s="1046"/>
      <c r="CE8" s="1046"/>
      <c r="CF8" s="1046"/>
      <c r="CG8" s="1047"/>
      <c r="CH8" s="1020">
        <v>2</v>
      </c>
      <c r="CI8" s="1021"/>
      <c r="CJ8" s="1021"/>
      <c r="CK8" s="1021"/>
      <c r="CL8" s="1022"/>
      <c r="CM8" s="1020">
        <v>70</v>
      </c>
      <c r="CN8" s="1021"/>
      <c r="CO8" s="1021"/>
      <c r="CP8" s="1021"/>
      <c r="CQ8" s="1022"/>
      <c r="CR8" s="1020">
        <v>20</v>
      </c>
      <c r="CS8" s="1021"/>
      <c r="CT8" s="1021"/>
      <c r="CU8" s="1021"/>
      <c r="CV8" s="1022"/>
      <c r="CW8" s="1020" t="s">
        <v>610</v>
      </c>
      <c r="CX8" s="1021"/>
      <c r="CY8" s="1021"/>
      <c r="CZ8" s="1021"/>
      <c r="DA8" s="1022"/>
      <c r="DB8" s="1020" t="s">
        <v>610</v>
      </c>
      <c r="DC8" s="1021"/>
      <c r="DD8" s="1021"/>
      <c r="DE8" s="1021"/>
      <c r="DF8" s="1022"/>
      <c r="DG8" s="1020" t="s">
        <v>610</v>
      </c>
      <c r="DH8" s="1021"/>
      <c r="DI8" s="1021"/>
      <c r="DJ8" s="1021"/>
      <c r="DK8" s="1022"/>
      <c r="DL8" s="1020" t="s">
        <v>610</v>
      </c>
      <c r="DM8" s="1021"/>
      <c r="DN8" s="1021"/>
      <c r="DO8" s="1021"/>
      <c r="DP8" s="1022"/>
      <c r="DQ8" s="1020" t="s">
        <v>610</v>
      </c>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609</v>
      </c>
      <c r="BT9" s="1046"/>
      <c r="BU9" s="1046"/>
      <c r="BV9" s="1046"/>
      <c r="BW9" s="1046"/>
      <c r="BX9" s="1046"/>
      <c r="BY9" s="1046"/>
      <c r="BZ9" s="1046"/>
      <c r="CA9" s="1046"/>
      <c r="CB9" s="1046"/>
      <c r="CC9" s="1046"/>
      <c r="CD9" s="1046"/>
      <c r="CE9" s="1046"/>
      <c r="CF9" s="1046"/>
      <c r="CG9" s="1047"/>
      <c r="CH9" s="1020">
        <v>0</v>
      </c>
      <c r="CI9" s="1021"/>
      <c r="CJ9" s="1021"/>
      <c r="CK9" s="1021"/>
      <c r="CL9" s="1022"/>
      <c r="CM9" s="1020">
        <v>61</v>
      </c>
      <c r="CN9" s="1021"/>
      <c r="CO9" s="1021"/>
      <c r="CP9" s="1021"/>
      <c r="CQ9" s="1022"/>
      <c r="CR9" s="1020">
        <v>13</v>
      </c>
      <c r="CS9" s="1021"/>
      <c r="CT9" s="1021"/>
      <c r="CU9" s="1021"/>
      <c r="CV9" s="1022"/>
      <c r="CW9" s="1020" t="s">
        <v>610</v>
      </c>
      <c r="CX9" s="1021"/>
      <c r="CY9" s="1021"/>
      <c r="CZ9" s="1021"/>
      <c r="DA9" s="1022"/>
      <c r="DB9" s="1020" t="s">
        <v>610</v>
      </c>
      <c r="DC9" s="1021"/>
      <c r="DD9" s="1021"/>
      <c r="DE9" s="1021"/>
      <c r="DF9" s="1022"/>
      <c r="DG9" s="1020" t="s">
        <v>610</v>
      </c>
      <c r="DH9" s="1021"/>
      <c r="DI9" s="1021"/>
      <c r="DJ9" s="1021"/>
      <c r="DK9" s="1022"/>
      <c r="DL9" s="1020" t="s">
        <v>610</v>
      </c>
      <c r="DM9" s="1021"/>
      <c r="DN9" s="1021"/>
      <c r="DO9" s="1021"/>
      <c r="DP9" s="1022"/>
      <c r="DQ9" s="1020" t="s">
        <v>610</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377</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378</v>
      </c>
      <c r="B23" s="975" t="s">
        <v>379</v>
      </c>
      <c r="C23" s="976"/>
      <c r="D23" s="976"/>
      <c r="E23" s="976"/>
      <c r="F23" s="976"/>
      <c r="G23" s="976"/>
      <c r="H23" s="976"/>
      <c r="I23" s="976"/>
      <c r="J23" s="976"/>
      <c r="K23" s="976"/>
      <c r="L23" s="976"/>
      <c r="M23" s="976"/>
      <c r="N23" s="976"/>
      <c r="O23" s="976"/>
      <c r="P23" s="977"/>
      <c r="Q23" s="1099">
        <v>18212</v>
      </c>
      <c r="R23" s="1100"/>
      <c r="S23" s="1100"/>
      <c r="T23" s="1100"/>
      <c r="U23" s="1100"/>
      <c r="V23" s="1100">
        <v>17257</v>
      </c>
      <c r="W23" s="1100"/>
      <c r="X23" s="1100"/>
      <c r="Y23" s="1100"/>
      <c r="Z23" s="1100"/>
      <c r="AA23" s="1100">
        <v>956</v>
      </c>
      <c r="AB23" s="1100"/>
      <c r="AC23" s="1100"/>
      <c r="AD23" s="1100"/>
      <c r="AE23" s="1101"/>
      <c r="AF23" s="1102">
        <v>704</v>
      </c>
      <c r="AG23" s="1100"/>
      <c r="AH23" s="1100"/>
      <c r="AI23" s="1100"/>
      <c r="AJ23" s="1103"/>
      <c r="AK23" s="1104"/>
      <c r="AL23" s="1105"/>
      <c r="AM23" s="1105"/>
      <c r="AN23" s="1105"/>
      <c r="AO23" s="1105"/>
      <c r="AP23" s="1100">
        <v>22245</v>
      </c>
      <c r="AQ23" s="1100"/>
      <c r="AR23" s="1100"/>
      <c r="AS23" s="1100"/>
      <c r="AT23" s="1100"/>
      <c r="AU23" s="1106"/>
      <c r="AV23" s="1106"/>
      <c r="AW23" s="1106"/>
      <c r="AX23" s="1106"/>
      <c r="AY23" s="1107"/>
      <c r="AZ23" s="1096" t="s">
        <v>380</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381</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382</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359</v>
      </c>
      <c r="B26" s="1027"/>
      <c r="C26" s="1027"/>
      <c r="D26" s="1027"/>
      <c r="E26" s="1027"/>
      <c r="F26" s="1027"/>
      <c r="G26" s="1027"/>
      <c r="H26" s="1027"/>
      <c r="I26" s="1027"/>
      <c r="J26" s="1027"/>
      <c r="K26" s="1027"/>
      <c r="L26" s="1027"/>
      <c r="M26" s="1027"/>
      <c r="N26" s="1027"/>
      <c r="O26" s="1027"/>
      <c r="P26" s="1028"/>
      <c r="Q26" s="1032" t="s">
        <v>383</v>
      </c>
      <c r="R26" s="1033"/>
      <c r="S26" s="1033"/>
      <c r="T26" s="1033"/>
      <c r="U26" s="1034"/>
      <c r="V26" s="1032" t="s">
        <v>384</v>
      </c>
      <c r="W26" s="1033"/>
      <c r="X26" s="1033"/>
      <c r="Y26" s="1033"/>
      <c r="Z26" s="1034"/>
      <c r="AA26" s="1032" t="s">
        <v>385</v>
      </c>
      <c r="AB26" s="1033"/>
      <c r="AC26" s="1033"/>
      <c r="AD26" s="1033"/>
      <c r="AE26" s="1033"/>
      <c r="AF26" s="1090" t="s">
        <v>386</v>
      </c>
      <c r="AG26" s="1039"/>
      <c r="AH26" s="1039"/>
      <c r="AI26" s="1039"/>
      <c r="AJ26" s="1091"/>
      <c r="AK26" s="1033" t="s">
        <v>387</v>
      </c>
      <c r="AL26" s="1033"/>
      <c r="AM26" s="1033"/>
      <c r="AN26" s="1033"/>
      <c r="AO26" s="1034"/>
      <c r="AP26" s="1032" t="s">
        <v>388</v>
      </c>
      <c r="AQ26" s="1033"/>
      <c r="AR26" s="1033"/>
      <c r="AS26" s="1033"/>
      <c r="AT26" s="1034"/>
      <c r="AU26" s="1032" t="s">
        <v>389</v>
      </c>
      <c r="AV26" s="1033"/>
      <c r="AW26" s="1033"/>
      <c r="AX26" s="1033"/>
      <c r="AY26" s="1034"/>
      <c r="AZ26" s="1032" t="s">
        <v>390</v>
      </c>
      <c r="BA26" s="1033"/>
      <c r="BB26" s="1033"/>
      <c r="BC26" s="1033"/>
      <c r="BD26" s="1034"/>
      <c r="BE26" s="1032" t="s">
        <v>366</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391</v>
      </c>
      <c r="C28" s="1082"/>
      <c r="D28" s="1082"/>
      <c r="E28" s="1082"/>
      <c r="F28" s="1082"/>
      <c r="G28" s="1082"/>
      <c r="H28" s="1082"/>
      <c r="I28" s="1082"/>
      <c r="J28" s="1082"/>
      <c r="K28" s="1082"/>
      <c r="L28" s="1082"/>
      <c r="M28" s="1082"/>
      <c r="N28" s="1082"/>
      <c r="O28" s="1082"/>
      <c r="P28" s="1083"/>
      <c r="Q28" s="1084">
        <v>5690</v>
      </c>
      <c r="R28" s="1085"/>
      <c r="S28" s="1085"/>
      <c r="T28" s="1085"/>
      <c r="U28" s="1085"/>
      <c r="V28" s="1085">
        <v>5391</v>
      </c>
      <c r="W28" s="1085"/>
      <c r="X28" s="1085"/>
      <c r="Y28" s="1085"/>
      <c r="Z28" s="1085"/>
      <c r="AA28" s="1085">
        <v>299</v>
      </c>
      <c r="AB28" s="1085"/>
      <c r="AC28" s="1085"/>
      <c r="AD28" s="1085"/>
      <c r="AE28" s="1086"/>
      <c r="AF28" s="1087">
        <v>299</v>
      </c>
      <c r="AG28" s="1085"/>
      <c r="AH28" s="1085"/>
      <c r="AI28" s="1085"/>
      <c r="AJ28" s="1088"/>
      <c r="AK28" s="1089">
        <v>397</v>
      </c>
      <c r="AL28" s="1077"/>
      <c r="AM28" s="1077"/>
      <c r="AN28" s="1077"/>
      <c r="AO28" s="1077"/>
      <c r="AP28" s="1077" t="s">
        <v>604</v>
      </c>
      <c r="AQ28" s="1077"/>
      <c r="AR28" s="1077"/>
      <c r="AS28" s="1077"/>
      <c r="AT28" s="1077"/>
      <c r="AU28" s="1077" t="s">
        <v>604</v>
      </c>
      <c r="AV28" s="1077"/>
      <c r="AW28" s="1077"/>
      <c r="AX28" s="1077"/>
      <c r="AY28" s="1077"/>
      <c r="AZ28" s="1078" t="s">
        <v>604</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392</v>
      </c>
      <c r="C29" s="1069"/>
      <c r="D29" s="1069"/>
      <c r="E29" s="1069"/>
      <c r="F29" s="1069"/>
      <c r="G29" s="1069"/>
      <c r="H29" s="1069"/>
      <c r="I29" s="1069"/>
      <c r="J29" s="1069"/>
      <c r="K29" s="1069"/>
      <c r="L29" s="1069"/>
      <c r="M29" s="1069"/>
      <c r="N29" s="1069"/>
      <c r="O29" s="1069"/>
      <c r="P29" s="1070"/>
      <c r="Q29" s="1074">
        <v>42</v>
      </c>
      <c r="R29" s="1075"/>
      <c r="S29" s="1075"/>
      <c r="T29" s="1075"/>
      <c r="U29" s="1075"/>
      <c r="V29" s="1075">
        <v>42</v>
      </c>
      <c r="W29" s="1075"/>
      <c r="X29" s="1075"/>
      <c r="Y29" s="1075"/>
      <c r="Z29" s="1075"/>
      <c r="AA29" s="1075" t="s">
        <v>604</v>
      </c>
      <c r="AB29" s="1075"/>
      <c r="AC29" s="1075"/>
      <c r="AD29" s="1075"/>
      <c r="AE29" s="1076"/>
      <c r="AF29" s="1050" t="s">
        <v>122</v>
      </c>
      <c r="AG29" s="1051"/>
      <c r="AH29" s="1051"/>
      <c r="AI29" s="1051"/>
      <c r="AJ29" s="1052"/>
      <c r="AK29" s="1011">
        <v>5</v>
      </c>
      <c r="AL29" s="1002"/>
      <c r="AM29" s="1002"/>
      <c r="AN29" s="1002"/>
      <c r="AO29" s="1002"/>
      <c r="AP29" s="1002" t="s">
        <v>604</v>
      </c>
      <c r="AQ29" s="1002"/>
      <c r="AR29" s="1002"/>
      <c r="AS29" s="1002"/>
      <c r="AT29" s="1002"/>
      <c r="AU29" s="1002" t="s">
        <v>604</v>
      </c>
      <c r="AV29" s="1002"/>
      <c r="AW29" s="1002"/>
      <c r="AX29" s="1002"/>
      <c r="AY29" s="1002"/>
      <c r="AZ29" s="1073" t="s">
        <v>604</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393</v>
      </c>
      <c r="C30" s="1069"/>
      <c r="D30" s="1069"/>
      <c r="E30" s="1069"/>
      <c r="F30" s="1069"/>
      <c r="G30" s="1069"/>
      <c r="H30" s="1069"/>
      <c r="I30" s="1069"/>
      <c r="J30" s="1069"/>
      <c r="K30" s="1069"/>
      <c r="L30" s="1069"/>
      <c r="M30" s="1069"/>
      <c r="N30" s="1069"/>
      <c r="O30" s="1069"/>
      <c r="P30" s="1070"/>
      <c r="Q30" s="1074">
        <v>4145</v>
      </c>
      <c r="R30" s="1075"/>
      <c r="S30" s="1075"/>
      <c r="T30" s="1075"/>
      <c r="U30" s="1075"/>
      <c r="V30" s="1075">
        <v>4104</v>
      </c>
      <c r="W30" s="1075"/>
      <c r="X30" s="1075"/>
      <c r="Y30" s="1075"/>
      <c r="Z30" s="1075"/>
      <c r="AA30" s="1075">
        <v>40</v>
      </c>
      <c r="AB30" s="1075"/>
      <c r="AC30" s="1075"/>
      <c r="AD30" s="1075"/>
      <c r="AE30" s="1076"/>
      <c r="AF30" s="1050">
        <v>40</v>
      </c>
      <c r="AG30" s="1051"/>
      <c r="AH30" s="1051"/>
      <c r="AI30" s="1051"/>
      <c r="AJ30" s="1052"/>
      <c r="AK30" s="1011">
        <v>599</v>
      </c>
      <c r="AL30" s="1002"/>
      <c r="AM30" s="1002"/>
      <c r="AN30" s="1002"/>
      <c r="AO30" s="1002"/>
      <c r="AP30" s="1002" t="s">
        <v>605</v>
      </c>
      <c r="AQ30" s="1002"/>
      <c r="AR30" s="1002"/>
      <c r="AS30" s="1002"/>
      <c r="AT30" s="1002"/>
      <c r="AU30" s="1002" t="s">
        <v>605</v>
      </c>
      <c r="AV30" s="1002"/>
      <c r="AW30" s="1002"/>
      <c r="AX30" s="1002"/>
      <c r="AY30" s="1002"/>
      <c r="AZ30" s="1073" t="s">
        <v>605</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394</v>
      </c>
      <c r="C31" s="1069"/>
      <c r="D31" s="1069"/>
      <c r="E31" s="1069"/>
      <c r="F31" s="1069"/>
      <c r="G31" s="1069"/>
      <c r="H31" s="1069"/>
      <c r="I31" s="1069"/>
      <c r="J31" s="1069"/>
      <c r="K31" s="1069"/>
      <c r="L31" s="1069"/>
      <c r="M31" s="1069"/>
      <c r="N31" s="1069"/>
      <c r="O31" s="1069"/>
      <c r="P31" s="1070"/>
      <c r="Q31" s="1074">
        <v>494</v>
      </c>
      <c r="R31" s="1075"/>
      <c r="S31" s="1075"/>
      <c r="T31" s="1075"/>
      <c r="U31" s="1075"/>
      <c r="V31" s="1075">
        <v>473</v>
      </c>
      <c r="W31" s="1075"/>
      <c r="X31" s="1075"/>
      <c r="Y31" s="1075"/>
      <c r="Z31" s="1075"/>
      <c r="AA31" s="1075">
        <v>21</v>
      </c>
      <c r="AB31" s="1075"/>
      <c r="AC31" s="1075"/>
      <c r="AD31" s="1075"/>
      <c r="AE31" s="1076"/>
      <c r="AF31" s="1050">
        <v>21</v>
      </c>
      <c r="AG31" s="1051"/>
      <c r="AH31" s="1051"/>
      <c r="AI31" s="1051"/>
      <c r="AJ31" s="1052"/>
      <c r="AK31" s="1011">
        <v>148</v>
      </c>
      <c r="AL31" s="1002"/>
      <c r="AM31" s="1002"/>
      <c r="AN31" s="1002"/>
      <c r="AO31" s="1002"/>
      <c r="AP31" s="1002" t="s">
        <v>606</v>
      </c>
      <c r="AQ31" s="1002"/>
      <c r="AR31" s="1002"/>
      <c r="AS31" s="1002"/>
      <c r="AT31" s="1002"/>
      <c r="AU31" s="1002" t="s">
        <v>606</v>
      </c>
      <c r="AV31" s="1002"/>
      <c r="AW31" s="1002"/>
      <c r="AX31" s="1002"/>
      <c r="AY31" s="1002"/>
      <c r="AZ31" s="1073" t="s">
        <v>606</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395</v>
      </c>
      <c r="C32" s="1069"/>
      <c r="D32" s="1069"/>
      <c r="E32" s="1069"/>
      <c r="F32" s="1069"/>
      <c r="G32" s="1069"/>
      <c r="H32" s="1069"/>
      <c r="I32" s="1069"/>
      <c r="J32" s="1069"/>
      <c r="K32" s="1069"/>
      <c r="L32" s="1069"/>
      <c r="M32" s="1069"/>
      <c r="N32" s="1069"/>
      <c r="O32" s="1069"/>
      <c r="P32" s="1070"/>
      <c r="Q32" s="1074">
        <v>17</v>
      </c>
      <c r="R32" s="1075"/>
      <c r="S32" s="1075"/>
      <c r="T32" s="1075"/>
      <c r="U32" s="1075"/>
      <c r="V32" s="1075">
        <v>17</v>
      </c>
      <c r="W32" s="1075"/>
      <c r="X32" s="1075"/>
      <c r="Y32" s="1075"/>
      <c r="Z32" s="1075"/>
      <c r="AA32" s="1075" t="s">
        <v>604</v>
      </c>
      <c r="AB32" s="1075"/>
      <c r="AC32" s="1075"/>
      <c r="AD32" s="1075"/>
      <c r="AE32" s="1076"/>
      <c r="AF32" s="1050" t="s">
        <v>122</v>
      </c>
      <c r="AG32" s="1051"/>
      <c r="AH32" s="1051"/>
      <c r="AI32" s="1051"/>
      <c r="AJ32" s="1052"/>
      <c r="AK32" s="1011">
        <v>3</v>
      </c>
      <c r="AL32" s="1002"/>
      <c r="AM32" s="1002"/>
      <c r="AN32" s="1002"/>
      <c r="AO32" s="1002"/>
      <c r="AP32" s="1002" t="s">
        <v>605</v>
      </c>
      <c r="AQ32" s="1002"/>
      <c r="AR32" s="1002"/>
      <c r="AS32" s="1002"/>
      <c r="AT32" s="1002"/>
      <c r="AU32" s="1002" t="s">
        <v>605</v>
      </c>
      <c r="AV32" s="1002"/>
      <c r="AW32" s="1002"/>
      <c r="AX32" s="1002"/>
      <c r="AY32" s="1002"/>
      <c r="AZ32" s="1073" t="s">
        <v>605</v>
      </c>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396</v>
      </c>
      <c r="C33" s="1069"/>
      <c r="D33" s="1069"/>
      <c r="E33" s="1069"/>
      <c r="F33" s="1069"/>
      <c r="G33" s="1069"/>
      <c r="H33" s="1069"/>
      <c r="I33" s="1069"/>
      <c r="J33" s="1069"/>
      <c r="K33" s="1069"/>
      <c r="L33" s="1069"/>
      <c r="M33" s="1069"/>
      <c r="N33" s="1069"/>
      <c r="O33" s="1069"/>
      <c r="P33" s="1070"/>
      <c r="Q33" s="1074">
        <v>651</v>
      </c>
      <c r="R33" s="1075"/>
      <c r="S33" s="1075"/>
      <c r="T33" s="1075"/>
      <c r="U33" s="1075"/>
      <c r="V33" s="1075">
        <v>570</v>
      </c>
      <c r="W33" s="1075"/>
      <c r="X33" s="1075"/>
      <c r="Y33" s="1075"/>
      <c r="Z33" s="1075"/>
      <c r="AA33" s="1075">
        <v>82</v>
      </c>
      <c r="AB33" s="1075"/>
      <c r="AC33" s="1075"/>
      <c r="AD33" s="1075"/>
      <c r="AE33" s="1076"/>
      <c r="AF33" s="1050">
        <v>984</v>
      </c>
      <c r="AG33" s="1051"/>
      <c r="AH33" s="1051"/>
      <c r="AI33" s="1051"/>
      <c r="AJ33" s="1052"/>
      <c r="AK33" s="1011" t="s">
        <v>606</v>
      </c>
      <c r="AL33" s="1002"/>
      <c r="AM33" s="1002"/>
      <c r="AN33" s="1002"/>
      <c r="AO33" s="1002"/>
      <c r="AP33" s="1002">
        <v>4332</v>
      </c>
      <c r="AQ33" s="1002"/>
      <c r="AR33" s="1002"/>
      <c r="AS33" s="1002"/>
      <c r="AT33" s="1002"/>
      <c r="AU33" s="1002">
        <v>39</v>
      </c>
      <c r="AV33" s="1002"/>
      <c r="AW33" s="1002"/>
      <c r="AX33" s="1002"/>
      <c r="AY33" s="1002"/>
      <c r="AZ33" s="1073" t="s">
        <v>606</v>
      </c>
      <c r="BA33" s="1073"/>
      <c r="BB33" s="1073"/>
      <c r="BC33" s="1073"/>
      <c r="BD33" s="1073"/>
      <c r="BE33" s="1063" t="s">
        <v>397</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398</v>
      </c>
      <c r="C34" s="1069"/>
      <c r="D34" s="1069"/>
      <c r="E34" s="1069"/>
      <c r="F34" s="1069"/>
      <c r="G34" s="1069"/>
      <c r="H34" s="1069"/>
      <c r="I34" s="1069"/>
      <c r="J34" s="1069"/>
      <c r="K34" s="1069"/>
      <c r="L34" s="1069"/>
      <c r="M34" s="1069"/>
      <c r="N34" s="1069"/>
      <c r="O34" s="1069"/>
      <c r="P34" s="1070"/>
      <c r="Q34" s="1074">
        <v>368</v>
      </c>
      <c r="R34" s="1075"/>
      <c r="S34" s="1075"/>
      <c r="T34" s="1075"/>
      <c r="U34" s="1075"/>
      <c r="V34" s="1075">
        <v>368</v>
      </c>
      <c r="W34" s="1075"/>
      <c r="X34" s="1075"/>
      <c r="Y34" s="1075"/>
      <c r="Z34" s="1075"/>
      <c r="AA34" s="1075" t="s">
        <v>604</v>
      </c>
      <c r="AB34" s="1075"/>
      <c r="AC34" s="1075"/>
      <c r="AD34" s="1075"/>
      <c r="AE34" s="1076"/>
      <c r="AF34" s="1050" t="s">
        <v>122</v>
      </c>
      <c r="AG34" s="1051"/>
      <c r="AH34" s="1051"/>
      <c r="AI34" s="1051"/>
      <c r="AJ34" s="1052"/>
      <c r="AK34" s="1011">
        <v>42</v>
      </c>
      <c r="AL34" s="1002"/>
      <c r="AM34" s="1002"/>
      <c r="AN34" s="1002"/>
      <c r="AO34" s="1002"/>
      <c r="AP34" s="1002">
        <v>384</v>
      </c>
      <c r="AQ34" s="1002"/>
      <c r="AR34" s="1002"/>
      <c r="AS34" s="1002"/>
      <c r="AT34" s="1002"/>
      <c r="AU34" s="1002">
        <v>248</v>
      </c>
      <c r="AV34" s="1002"/>
      <c r="AW34" s="1002"/>
      <c r="AX34" s="1002"/>
      <c r="AY34" s="1002"/>
      <c r="AZ34" s="1073" t="s">
        <v>606</v>
      </c>
      <c r="BA34" s="1073"/>
      <c r="BB34" s="1073"/>
      <c r="BC34" s="1073"/>
      <c r="BD34" s="1073"/>
      <c r="BE34" s="1063" t="s">
        <v>399</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400</v>
      </c>
      <c r="C35" s="1069"/>
      <c r="D35" s="1069"/>
      <c r="E35" s="1069"/>
      <c r="F35" s="1069"/>
      <c r="G35" s="1069"/>
      <c r="H35" s="1069"/>
      <c r="I35" s="1069"/>
      <c r="J35" s="1069"/>
      <c r="K35" s="1069"/>
      <c r="L35" s="1069"/>
      <c r="M35" s="1069"/>
      <c r="N35" s="1069"/>
      <c r="O35" s="1069"/>
      <c r="P35" s="1070"/>
      <c r="Q35" s="1074">
        <v>4</v>
      </c>
      <c r="R35" s="1075"/>
      <c r="S35" s="1075"/>
      <c r="T35" s="1075"/>
      <c r="U35" s="1075"/>
      <c r="V35" s="1075">
        <v>4</v>
      </c>
      <c r="W35" s="1075"/>
      <c r="X35" s="1075"/>
      <c r="Y35" s="1075"/>
      <c r="Z35" s="1075"/>
      <c r="AA35" s="1075" t="s">
        <v>604</v>
      </c>
      <c r="AB35" s="1075"/>
      <c r="AC35" s="1075"/>
      <c r="AD35" s="1075"/>
      <c r="AE35" s="1076"/>
      <c r="AF35" s="1050" t="s">
        <v>122</v>
      </c>
      <c r="AG35" s="1051"/>
      <c r="AH35" s="1051"/>
      <c r="AI35" s="1051"/>
      <c r="AJ35" s="1052"/>
      <c r="AK35" s="1011">
        <v>2</v>
      </c>
      <c r="AL35" s="1002"/>
      <c r="AM35" s="1002"/>
      <c r="AN35" s="1002"/>
      <c r="AO35" s="1002"/>
      <c r="AP35" s="1002">
        <v>9</v>
      </c>
      <c r="AQ35" s="1002"/>
      <c r="AR35" s="1002"/>
      <c r="AS35" s="1002"/>
      <c r="AT35" s="1002"/>
      <c r="AU35" s="1002">
        <v>5</v>
      </c>
      <c r="AV35" s="1002"/>
      <c r="AW35" s="1002"/>
      <c r="AX35" s="1002"/>
      <c r="AY35" s="1002"/>
      <c r="AZ35" s="1073" t="s">
        <v>606</v>
      </c>
      <c r="BA35" s="1073"/>
      <c r="BB35" s="1073"/>
      <c r="BC35" s="1073"/>
      <c r="BD35" s="1073"/>
      <c r="BE35" s="1063" t="s">
        <v>399</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401</v>
      </c>
      <c r="C36" s="1069"/>
      <c r="D36" s="1069"/>
      <c r="E36" s="1069"/>
      <c r="F36" s="1069"/>
      <c r="G36" s="1069"/>
      <c r="H36" s="1069"/>
      <c r="I36" s="1069"/>
      <c r="J36" s="1069"/>
      <c r="K36" s="1069"/>
      <c r="L36" s="1069"/>
      <c r="M36" s="1069"/>
      <c r="N36" s="1069"/>
      <c r="O36" s="1069"/>
      <c r="P36" s="1070"/>
      <c r="Q36" s="1074">
        <v>11</v>
      </c>
      <c r="R36" s="1075"/>
      <c r="S36" s="1075"/>
      <c r="T36" s="1075"/>
      <c r="U36" s="1075"/>
      <c r="V36" s="1075">
        <v>10</v>
      </c>
      <c r="W36" s="1075"/>
      <c r="X36" s="1075"/>
      <c r="Y36" s="1075"/>
      <c r="Z36" s="1075"/>
      <c r="AA36" s="1075">
        <v>1</v>
      </c>
      <c r="AB36" s="1075"/>
      <c r="AC36" s="1075"/>
      <c r="AD36" s="1075"/>
      <c r="AE36" s="1076"/>
      <c r="AF36" s="1050">
        <v>2</v>
      </c>
      <c r="AG36" s="1051"/>
      <c r="AH36" s="1051"/>
      <c r="AI36" s="1051"/>
      <c r="AJ36" s="1052"/>
      <c r="AK36" s="1011" t="s">
        <v>606</v>
      </c>
      <c r="AL36" s="1002"/>
      <c r="AM36" s="1002"/>
      <c r="AN36" s="1002"/>
      <c r="AO36" s="1002"/>
      <c r="AP36" s="1002" t="s">
        <v>606</v>
      </c>
      <c r="AQ36" s="1002"/>
      <c r="AR36" s="1002"/>
      <c r="AS36" s="1002"/>
      <c r="AT36" s="1002"/>
      <c r="AU36" s="1002" t="s">
        <v>606</v>
      </c>
      <c r="AV36" s="1002"/>
      <c r="AW36" s="1002"/>
      <c r="AX36" s="1002"/>
      <c r="AY36" s="1002"/>
      <c r="AZ36" s="1073" t="s">
        <v>606</v>
      </c>
      <c r="BA36" s="1073"/>
      <c r="BB36" s="1073"/>
      <c r="BC36" s="1073"/>
      <c r="BD36" s="1073"/>
      <c r="BE36" s="1063" t="s">
        <v>399</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t="s">
        <v>402</v>
      </c>
      <c r="C37" s="1069"/>
      <c r="D37" s="1069"/>
      <c r="E37" s="1069"/>
      <c r="F37" s="1069"/>
      <c r="G37" s="1069"/>
      <c r="H37" s="1069"/>
      <c r="I37" s="1069"/>
      <c r="J37" s="1069"/>
      <c r="K37" s="1069"/>
      <c r="L37" s="1069"/>
      <c r="M37" s="1069"/>
      <c r="N37" s="1069"/>
      <c r="O37" s="1069"/>
      <c r="P37" s="1070"/>
      <c r="Q37" s="1074">
        <v>1194</v>
      </c>
      <c r="R37" s="1075"/>
      <c r="S37" s="1075"/>
      <c r="T37" s="1075"/>
      <c r="U37" s="1075"/>
      <c r="V37" s="1075">
        <v>1182</v>
      </c>
      <c r="W37" s="1075"/>
      <c r="X37" s="1075"/>
      <c r="Y37" s="1075"/>
      <c r="Z37" s="1075"/>
      <c r="AA37" s="1075">
        <v>12</v>
      </c>
      <c r="AB37" s="1075"/>
      <c r="AC37" s="1075"/>
      <c r="AD37" s="1075"/>
      <c r="AE37" s="1076"/>
      <c r="AF37" s="1050" t="s">
        <v>122</v>
      </c>
      <c r="AG37" s="1051"/>
      <c r="AH37" s="1051"/>
      <c r="AI37" s="1051"/>
      <c r="AJ37" s="1052"/>
      <c r="AK37" s="1011">
        <v>611</v>
      </c>
      <c r="AL37" s="1002"/>
      <c r="AM37" s="1002"/>
      <c r="AN37" s="1002"/>
      <c r="AO37" s="1002"/>
      <c r="AP37" s="1002">
        <v>5852</v>
      </c>
      <c r="AQ37" s="1002"/>
      <c r="AR37" s="1002"/>
      <c r="AS37" s="1002"/>
      <c r="AT37" s="1002"/>
      <c r="AU37" s="1002">
        <v>5021</v>
      </c>
      <c r="AV37" s="1002"/>
      <c r="AW37" s="1002"/>
      <c r="AX37" s="1002"/>
      <c r="AY37" s="1002"/>
      <c r="AZ37" s="1073" t="s">
        <v>606</v>
      </c>
      <c r="BA37" s="1073"/>
      <c r="BB37" s="1073"/>
      <c r="BC37" s="1073"/>
      <c r="BD37" s="1073"/>
      <c r="BE37" s="1063" t="s">
        <v>399</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t="s">
        <v>403</v>
      </c>
      <c r="C38" s="1069"/>
      <c r="D38" s="1069"/>
      <c r="E38" s="1069"/>
      <c r="F38" s="1069"/>
      <c r="G38" s="1069"/>
      <c r="H38" s="1069"/>
      <c r="I38" s="1069"/>
      <c r="J38" s="1069"/>
      <c r="K38" s="1069"/>
      <c r="L38" s="1069"/>
      <c r="M38" s="1069"/>
      <c r="N38" s="1069"/>
      <c r="O38" s="1069"/>
      <c r="P38" s="1070"/>
      <c r="Q38" s="1074">
        <v>62</v>
      </c>
      <c r="R38" s="1075"/>
      <c r="S38" s="1075"/>
      <c r="T38" s="1075"/>
      <c r="U38" s="1075"/>
      <c r="V38" s="1075">
        <v>62</v>
      </c>
      <c r="W38" s="1075"/>
      <c r="X38" s="1075"/>
      <c r="Y38" s="1075"/>
      <c r="Z38" s="1075"/>
      <c r="AA38" s="1075" t="s">
        <v>604</v>
      </c>
      <c r="AB38" s="1075"/>
      <c r="AC38" s="1075"/>
      <c r="AD38" s="1075"/>
      <c r="AE38" s="1076"/>
      <c r="AF38" s="1050" t="s">
        <v>122</v>
      </c>
      <c r="AG38" s="1051"/>
      <c r="AH38" s="1051"/>
      <c r="AI38" s="1051"/>
      <c r="AJ38" s="1052"/>
      <c r="AK38" s="1011">
        <v>49</v>
      </c>
      <c r="AL38" s="1002"/>
      <c r="AM38" s="1002"/>
      <c r="AN38" s="1002"/>
      <c r="AO38" s="1002"/>
      <c r="AP38" s="1002">
        <v>269</v>
      </c>
      <c r="AQ38" s="1002"/>
      <c r="AR38" s="1002"/>
      <c r="AS38" s="1002"/>
      <c r="AT38" s="1002"/>
      <c r="AU38" s="1002">
        <v>269</v>
      </c>
      <c r="AV38" s="1002"/>
      <c r="AW38" s="1002"/>
      <c r="AX38" s="1002"/>
      <c r="AY38" s="1002"/>
      <c r="AZ38" s="1073" t="s">
        <v>606</v>
      </c>
      <c r="BA38" s="1073"/>
      <c r="BB38" s="1073"/>
      <c r="BC38" s="1073"/>
      <c r="BD38" s="1073"/>
      <c r="BE38" s="1063" t="s">
        <v>399</v>
      </c>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t="s">
        <v>404</v>
      </c>
      <c r="C39" s="1069"/>
      <c r="D39" s="1069"/>
      <c r="E39" s="1069"/>
      <c r="F39" s="1069"/>
      <c r="G39" s="1069"/>
      <c r="H39" s="1069"/>
      <c r="I39" s="1069"/>
      <c r="J39" s="1069"/>
      <c r="K39" s="1069"/>
      <c r="L39" s="1069"/>
      <c r="M39" s="1069"/>
      <c r="N39" s="1069"/>
      <c r="O39" s="1069"/>
      <c r="P39" s="1070"/>
      <c r="Q39" s="1074">
        <v>96</v>
      </c>
      <c r="R39" s="1075"/>
      <c r="S39" s="1075"/>
      <c r="T39" s="1075"/>
      <c r="U39" s="1075"/>
      <c r="V39" s="1075">
        <v>96</v>
      </c>
      <c r="W39" s="1075"/>
      <c r="X39" s="1075"/>
      <c r="Y39" s="1075"/>
      <c r="Z39" s="1075"/>
      <c r="AA39" s="1075" t="s">
        <v>604</v>
      </c>
      <c r="AB39" s="1075"/>
      <c r="AC39" s="1075"/>
      <c r="AD39" s="1075"/>
      <c r="AE39" s="1076"/>
      <c r="AF39" s="1050" t="s">
        <v>122</v>
      </c>
      <c r="AG39" s="1051"/>
      <c r="AH39" s="1051"/>
      <c r="AI39" s="1051"/>
      <c r="AJ39" s="1052"/>
      <c r="AK39" s="1011">
        <v>65</v>
      </c>
      <c r="AL39" s="1002"/>
      <c r="AM39" s="1002"/>
      <c r="AN39" s="1002"/>
      <c r="AO39" s="1002"/>
      <c r="AP39" s="1002">
        <v>466</v>
      </c>
      <c r="AQ39" s="1002"/>
      <c r="AR39" s="1002"/>
      <c r="AS39" s="1002"/>
      <c r="AT39" s="1002"/>
      <c r="AU39" s="1002">
        <v>342</v>
      </c>
      <c r="AV39" s="1002"/>
      <c r="AW39" s="1002"/>
      <c r="AX39" s="1002"/>
      <c r="AY39" s="1002"/>
      <c r="AZ39" s="1073" t="s">
        <v>606</v>
      </c>
      <c r="BA39" s="1073"/>
      <c r="BB39" s="1073"/>
      <c r="BC39" s="1073"/>
      <c r="BD39" s="1073"/>
      <c r="BE39" s="1063" t="s">
        <v>399</v>
      </c>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t="s">
        <v>405</v>
      </c>
      <c r="C40" s="1069"/>
      <c r="D40" s="1069"/>
      <c r="E40" s="1069"/>
      <c r="F40" s="1069"/>
      <c r="G40" s="1069"/>
      <c r="H40" s="1069"/>
      <c r="I40" s="1069"/>
      <c r="J40" s="1069"/>
      <c r="K40" s="1069"/>
      <c r="L40" s="1069"/>
      <c r="M40" s="1069"/>
      <c r="N40" s="1069"/>
      <c r="O40" s="1069"/>
      <c r="P40" s="1070"/>
      <c r="Q40" s="1074">
        <v>34</v>
      </c>
      <c r="R40" s="1075"/>
      <c r="S40" s="1075"/>
      <c r="T40" s="1075"/>
      <c r="U40" s="1075"/>
      <c r="V40" s="1075">
        <v>34</v>
      </c>
      <c r="W40" s="1075"/>
      <c r="X40" s="1075"/>
      <c r="Y40" s="1075"/>
      <c r="Z40" s="1075"/>
      <c r="AA40" s="1075" t="s">
        <v>604</v>
      </c>
      <c r="AB40" s="1075"/>
      <c r="AC40" s="1075"/>
      <c r="AD40" s="1075"/>
      <c r="AE40" s="1076"/>
      <c r="AF40" s="1050" t="s">
        <v>406</v>
      </c>
      <c r="AG40" s="1051"/>
      <c r="AH40" s="1051"/>
      <c r="AI40" s="1051"/>
      <c r="AJ40" s="1052"/>
      <c r="AK40" s="1011">
        <v>20</v>
      </c>
      <c r="AL40" s="1002"/>
      <c r="AM40" s="1002"/>
      <c r="AN40" s="1002"/>
      <c r="AO40" s="1002"/>
      <c r="AP40" s="1002">
        <v>75</v>
      </c>
      <c r="AQ40" s="1002"/>
      <c r="AR40" s="1002"/>
      <c r="AS40" s="1002"/>
      <c r="AT40" s="1002"/>
      <c r="AU40" s="1002">
        <v>51</v>
      </c>
      <c r="AV40" s="1002"/>
      <c r="AW40" s="1002"/>
      <c r="AX40" s="1002"/>
      <c r="AY40" s="1002"/>
      <c r="AZ40" s="1073" t="s">
        <v>606</v>
      </c>
      <c r="BA40" s="1073"/>
      <c r="BB40" s="1073"/>
      <c r="BC40" s="1073"/>
      <c r="BD40" s="1073"/>
      <c r="BE40" s="1063" t="s">
        <v>407</v>
      </c>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t="s">
        <v>408</v>
      </c>
      <c r="C41" s="1069"/>
      <c r="D41" s="1069"/>
      <c r="E41" s="1069"/>
      <c r="F41" s="1069"/>
      <c r="G41" s="1069"/>
      <c r="H41" s="1069"/>
      <c r="I41" s="1069"/>
      <c r="J41" s="1069"/>
      <c r="K41" s="1069"/>
      <c r="L41" s="1069"/>
      <c r="M41" s="1069"/>
      <c r="N41" s="1069"/>
      <c r="O41" s="1069"/>
      <c r="P41" s="1070"/>
      <c r="Q41" s="1074">
        <v>70</v>
      </c>
      <c r="R41" s="1075"/>
      <c r="S41" s="1075"/>
      <c r="T41" s="1075"/>
      <c r="U41" s="1075"/>
      <c r="V41" s="1075">
        <v>46</v>
      </c>
      <c r="W41" s="1075"/>
      <c r="X41" s="1075"/>
      <c r="Y41" s="1075"/>
      <c r="Z41" s="1075"/>
      <c r="AA41" s="1075">
        <v>24</v>
      </c>
      <c r="AB41" s="1075"/>
      <c r="AC41" s="1075"/>
      <c r="AD41" s="1075"/>
      <c r="AE41" s="1076"/>
      <c r="AF41" s="1050">
        <v>7</v>
      </c>
      <c r="AG41" s="1051"/>
      <c r="AH41" s="1051"/>
      <c r="AI41" s="1051"/>
      <c r="AJ41" s="1052"/>
      <c r="AK41" s="1011">
        <v>28</v>
      </c>
      <c r="AL41" s="1002"/>
      <c r="AM41" s="1002"/>
      <c r="AN41" s="1002"/>
      <c r="AO41" s="1002"/>
      <c r="AP41" s="1002" t="s">
        <v>606</v>
      </c>
      <c r="AQ41" s="1002"/>
      <c r="AR41" s="1002"/>
      <c r="AS41" s="1002"/>
      <c r="AT41" s="1002"/>
      <c r="AU41" s="1002" t="s">
        <v>606</v>
      </c>
      <c r="AV41" s="1002"/>
      <c r="AW41" s="1002"/>
      <c r="AX41" s="1002"/>
      <c r="AY41" s="1002"/>
      <c r="AZ41" s="1073" t="s">
        <v>606</v>
      </c>
      <c r="BA41" s="1073"/>
      <c r="BB41" s="1073"/>
      <c r="BC41" s="1073"/>
      <c r="BD41" s="1073"/>
      <c r="BE41" s="1063" t="s">
        <v>399</v>
      </c>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378</v>
      </c>
      <c r="B63" s="975" t="s">
        <v>410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1353</v>
      </c>
      <c r="AG63" s="990"/>
      <c r="AH63" s="990"/>
      <c r="AI63" s="990"/>
      <c r="AJ63" s="1061"/>
      <c r="AK63" s="1062"/>
      <c r="AL63" s="994"/>
      <c r="AM63" s="994"/>
      <c r="AN63" s="994"/>
      <c r="AO63" s="994"/>
      <c r="AP63" s="990">
        <v>11388</v>
      </c>
      <c r="AQ63" s="990"/>
      <c r="AR63" s="990"/>
      <c r="AS63" s="990"/>
      <c r="AT63" s="990"/>
      <c r="AU63" s="990">
        <v>5976</v>
      </c>
      <c r="AV63" s="990"/>
      <c r="AW63" s="990"/>
      <c r="AX63" s="990"/>
      <c r="AY63" s="990"/>
      <c r="AZ63" s="1056"/>
      <c r="BA63" s="1056"/>
      <c r="BB63" s="1056"/>
      <c r="BC63" s="1056"/>
      <c r="BD63" s="1056"/>
      <c r="BE63" s="991"/>
      <c r="BF63" s="991"/>
      <c r="BG63" s="991"/>
      <c r="BH63" s="991"/>
      <c r="BI63" s="992"/>
      <c r="BJ63" s="1057" t="s">
        <v>411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413</v>
      </c>
      <c r="B66" s="1027"/>
      <c r="C66" s="1027"/>
      <c r="D66" s="1027"/>
      <c r="E66" s="1027"/>
      <c r="F66" s="1027"/>
      <c r="G66" s="1027"/>
      <c r="H66" s="1027"/>
      <c r="I66" s="1027"/>
      <c r="J66" s="1027"/>
      <c r="K66" s="1027"/>
      <c r="L66" s="1027"/>
      <c r="M66" s="1027"/>
      <c r="N66" s="1027"/>
      <c r="O66" s="1027"/>
      <c r="P66" s="1028"/>
      <c r="Q66" s="1032" t="s">
        <v>414</v>
      </c>
      <c r="R66" s="1033"/>
      <c r="S66" s="1033"/>
      <c r="T66" s="1033"/>
      <c r="U66" s="1034"/>
      <c r="V66" s="1032" t="s">
        <v>415</v>
      </c>
      <c r="W66" s="1033"/>
      <c r="X66" s="1033"/>
      <c r="Y66" s="1033"/>
      <c r="Z66" s="1034"/>
      <c r="AA66" s="1032" t="s">
        <v>385</v>
      </c>
      <c r="AB66" s="1033"/>
      <c r="AC66" s="1033"/>
      <c r="AD66" s="1033"/>
      <c r="AE66" s="1034"/>
      <c r="AF66" s="1038" t="s">
        <v>416</v>
      </c>
      <c r="AG66" s="1039"/>
      <c r="AH66" s="1039"/>
      <c r="AI66" s="1039"/>
      <c r="AJ66" s="1040"/>
      <c r="AK66" s="1032" t="s">
        <v>417</v>
      </c>
      <c r="AL66" s="1027"/>
      <c r="AM66" s="1027"/>
      <c r="AN66" s="1027"/>
      <c r="AO66" s="1028"/>
      <c r="AP66" s="1032" t="s">
        <v>418</v>
      </c>
      <c r="AQ66" s="1033"/>
      <c r="AR66" s="1033"/>
      <c r="AS66" s="1033"/>
      <c r="AT66" s="1034"/>
      <c r="AU66" s="1032" t="s">
        <v>419</v>
      </c>
      <c r="AV66" s="1033"/>
      <c r="AW66" s="1033"/>
      <c r="AX66" s="1033"/>
      <c r="AY66" s="1034"/>
      <c r="AZ66" s="1032" t="s">
        <v>366</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584</v>
      </c>
      <c r="C68" s="1017"/>
      <c r="D68" s="1017"/>
      <c r="E68" s="1017"/>
      <c r="F68" s="1017"/>
      <c r="G68" s="1017"/>
      <c r="H68" s="1017"/>
      <c r="I68" s="1017"/>
      <c r="J68" s="1017"/>
      <c r="K68" s="1017"/>
      <c r="L68" s="1017"/>
      <c r="M68" s="1017"/>
      <c r="N68" s="1017"/>
      <c r="O68" s="1017"/>
      <c r="P68" s="1018"/>
      <c r="Q68" s="1019">
        <v>485</v>
      </c>
      <c r="R68" s="1013"/>
      <c r="S68" s="1013"/>
      <c r="T68" s="1013"/>
      <c r="U68" s="1013"/>
      <c r="V68" s="1013">
        <v>448</v>
      </c>
      <c r="W68" s="1013"/>
      <c r="X68" s="1013"/>
      <c r="Y68" s="1013"/>
      <c r="Z68" s="1013"/>
      <c r="AA68" s="1013">
        <v>37</v>
      </c>
      <c r="AB68" s="1013"/>
      <c r="AC68" s="1013"/>
      <c r="AD68" s="1013"/>
      <c r="AE68" s="1013"/>
      <c r="AF68" s="1013">
        <v>37</v>
      </c>
      <c r="AG68" s="1013"/>
      <c r="AH68" s="1013"/>
      <c r="AI68" s="1013"/>
      <c r="AJ68" s="1013"/>
      <c r="AK68" s="1013" t="s">
        <v>611</v>
      </c>
      <c r="AL68" s="1013"/>
      <c r="AM68" s="1013"/>
      <c r="AN68" s="1013"/>
      <c r="AO68" s="1013"/>
      <c r="AP68" s="1013" t="s">
        <v>603</v>
      </c>
      <c r="AQ68" s="1013"/>
      <c r="AR68" s="1013"/>
      <c r="AS68" s="1013"/>
      <c r="AT68" s="1013"/>
      <c r="AU68" s="1013" t="s">
        <v>603</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585</v>
      </c>
      <c r="C69" s="1006"/>
      <c r="D69" s="1006"/>
      <c r="E69" s="1006"/>
      <c r="F69" s="1006"/>
      <c r="G69" s="1006"/>
      <c r="H69" s="1006"/>
      <c r="I69" s="1006"/>
      <c r="J69" s="1006"/>
      <c r="K69" s="1006"/>
      <c r="L69" s="1006"/>
      <c r="M69" s="1006"/>
      <c r="N69" s="1006"/>
      <c r="O69" s="1006"/>
      <c r="P69" s="1007"/>
      <c r="Q69" s="1008">
        <v>86</v>
      </c>
      <c r="R69" s="1002"/>
      <c r="S69" s="1002"/>
      <c r="T69" s="1002"/>
      <c r="U69" s="1002"/>
      <c r="V69" s="1002">
        <v>47</v>
      </c>
      <c r="W69" s="1002"/>
      <c r="X69" s="1002"/>
      <c r="Y69" s="1002"/>
      <c r="Z69" s="1002"/>
      <c r="AA69" s="1002">
        <v>38</v>
      </c>
      <c r="AB69" s="1002"/>
      <c r="AC69" s="1002"/>
      <c r="AD69" s="1002"/>
      <c r="AE69" s="1002"/>
      <c r="AF69" s="1002">
        <v>38</v>
      </c>
      <c r="AG69" s="1002"/>
      <c r="AH69" s="1002"/>
      <c r="AI69" s="1002"/>
      <c r="AJ69" s="1002"/>
      <c r="AK69" s="1002" t="s">
        <v>611</v>
      </c>
      <c r="AL69" s="1002"/>
      <c r="AM69" s="1002"/>
      <c r="AN69" s="1002"/>
      <c r="AO69" s="1002"/>
      <c r="AP69" s="1002" t="s">
        <v>603</v>
      </c>
      <c r="AQ69" s="1002"/>
      <c r="AR69" s="1002"/>
      <c r="AS69" s="1002"/>
      <c r="AT69" s="1002"/>
      <c r="AU69" s="1002" t="s">
        <v>603</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586</v>
      </c>
      <c r="C70" s="1006"/>
      <c r="D70" s="1006"/>
      <c r="E70" s="1006"/>
      <c r="F70" s="1006"/>
      <c r="G70" s="1006"/>
      <c r="H70" s="1006"/>
      <c r="I70" s="1006"/>
      <c r="J70" s="1006"/>
      <c r="K70" s="1006"/>
      <c r="L70" s="1006"/>
      <c r="M70" s="1006"/>
      <c r="N70" s="1006"/>
      <c r="O70" s="1006"/>
      <c r="P70" s="1007"/>
      <c r="Q70" s="1008">
        <v>469</v>
      </c>
      <c r="R70" s="1002"/>
      <c r="S70" s="1002"/>
      <c r="T70" s="1002"/>
      <c r="U70" s="1002"/>
      <c r="V70" s="1002">
        <v>399</v>
      </c>
      <c r="W70" s="1002"/>
      <c r="X70" s="1002"/>
      <c r="Y70" s="1002"/>
      <c r="Z70" s="1002"/>
      <c r="AA70" s="1002">
        <v>70</v>
      </c>
      <c r="AB70" s="1002"/>
      <c r="AC70" s="1002"/>
      <c r="AD70" s="1002"/>
      <c r="AE70" s="1002"/>
      <c r="AF70" s="1002">
        <v>70</v>
      </c>
      <c r="AG70" s="1002"/>
      <c r="AH70" s="1002"/>
      <c r="AI70" s="1002"/>
      <c r="AJ70" s="1002"/>
      <c r="AK70" s="1002" t="s">
        <v>611</v>
      </c>
      <c r="AL70" s="1002"/>
      <c r="AM70" s="1002"/>
      <c r="AN70" s="1002"/>
      <c r="AO70" s="1002"/>
      <c r="AP70" s="1002" t="s">
        <v>603</v>
      </c>
      <c r="AQ70" s="1002"/>
      <c r="AR70" s="1002"/>
      <c r="AS70" s="1002"/>
      <c r="AT70" s="1002"/>
      <c r="AU70" s="1002" t="s">
        <v>603</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587</v>
      </c>
      <c r="C71" s="1006"/>
      <c r="D71" s="1006"/>
      <c r="E71" s="1006"/>
      <c r="F71" s="1006"/>
      <c r="G71" s="1006"/>
      <c r="H71" s="1006"/>
      <c r="I71" s="1006"/>
      <c r="J71" s="1006"/>
      <c r="K71" s="1006"/>
      <c r="L71" s="1006"/>
      <c r="M71" s="1006"/>
      <c r="N71" s="1006"/>
      <c r="O71" s="1006"/>
      <c r="P71" s="1007"/>
      <c r="Q71" s="1008">
        <v>605</v>
      </c>
      <c r="R71" s="1002"/>
      <c r="S71" s="1002"/>
      <c r="T71" s="1002"/>
      <c r="U71" s="1002"/>
      <c r="V71" s="1002">
        <v>553</v>
      </c>
      <c r="W71" s="1002"/>
      <c r="X71" s="1002"/>
      <c r="Y71" s="1002"/>
      <c r="Z71" s="1002"/>
      <c r="AA71" s="1002">
        <v>52</v>
      </c>
      <c r="AB71" s="1002"/>
      <c r="AC71" s="1002"/>
      <c r="AD71" s="1002"/>
      <c r="AE71" s="1002"/>
      <c r="AF71" s="1002">
        <v>52</v>
      </c>
      <c r="AG71" s="1002"/>
      <c r="AH71" s="1002"/>
      <c r="AI71" s="1002"/>
      <c r="AJ71" s="1002"/>
      <c r="AK71" s="1002" t="s">
        <v>611</v>
      </c>
      <c r="AL71" s="1002"/>
      <c r="AM71" s="1002"/>
      <c r="AN71" s="1002"/>
      <c r="AO71" s="1002"/>
      <c r="AP71" s="1002" t="s">
        <v>603</v>
      </c>
      <c r="AQ71" s="1002"/>
      <c r="AR71" s="1002"/>
      <c r="AS71" s="1002"/>
      <c r="AT71" s="1002"/>
      <c r="AU71" s="1002" t="s">
        <v>603</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588</v>
      </c>
      <c r="C72" s="1006"/>
      <c r="D72" s="1006"/>
      <c r="E72" s="1006"/>
      <c r="F72" s="1006"/>
      <c r="G72" s="1006"/>
      <c r="H72" s="1006"/>
      <c r="I72" s="1006"/>
      <c r="J72" s="1006"/>
      <c r="K72" s="1006"/>
      <c r="L72" s="1006"/>
      <c r="M72" s="1006"/>
      <c r="N72" s="1006"/>
      <c r="O72" s="1006"/>
      <c r="P72" s="1007"/>
      <c r="Q72" s="1008">
        <v>9347</v>
      </c>
      <c r="R72" s="1002"/>
      <c r="S72" s="1002"/>
      <c r="T72" s="1002"/>
      <c r="U72" s="1002"/>
      <c r="V72" s="1002">
        <v>8885</v>
      </c>
      <c r="W72" s="1002"/>
      <c r="X72" s="1002"/>
      <c r="Y72" s="1002"/>
      <c r="Z72" s="1002"/>
      <c r="AA72" s="1002">
        <v>462</v>
      </c>
      <c r="AB72" s="1002"/>
      <c r="AC72" s="1002"/>
      <c r="AD72" s="1002"/>
      <c r="AE72" s="1002"/>
      <c r="AF72" s="1002">
        <v>462</v>
      </c>
      <c r="AG72" s="1002"/>
      <c r="AH72" s="1002"/>
      <c r="AI72" s="1002"/>
      <c r="AJ72" s="1002"/>
      <c r="AK72" s="1002">
        <v>3300</v>
      </c>
      <c r="AL72" s="1002"/>
      <c r="AM72" s="1002"/>
      <c r="AN72" s="1002"/>
      <c r="AO72" s="1002"/>
      <c r="AP72" s="1002" t="s">
        <v>603</v>
      </c>
      <c r="AQ72" s="1002"/>
      <c r="AR72" s="1002"/>
      <c r="AS72" s="1002"/>
      <c r="AT72" s="1002"/>
      <c r="AU72" s="1002" t="s">
        <v>603</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589</v>
      </c>
      <c r="C73" s="1006"/>
      <c r="D73" s="1006"/>
      <c r="E73" s="1006"/>
      <c r="F73" s="1006"/>
      <c r="G73" s="1006"/>
      <c r="H73" s="1006"/>
      <c r="I73" s="1006"/>
      <c r="J73" s="1006"/>
      <c r="K73" s="1006"/>
      <c r="L73" s="1006"/>
      <c r="M73" s="1006"/>
      <c r="N73" s="1006"/>
      <c r="O73" s="1006"/>
      <c r="P73" s="1007"/>
      <c r="Q73" s="1008">
        <v>552</v>
      </c>
      <c r="R73" s="1002"/>
      <c r="S73" s="1002"/>
      <c r="T73" s="1002"/>
      <c r="U73" s="1002"/>
      <c r="V73" s="1002">
        <v>550</v>
      </c>
      <c r="W73" s="1002"/>
      <c r="X73" s="1002"/>
      <c r="Y73" s="1002"/>
      <c r="Z73" s="1002"/>
      <c r="AA73" s="1002">
        <v>2</v>
      </c>
      <c r="AB73" s="1002"/>
      <c r="AC73" s="1002"/>
      <c r="AD73" s="1002"/>
      <c r="AE73" s="1002"/>
      <c r="AF73" s="1002">
        <v>2</v>
      </c>
      <c r="AG73" s="1002"/>
      <c r="AH73" s="1002"/>
      <c r="AI73" s="1002"/>
      <c r="AJ73" s="1002"/>
      <c r="AK73" s="1002" t="s">
        <v>611</v>
      </c>
      <c r="AL73" s="1002"/>
      <c r="AM73" s="1002"/>
      <c r="AN73" s="1002"/>
      <c r="AO73" s="1002"/>
      <c r="AP73" s="1002" t="s">
        <v>603</v>
      </c>
      <c r="AQ73" s="1002"/>
      <c r="AR73" s="1002"/>
      <c r="AS73" s="1002"/>
      <c r="AT73" s="1002"/>
      <c r="AU73" s="1002" t="s">
        <v>603</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590</v>
      </c>
      <c r="C74" s="1006"/>
      <c r="D74" s="1006"/>
      <c r="E74" s="1006"/>
      <c r="F74" s="1006"/>
      <c r="G74" s="1006"/>
      <c r="H74" s="1006"/>
      <c r="I74" s="1006"/>
      <c r="J74" s="1006"/>
      <c r="K74" s="1006"/>
      <c r="L74" s="1006"/>
      <c r="M74" s="1006"/>
      <c r="N74" s="1006"/>
      <c r="O74" s="1006"/>
      <c r="P74" s="1007"/>
      <c r="Q74" s="1008">
        <v>51</v>
      </c>
      <c r="R74" s="1002"/>
      <c r="S74" s="1002"/>
      <c r="T74" s="1002"/>
      <c r="U74" s="1002"/>
      <c r="V74" s="1002">
        <v>41</v>
      </c>
      <c r="W74" s="1002"/>
      <c r="X74" s="1002"/>
      <c r="Y74" s="1002"/>
      <c r="Z74" s="1002"/>
      <c r="AA74" s="1002">
        <v>9</v>
      </c>
      <c r="AB74" s="1002"/>
      <c r="AC74" s="1002"/>
      <c r="AD74" s="1002"/>
      <c r="AE74" s="1002"/>
      <c r="AF74" s="1002">
        <v>9</v>
      </c>
      <c r="AG74" s="1002"/>
      <c r="AH74" s="1002"/>
      <c r="AI74" s="1002"/>
      <c r="AJ74" s="1002"/>
      <c r="AK74" s="1002" t="s">
        <v>611</v>
      </c>
      <c r="AL74" s="1002"/>
      <c r="AM74" s="1002"/>
      <c r="AN74" s="1002"/>
      <c r="AO74" s="1002"/>
      <c r="AP74" s="1002" t="s">
        <v>603</v>
      </c>
      <c r="AQ74" s="1002"/>
      <c r="AR74" s="1002"/>
      <c r="AS74" s="1002"/>
      <c r="AT74" s="1002"/>
      <c r="AU74" s="1002" t="s">
        <v>603</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591</v>
      </c>
      <c r="C75" s="1006"/>
      <c r="D75" s="1006"/>
      <c r="E75" s="1006"/>
      <c r="F75" s="1006"/>
      <c r="G75" s="1006"/>
      <c r="H75" s="1006"/>
      <c r="I75" s="1006"/>
      <c r="J75" s="1006"/>
      <c r="K75" s="1006"/>
      <c r="L75" s="1006"/>
      <c r="M75" s="1006"/>
      <c r="N75" s="1006"/>
      <c r="O75" s="1006"/>
      <c r="P75" s="1007"/>
      <c r="Q75" s="1009">
        <v>18</v>
      </c>
      <c r="R75" s="1010"/>
      <c r="S75" s="1010"/>
      <c r="T75" s="1010"/>
      <c r="U75" s="1011"/>
      <c r="V75" s="1012">
        <v>14</v>
      </c>
      <c r="W75" s="1010"/>
      <c r="X75" s="1010"/>
      <c r="Y75" s="1010"/>
      <c r="Z75" s="1011"/>
      <c r="AA75" s="1012">
        <v>4</v>
      </c>
      <c r="AB75" s="1010"/>
      <c r="AC75" s="1010"/>
      <c r="AD75" s="1010"/>
      <c r="AE75" s="1011"/>
      <c r="AF75" s="1012">
        <v>4</v>
      </c>
      <c r="AG75" s="1010"/>
      <c r="AH75" s="1010"/>
      <c r="AI75" s="1010"/>
      <c r="AJ75" s="1011"/>
      <c r="AK75" s="1012" t="s">
        <v>611</v>
      </c>
      <c r="AL75" s="1010"/>
      <c r="AM75" s="1010"/>
      <c r="AN75" s="1010"/>
      <c r="AO75" s="1011"/>
      <c r="AP75" s="1012" t="s">
        <v>603</v>
      </c>
      <c r="AQ75" s="1010"/>
      <c r="AR75" s="1010"/>
      <c r="AS75" s="1010"/>
      <c r="AT75" s="1011"/>
      <c r="AU75" s="1012" t="s">
        <v>603</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592</v>
      </c>
      <c r="C76" s="1006"/>
      <c r="D76" s="1006"/>
      <c r="E76" s="1006"/>
      <c r="F76" s="1006"/>
      <c r="G76" s="1006"/>
      <c r="H76" s="1006"/>
      <c r="I76" s="1006"/>
      <c r="J76" s="1006"/>
      <c r="K76" s="1006"/>
      <c r="L76" s="1006"/>
      <c r="M76" s="1006"/>
      <c r="N76" s="1006"/>
      <c r="O76" s="1006"/>
      <c r="P76" s="1007"/>
      <c r="Q76" s="1009">
        <v>0</v>
      </c>
      <c r="R76" s="1010"/>
      <c r="S76" s="1010"/>
      <c r="T76" s="1010"/>
      <c r="U76" s="1011"/>
      <c r="V76" s="1012">
        <v>0</v>
      </c>
      <c r="W76" s="1010"/>
      <c r="X76" s="1010"/>
      <c r="Y76" s="1010"/>
      <c r="Z76" s="1011"/>
      <c r="AA76" s="1012">
        <v>0</v>
      </c>
      <c r="AB76" s="1010"/>
      <c r="AC76" s="1010"/>
      <c r="AD76" s="1010"/>
      <c r="AE76" s="1011"/>
      <c r="AF76" s="1012">
        <v>0</v>
      </c>
      <c r="AG76" s="1010"/>
      <c r="AH76" s="1010"/>
      <c r="AI76" s="1010"/>
      <c r="AJ76" s="1011"/>
      <c r="AK76" s="1012" t="s">
        <v>611</v>
      </c>
      <c r="AL76" s="1010"/>
      <c r="AM76" s="1010"/>
      <c r="AN76" s="1010"/>
      <c r="AO76" s="1011"/>
      <c r="AP76" s="1012" t="s">
        <v>603</v>
      </c>
      <c r="AQ76" s="1010"/>
      <c r="AR76" s="1010"/>
      <c r="AS76" s="1010"/>
      <c r="AT76" s="1011"/>
      <c r="AU76" s="1012" t="s">
        <v>603</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593</v>
      </c>
      <c r="C77" s="1006"/>
      <c r="D77" s="1006"/>
      <c r="E77" s="1006"/>
      <c r="F77" s="1006"/>
      <c r="G77" s="1006"/>
      <c r="H77" s="1006"/>
      <c r="I77" s="1006"/>
      <c r="J77" s="1006"/>
      <c r="K77" s="1006"/>
      <c r="L77" s="1006"/>
      <c r="M77" s="1006"/>
      <c r="N77" s="1006"/>
      <c r="O77" s="1006"/>
      <c r="P77" s="1007"/>
      <c r="Q77" s="1009">
        <v>49</v>
      </c>
      <c r="R77" s="1010"/>
      <c r="S77" s="1010"/>
      <c r="T77" s="1010"/>
      <c r="U77" s="1011"/>
      <c r="V77" s="1012">
        <v>49</v>
      </c>
      <c r="W77" s="1010"/>
      <c r="X77" s="1010"/>
      <c r="Y77" s="1010"/>
      <c r="Z77" s="1011"/>
      <c r="AA77" s="1012">
        <v>0</v>
      </c>
      <c r="AB77" s="1010"/>
      <c r="AC77" s="1010"/>
      <c r="AD77" s="1010"/>
      <c r="AE77" s="1011"/>
      <c r="AF77" s="1012">
        <v>0</v>
      </c>
      <c r="AG77" s="1010"/>
      <c r="AH77" s="1010"/>
      <c r="AI77" s="1010"/>
      <c r="AJ77" s="1011"/>
      <c r="AK77" s="1012" t="s">
        <v>611</v>
      </c>
      <c r="AL77" s="1010"/>
      <c r="AM77" s="1010"/>
      <c r="AN77" s="1010"/>
      <c r="AO77" s="1011"/>
      <c r="AP77" s="1012" t="s">
        <v>603</v>
      </c>
      <c r="AQ77" s="1010"/>
      <c r="AR77" s="1010"/>
      <c r="AS77" s="1010"/>
      <c r="AT77" s="1011"/>
      <c r="AU77" s="1012" t="s">
        <v>603</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t="s">
        <v>594</v>
      </c>
      <c r="C78" s="1006"/>
      <c r="D78" s="1006"/>
      <c r="E78" s="1006"/>
      <c r="F78" s="1006"/>
      <c r="G78" s="1006"/>
      <c r="H78" s="1006"/>
      <c r="I78" s="1006"/>
      <c r="J78" s="1006"/>
      <c r="K78" s="1006"/>
      <c r="L78" s="1006"/>
      <c r="M78" s="1006"/>
      <c r="N78" s="1006"/>
      <c r="O78" s="1006"/>
      <c r="P78" s="1007"/>
      <c r="Q78" s="1008">
        <v>221</v>
      </c>
      <c r="R78" s="1002"/>
      <c r="S78" s="1002"/>
      <c r="T78" s="1002"/>
      <c r="U78" s="1002"/>
      <c r="V78" s="1002">
        <v>214</v>
      </c>
      <c r="W78" s="1002"/>
      <c r="X78" s="1002"/>
      <c r="Y78" s="1002"/>
      <c r="Z78" s="1002"/>
      <c r="AA78" s="1002">
        <v>7</v>
      </c>
      <c r="AB78" s="1002"/>
      <c r="AC78" s="1002"/>
      <c r="AD78" s="1002"/>
      <c r="AE78" s="1002"/>
      <c r="AF78" s="1002">
        <v>7</v>
      </c>
      <c r="AG78" s="1002"/>
      <c r="AH78" s="1002"/>
      <c r="AI78" s="1002"/>
      <c r="AJ78" s="1002"/>
      <c r="AK78" s="1002" t="s">
        <v>611</v>
      </c>
      <c r="AL78" s="1002"/>
      <c r="AM78" s="1002"/>
      <c r="AN78" s="1002"/>
      <c r="AO78" s="1002"/>
      <c r="AP78" s="1002">
        <v>297</v>
      </c>
      <c r="AQ78" s="1002"/>
      <c r="AR78" s="1002"/>
      <c r="AS78" s="1002"/>
      <c r="AT78" s="1002"/>
      <c r="AU78" s="1002">
        <v>51</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t="s">
        <v>595</v>
      </c>
      <c r="C79" s="1006"/>
      <c r="D79" s="1006"/>
      <c r="E79" s="1006"/>
      <c r="F79" s="1006"/>
      <c r="G79" s="1006"/>
      <c r="H79" s="1006"/>
      <c r="I79" s="1006"/>
      <c r="J79" s="1006"/>
      <c r="K79" s="1006"/>
      <c r="L79" s="1006"/>
      <c r="M79" s="1006"/>
      <c r="N79" s="1006"/>
      <c r="O79" s="1006"/>
      <c r="P79" s="1007"/>
      <c r="Q79" s="1008">
        <v>260</v>
      </c>
      <c r="R79" s="1002"/>
      <c r="S79" s="1002"/>
      <c r="T79" s="1002"/>
      <c r="U79" s="1002"/>
      <c r="V79" s="1002">
        <v>251</v>
      </c>
      <c r="W79" s="1002"/>
      <c r="X79" s="1002"/>
      <c r="Y79" s="1002"/>
      <c r="Z79" s="1002"/>
      <c r="AA79" s="1002">
        <v>9</v>
      </c>
      <c r="AB79" s="1002"/>
      <c r="AC79" s="1002"/>
      <c r="AD79" s="1002"/>
      <c r="AE79" s="1002"/>
      <c r="AF79" s="1002">
        <v>9</v>
      </c>
      <c r="AG79" s="1002"/>
      <c r="AH79" s="1002"/>
      <c r="AI79" s="1002"/>
      <c r="AJ79" s="1002"/>
      <c r="AK79" s="1002" t="s">
        <v>617</v>
      </c>
      <c r="AL79" s="1002"/>
      <c r="AM79" s="1002"/>
      <c r="AN79" s="1002"/>
      <c r="AO79" s="1002"/>
      <c r="AP79" s="1002">
        <v>267</v>
      </c>
      <c r="AQ79" s="1002"/>
      <c r="AR79" s="1002"/>
      <c r="AS79" s="1002"/>
      <c r="AT79" s="1002"/>
      <c r="AU79" s="1002">
        <v>37</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t="s">
        <v>596</v>
      </c>
      <c r="C80" s="1006"/>
      <c r="D80" s="1006"/>
      <c r="E80" s="1006"/>
      <c r="F80" s="1006"/>
      <c r="G80" s="1006"/>
      <c r="H80" s="1006"/>
      <c r="I80" s="1006"/>
      <c r="J80" s="1006"/>
      <c r="K80" s="1006"/>
      <c r="L80" s="1006"/>
      <c r="M80" s="1006"/>
      <c r="N80" s="1006"/>
      <c r="O80" s="1006"/>
      <c r="P80" s="1007"/>
      <c r="Q80" s="1008">
        <v>562</v>
      </c>
      <c r="R80" s="1002"/>
      <c r="S80" s="1002"/>
      <c r="T80" s="1002"/>
      <c r="U80" s="1002"/>
      <c r="V80" s="1002">
        <v>512</v>
      </c>
      <c r="W80" s="1002"/>
      <c r="X80" s="1002"/>
      <c r="Y80" s="1002"/>
      <c r="Z80" s="1002"/>
      <c r="AA80" s="1002">
        <v>50</v>
      </c>
      <c r="AB80" s="1002"/>
      <c r="AC80" s="1002"/>
      <c r="AD80" s="1002"/>
      <c r="AE80" s="1002"/>
      <c r="AF80" s="1002">
        <v>50</v>
      </c>
      <c r="AG80" s="1002"/>
      <c r="AH80" s="1002"/>
      <c r="AI80" s="1002"/>
      <c r="AJ80" s="1002"/>
      <c r="AK80" s="1002" t="s">
        <v>617</v>
      </c>
      <c r="AL80" s="1002"/>
      <c r="AM80" s="1002"/>
      <c r="AN80" s="1002"/>
      <c r="AO80" s="1002"/>
      <c r="AP80" s="1002" t="s">
        <v>603</v>
      </c>
      <c r="AQ80" s="1002"/>
      <c r="AR80" s="1002"/>
      <c r="AS80" s="1002"/>
      <c r="AT80" s="1002"/>
      <c r="AU80" s="1002" t="s">
        <v>603</v>
      </c>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t="s">
        <v>597</v>
      </c>
      <c r="C81" s="1006"/>
      <c r="D81" s="1006"/>
      <c r="E81" s="1006"/>
      <c r="F81" s="1006"/>
      <c r="G81" s="1006"/>
      <c r="H81" s="1006"/>
      <c r="I81" s="1006"/>
      <c r="J81" s="1006"/>
      <c r="K81" s="1006"/>
      <c r="L81" s="1006"/>
      <c r="M81" s="1006"/>
      <c r="N81" s="1006"/>
      <c r="O81" s="1006"/>
      <c r="P81" s="1007"/>
      <c r="Q81" s="1008">
        <v>607</v>
      </c>
      <c r="R81" s="1002"/>
      <c r="S81" s="1002"/>
      <c r="T81" s="1002"/>
      <c r="U81" s="1002"/>
      <c r="V81" s="1002">
        <v>442</v>
      </c>
      <c r="W81" s="1002"/>
      <c r="X81" s="1002"/>
      <c r="Y81" s="1002"/>
      <c r="Z81" s="1002"/>
      <c r="AA81" s="1002">
        <v>165</v>
      </c>
      <c r="AB81" s="1002"/>
      <c r="AC81" s="1002"/>
      <c r="AD81" s="1002"/>
      <c r="AE81" s="1002"/>
      <c r="AF81" s="1002">
        <v>55</v>
      </c>
      <c r="AG81" s="1002"/>
      <c r="AH81" s="1002"/>
      <c r="AI81" s="1002"/>
      <c r="AJ81" s="1002"/>
      <c r="AK81" s="1002" t="s">
        <v>611</v>
      </c>
      <c r="AL81" s="1002"/>
      <c r="AM81" s="1002"/>
      <c r="AN81" s="1002"/>
      <c r="AO81" s="1002"/>
      <c r="AP81" s="1002">
        <v>70</v>
      </c>
      <c r="AQ81" s="1002"/>
      <c r="AR81" s="1002"/>
      <c r="AS81" s="1002"/>
      <c r="AT81" s="1002"/>
      <c r="AU81" s="1002">
        <v>70</v>
      </c>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t="s">
        <v>598</v>
      </c>
      <c r="C82" s="1006"/>
      <c r="D82" s="1006"/>
      <c r="E82" s="1006"/>
      <c r="F82" s="1006"/>
      <c r="G82" s="1006"/>
      <c r="H82" s="1006"/>
      <c r="I82" s="1006"/>
      <c r="J82" s="1006"/>
      <c r="K82" s="1006"/>
      <c r="L82" s="1006"/>
      <c r="M82" s="1006"/>
      <c r="N82" s="1006"/>
      <c r="O82" s="1006"/>
      <c r="P82" s="1007"/>
      <c r="Q82" s="1008">
        <v>1615</v>
      </c>
      <c r="R82" s="1002"/>
      <c r="S82" s="1002"/>
      <c r="T82" s="1002"/>
      <c r="U82" s="1002"/>
      <c r="V82" s="1002">
        <v>1598</v>
      </c>
      <c r="W82" s="1002"/>
      <c r="X82" s="1002"/>
      <c r="Y82" s="1002"/>
      <c r="Z82" s="1002"/>
      <c r="AA82" s="1002">
        <v>17</v>
      </c>
      <c r="AB82" s="1002"/>
      <c r="AC82" s="1002"/>
      <c r="AD82" s="1002"/>
      <c r="AE82" s="1002"/>
      <c r="AF82" s="1002">
        <v>17</v>
      </c>
      <c r="AG82" s="1002"/>
      <c r="AH82" s="1002"/>
      <c r="AI82" s="1002"/>
      <c r="AJ82" s="1002"/>
      <c r="AK82" s="1002" t="s">
        <v>611</v>
      </c>
      <c r="AL82" s="1002"/>
      <c r="AM82" s="1002"/>
      <c r="AN82" s="1002"/>
      <c r="AO82" s="1002"/>
      <c r="AP82" s="1002">
        <v>787</v>
      </c>
      <c r="AQ82" s="1002"/>
      <c r="AR82" s="1002"/>
      <c r="AS82" s="1002"/>
      <c r="AT82" s="1002"/>
      <c r="AU82" s="1002">
        <v>540</v>
      </c>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t="s">
        <v>599</v>
      </c>
      <c r="C83" s="1006"/>
      <c r="D83" s="1006"/>
      <c r="E83" s="1006"/>
      <c r="F83" s="1006"/>
      <c r="G83" s="1006"/>
      <c r="H83" s="1006"/>
      <c r="I83" s="1006"/>
      <c r="J83" s="1006"/>
      <c r="K83" s="1006"/>
      <c r="L83" s="1006"/>
      <c r="M83" s="1006"/>
      <c r="N83" s="1006"/>
      <c r="O83" s="1006"/>
      <c r="P83" s="1007"/>
      <c r="Q83" s="1008">
        <v>9</v>
      </c>
      <c r="R83" s="1002"/>
      <c r="S83" s="1002"/>
      <c r="T83" s="1002"/>
      <c r="U83" s="1002"/>
      <c r="V83" s="1002">
        <v>6</v>
      </c>
      <c r="W83" s="1002"/>
      <c r="X83" s="1002"/>
      <c r="Y83" s="1002"/>
      <c r="Z83" s="1002"/>
      <c r="AA83" s="1002">
        <v>3</v>
      </c>
      <c r="AB83" s="1002"/>
      <c r="AC83" s="1002"/>
      <c r="AD83" s="1002"/>
      <c r="AE83" s="1002"/>
      <c r="AF83" s="1002">
        <v>3</v>
      </c>
      <c r="AG83" s="1002"/>
      <c r="AH83" s="1002"/>
      <c r="AI83" s="1002"/>
      <c r="AJ83" s="1002"/>
      <c r="AK83" s="1002" t="s">
        <v>611</v>
      </c>
      <c r="AL83" s="1002"/>
      <c r="AM83" s="1002"/>
      <c r="AN83" s="1002"/>
      <c r="AO83" s="1002"/>
      <c r="AP83" s="1002" t="s">
        <v>603</v>
      </c>
      <c r="AQ83" s="1002"/>
      <c r="AR83" s="1002"/>
      <c r="AS83" s="1002"/>
      <c r="AT83" s="1002"/>
      <c r="AU83" s="1002" t="s">
        <v>603</v>
      </c>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t="s">
        <v>600</v>
      </c>
      <c r="C84" s="1006"/>
      <c r="D84" s="1006"/>
      <c r="E84" s="1006"/>
      <c r="F84" s="1006"/>
      <c r="G84" s="1006"/>
      <c r="H84" s="1006"/>
      <c r="I84" s="1006"/>
      <c r="J84" s="1006"/>
      <c r="K84" s="1006"/>
      <c r="L84" s="1006"/>
      <c r="M84" s="1006"/>
      <c r="N84" s="1006"/>
      <c r="O84" s="1006"/>
      <c r="P84" s="1007"/>
      <c r="Q84" s="1008">
        <v>164</v>
      </c>
      <c r="R84" s="1002"/>
      <c r="S84" s="1002"/>
      <c r="T84" s="1002"/>
      <c r="U84" s="1002"/>
      <c r="V84" s="1002">
        <v>104</v>
      </c>
      <c r="W84" s="1002"/>
      <c r="X84" s="1002"/>
      <c r="Y84" s="1002"/>
      <c r="Z84" s="1002"/>
      <c r="AA84" s="1002">
        <v>60</v>
      </c>
      <c r="AB84" s="1002"/>
      <c r="AC84" s="1002"/>
      <c r="AD84" s="1002"/>
      <c r="AE84" s="1002"/>
      <c r="AF84" s="1002">
        <v>60</v>
      </c>
      <c r="AG84" s="1002"/>
      <c r="AH84" s="1002"/>
      <c r="AI84" s="1002"/>
      <c r="AJ84" s="1002"/>
      <c r="AK84" s="1002" t="s">
        <v>611</v>
      </c>
      <c r="AL84" s="1002"/>
      <c r="AM84" s="1002"/>
      <c r="AN84" s="1002"/>
      <c r="AO84" s="1002"/>
      <c r="AP84" s="1002" t="s">
        <v>603</v>
      </c>
      <c r="AQ84" s="1002"/>
      <c r="AR84" s="1002"/>
      <c r="AS84" s="1002"/>
      <c r="AT84" s="1002"/>
      <c r="AU84" s="1002" t="s">
        <v>603</v>
      </c>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t="s">
        <v>601</v>
      </c>
      <c r="C85" s="1006"/>
      <c r="D85" s="1006"/>
      <c r="E85" s="1006"/>
      <c r="F85" s="1006"/>
      <c r="G85" s="1006"/>
      <c r="H85" s="1006"/>
      <c r="I85" s="1006"/>
      <c r="J85" s="1006"/>
      <c r="K85" s="1006"/>
      <c r="L85" s="1006"/>
      <c r="M85" s="1006"/>
      <c r="N85" s="1006"/>
      <c r="O85" s="1006"/>
      <c r="P85" s="1007"/>
      <c r="Q85" s="1008">
        <v>189</v>
      </c>
      <c r="R85" s="1002"/>
      <c r="S85" s="1002"/>
      <c r="T85" s="1002"/>
      <c r="U85" s="1002"/>
      <c r="V85" s="1002">
        <v>182</v>
      </c>
      <c r="W85" s="1002"/>
      <c r="X85" s="1002"/>
      <c r="Y85" s="1002"/>
      <c r="Z85" s="1002"/>
      <c r="AA85" s="1002">
        <v>6</v>
      </c>
      <c r="AB85" s="1002"/>
      <c r="AC85" s="1002"/>
      <c r="AD85" s="1002"/>
      <c r="AE85" s="1002"/>
      <c r="AF85" s="1002">
        <v>6</v>
      </c>
      <c r="AG85" s="1002"/>
      <c r="AH85" s="1002"/>
      <c r="AI85" s="1002"/>
      <c r="AJ85" s="1002"/>
      <c r="AK85" s="1002" t="s">
        <v>611</v>
      </c>
      <c r="AL85" s="1002"/>
      <c r="AM85" s="1002"/>
      <c r="AN85" s="1002"/>
      <c r="AO85" s="1002"/>
      <c r="AP85" s="1002" t="s">
        <v>603</v>
      </c>
      <c r="AQ85" s="1002"/>
      <c r="AR85" s="1002"/>
      <c r="AS85" s="1002"/>
      <c r="AT85" s="1002"/>
      <c r="AU85" s="1002" t="s">
        <v>603</v>
      </c>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t="s">
        <v>602</v>
      </c>
      <c r="C86" s="1006"/>
      <c r="D86" s="1006"/>
      <c r="E86" s="1006"/>
      <c r="F86" s="1006"/>
      <c r="G86" s="1006"/>
      <c r="H86" s="1006"/>
      <c r="I86" s="1006"/>
      <c r="J86" s="1006"/>
      <c r="K86" s="1006"/>
      <c r="L86" s="1006"/>
      <c r="M86" s="1006"/>
      <c r="N86" s="1006"/>
      <c r="O86" s="1006"/>
      <c r="P86" s="1007"/>
      <c r="Q86" s="1008">
        <v>213845</v>
      </c>
      <c r="R86" s="1002"/>
      <c r="S86" s="1002"/>
      <c r="T86" s="1002"/>
      <c r="U86" s="1002"/>
      <c r="V86" s="1002">
        <v>205252</v>
      </c>
      <c r="W86" s="1002"/>
      <c r="X86" s="1002"/>
      <c r="Y86" s="1002"/>
      <c r="Z86" s="1002"/>
      <c r="AA86" s="1002">
        <v>8593</v>
      </c>
      <c r="AB86" s="1002"/>
      <c r="AC86" s="1002"/>
      <c r="AD86" s="1002"/>
      <c r="AE86" s="1002"/>
      <c r="AF86" s="1002">
        <v>8593</v>
      </c>
      <c r="AG86" s="1002"/>
      <c r="AH86" s="1002"/>
      <c r="AI86" s="1002"/>
      <c r="AJ86" s="1002"/>
      <c r="AK86" s="1002" t="s">
        <v>611</v>
      </c>
      <c r="AL86" s="1002"/>
      <c r="AM86" s="1002"/>
      <c r="AN86" s="1002"/>
      <c r="AO86" s="1002"/>
      <c r="AP86" s="1002" t="s">
        <v>603</v>
      </c>
      <c r="AQ86" s="1002"/>
      <c r="AR86" s="1002"/>
      <c r="AS86" s="1002"/>
      <c r="AT86" s="1002"/>
      <c r="AU86" s="1002" t="s">
        <v>603</v>
      </c>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378</v>
      </c>
      <c r="B88" s="975" t="s">
        <v>420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9474</v>
      </c>
      <c r="AG88" s="990"/>
      <c r="AH88" s="990"/>
      <c r="AI88" s="990"/>
      <c r="AJ88" s="990"/>
      <c r="AK88" s="994"/>
      <c r="AL88" s="994"/>
      <c r="AM88" s="994"/>
      <c r="AN88" s="994"/>
      <c r="AO88" s="994"/>
      <c r="AP88" s="990">
        <v>1421</v>
      </c>
      <c r="AQ88" s="990"/>
      <c r="AR88" s="990"/>
      <c r="AS88" s="990"/>
      <c r="AT88" s="990"/>
      <c r="AU88" s="990">
        <v>698</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975" t="s">
        <v>421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156</v>
      </c>
      <c r="CS102" s="982"/>
      <c r="CT102" s="982"/>
      <c r="CU102" s="982"/>
      <c r="CV102" s="983"/>
      <c r="CW102" s="981" t="s">
        <v>611</v>
      </c>
      <c r="CX102" s="982"/>
      <c r="CY102" s="982"/>
      <c r="CZ102" s="982"/>
      <c r="DA102" s="983"/>
      <c r="DB102" s="981" t="s">
        <v>611</v>
      </c>
      <c r="DC102" s="982"/>
      <c r="DD102" s="982"/>
      <c r="DE102" s="982"/>
      <c r="DF102" s="983"/>
      <c r="DG102" s="981" t="s">
        <v>611</v>
      </c>
      <c r="DH102" s="982"/>
      <c r="DI102" s="982"/>
      <c r="DJ102" s="982"/>
      <c r="DK102" s="983"/>
      <c r="DL102" s="981" t="s">
        <v>611</v>
      </c>
      <c r="DM102" s="982"/>
      <c r="DN102" s="982"/>
      <c r="DO102" s="982"/>
      <c r="DP102" s="983"/>
      <c r="DQ102" s="981" t="s">
        <v>611</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297</v>
      </c>
      <c r="AG109" s="925"/>
      <c r="AH109" s="925"/>
      <c r="AI109" s="925"/>
      <c r="AJ109" s="926"/>
      <c r="AK109" s="927" t="s">
        <v>296</v>
      </c>
      <c r="AL109" s="925"/>
      <c r="AM109" s="925"/>
      <c r="AN109" s="925"/>
      <c r="AO109" s="926"/>
      <c r="AP109" s="927" t="s">
        <v>430</v>
      </c>
      <c r="AQ109" s="925"/>
      <c r="AR109" s="925"/>
      <c r="AS109" s="925"/>
      <c r="AT109" s="956"/>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297</v>
      </c>
      <c r="BW109" s="925"/>
      <c r="BX109" s="925"/>
      <c r="BY109" s="925"/>
      <c r="BZ109" s="926"/>
      <c r="CA109" s="927" t="s">
        <v>296</v>
      </c>
      <c r="CB109" s="925"/>
      <c r="CC109" s="925"/>
      <c r="CD109" s="925"/>
      <c r="CE109" s="926"/>
      <c r="CF109" s="963" t="s">
        <v>430</v>
      </c>
      <c r="CG109" s="963"/>
      <c r="CH109" s="963"/>
      <c r="CI109" s="963"/>
      <c r="CJ109" s="963"/>
      <c r="CK109" s="927" t="s">
        <v>431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297</v>
      </c>
      <c r="DM109" s="925"/>
      <c r="DN109" s="925"/>
      <c r="DO109" s="925"/>
      <c r="DP109" s="926"/>
      <c r="DQ109" s="927" t="s">
        <v>296</v>
      </c>
      <c r="DR109" s="925"/>
      <c r="DS109" s="925"/>
      <c r="DT109" s="925"/>
      <c r="DU109" s="926"/>
      <c r="DV109" s="927" t="s">
        <v>430</v>
      </c>
      <c r="DW109" s="925"/>
      <c r="DX109" s="925"/>
      <c r="DY109" s="925"/>
      <c r="DZ109" s="956"/>
    </row>
    <row r="110" spans="1:131" s="226" customFormat="1" ht="26.25" customHeight="1">
      <c r="A110" s="827" t="s">
        <v>432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1772003</v>
      </c>
      <c r="AB110" s="918"/>
      <c r="AC110" s="918"/>
      <c r="AD110" s="918"/>
      <c r="AE110" s="919"/>
      <c r="AF110" s="920">
        <v>1704030</v>
      </c>
      <c r="AG110" s="918"/>
      <c r="AH110" s="918"/>
      <c r="AI110" s="918"/>
      <c r="AJ110" s="919"/>
      <c r="AK110" s="920">
        <v>1711386</v>
      </c>
      <c r="AL110" s="918"/>
      <c r="AM110" s="918"/>
      <c r="AN110" s="918"/>
      <c r="AO110" s="919"/>
      <c r="AP110" s="921">
        <v>19.2</v>
      </c>
      <c r="AQ110" s="922"/>
      <c r="AR110" s="922"/>
      <c r="AS110" s="922"/>
      <c r="AT110" s="923"/>
      <c r="AU110" s="957" t="s">
        <v>67</v>
      </c>
      <c r="AV110" s="958"/>
      <c r="AW110" s="958"/>
      <c r="AX110" s="958"/>
      <c r="AY110" s="958"/>
      <c r="AZ110" s="883" t="s">
        <v>433</v>
      </c>
      <c r="BA110" s="828"/>
      <c r="BB110" s="828"/>
      <c r="BC110" s="828"/>
      <c r="BD110" s="828"/>
      <c r="BE110" s="828"/>
      <c r="BF110" s="828"/>
      <c r="BG110" s="828"/>
      <c r="BH110" s="828"/>
      <c r="BI110" s="828"/>
      <c r="BJ110" s="828"/>
      <c r="BK110" s="828"/>
      <c r="BL110" s="828"/>
      <c r="BM110" s="828"/>
      <c r="BN110" s="828"/>
      <c r="BO110" s="828"/>
      <c r="BP110" s="829"/>
      <c r="BQ110" s="884">
        <v>20670749</v>
      </c>
      <c r="BR110" s="865"/>
      <c r="BS110" s="865"/>
      <c r="BT110" s="865"/>
      <c r="BU110" s="865"/>
      <c r="BV110" s="865">
        <v>21739465</v>
      </c>
      <c r="BW110" s="865"/>
      <c r="BX110" s="865"/>
      <c r="BY110" s="865"/>
      <c r="BZ110" s="865"/>
      <c r="CA110" s="865">
        <v>22245157</v>
      </c>
      <c r="CB110" s="865"/>
      <c r="CC110" s="865"/>
      <c r="CD110" s="865"/>
      <c r="CE110" s="865"/>
      <c r="CF110" s="889">
        <v>250.1</v>
      </c>
      <c r="CG110" s="890"/>
      <c r="CH110" s="890"/>
      <c r="CI110" s="890"/>
      <c r="CJ110" s="890"/>
      <c r="CK110" s="953" t="s">
        <v>434</v>
      </c>
      <c r="CL110" s="839"/>
      <c r="CM110" s="914" t="s">
        <v>435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436</v>
      </c>
      <c r="DH110" s="865"/>
      <c r="DI110" s="865"/>
      <c r="DJ110" s="865"/>
      <c r="DK110" s="865"/>
      <c r="DL110" s="865" t="s">
        <v>437</v>
      </c>
      <c r="DM110" s="865"/>
      <c r="DN110" s="865"/>
      <c r="DO110" s="865"/>
      <c r="DP110" s="865"/>
      <c r="DQ110" s="865" t="s">
        <v>436</v>
      </c>
      <c r="DR110" s="865"/>
      <c r="DS110" s="865"/>
      <c r="DT110" s="865"/>
      <c r="DU110" s="865"/>
      <c r="DV110" s="866" t="s">
        <v>438</v>
      </c>
      <c r="DW110" s="866"/>
      <c r="DX110" s="866"/>
      <c r="DY110" s="866"/>
      <c r="DZ110" s="867"/>
    </row>
    <row r="111" spans="1:131" s="226" customFormat="1" ht="26.25" customHeight="1">
      <c r="A111" s="794" t="s">
        <v>439</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438</v>
      </c>
      <c r="AB111" s="946"/>
      <c r="AC111" s="946"/>
      <c r="AD111" s="946"/>
      <c r="AE111" s="947"/>
      <c r="AF111" s="948" t="s">
        <v>440</v>
      </c>
      <c r="AG111" s="946"/>
      <c r="AH111" s="946"/>
      <c r="AI111" s="946"/>
      <c r="AJ111" s="947"/>
      <c r="AK111" s="948" t="s">
        <v>441</v>
      </c>
      <c r="AL111" s="946"/>
      <c r="AM111" s="946"/>
      <c r="AN111" s="946"/>
      <c r="AO111" s="947"/>
      <c r="AP111" s="949" t="s">
        <v>437</v>
      </c>
      <c r="AQ111" s="950"/>
      <c r="AR111" s="950"/>
      <c r="AS111" s="950"/>
      <c r="AT111" s="951"/>
      <c r="AU111" s="959"/>
      <c r="AV111" s="960"/>
      <c r="AW111" s="960"/>
      <c r="AX111" s="960"/>
      <c r="AY111" s="960"/>
      <c r="AZ111" s="835" t="s">
        <v>442</v>
      </c>
      <c r="BA111" s="770"/>
      <c r="BB111" s="770"/>
      <c r="BC111" s="770"/>
      <c r="BD111" s="770"/>
      <c r="BE111" s="770"/>
      <c r="BF111" s="770"/>
      <c r="BG111" s="770"/>
      <c r="BH111" s="770"/>
      <c r="BI111" s="770"/>
      <c r="BJ111" s="770"/>
      <c r="BK111" s="770"/>
      <c r="BL111" s="770"/>
      <c r="BM111" s="770"/>
      <c r="BN111" s="770"/>
      <c r="BO111" s="770"/>
      <c r="BP111" s="771"/>
      <c r="BQ111" s="836">
        <v>15269</v>
      </c>
      <c r="BR111" s="837"/>
      <c r="BS111" s="837"/>
      <c r="BT111" s="837"/>
      <c r="BU111" s="837"/>
      <c r="BV111" s="837" t="s">
        <v>436</v>
      </c>
      <c r="BW111" s="837"/>
      <c r="BX111" s="837"/>
      <c r="BY111" s="837"/>
      <c r="BZ111" s="837"/>
      <c r="CA111" s="837" t="s">
        <v>441</v>
      </c>
      <c r="CB111" s="837"/>
      <c r="CC111" s="837"/>
      <c r="CD111" s="837"/>
      <c r="CE111" s="837"/>
      <c r="CF111" s="898" t="s">
        <v>443</v>
      </c>
      <c r="CG111" s="899"/>
      <c r="CH111" s="899"/>
      <c r="CI111" s="899"/>
      <c r="CJ111" s="899"/>
      <c r="CK111" s="954"/>
      <c r="CL111" s="841"/>
      <c r="CM111" s="844" t="s">
        <v>444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438</v>
      </c>
      <c r="DH111" s="837"/>
      <c r="DI111" s="837"/>
      <c r="DJ111" s="837"/>
      <c r="DK111" s="837"/>
      <c r="DL111" s="837" t="s">
        <v>441</v>
      </c>
      <c r="DM111" s="837"/>
      <c r="DN111" s="837"/>
      <c r="DO111" s="837"/>
      <c r="DP111" s="837"/>
      <c r="DQ111" s="837" t="s">
        <v>436</v>
      </c>
      <c r="DR111" s="837"/>
      <c r="DS111" s="837"/>
      <c r="DT111" s="837"/>
      <c r="DU111" s="837"/>
      <c r="DV111" s="814" t="s">
        <v>441</v>
      </c>
      <c r="DW111" s="814"/>
      <c r="DX111" s="814"/>
      <c r="DY111" s="814"/>
      <c r="DZ111" s="815"/>
    </row>
    <row r="112" spans="1:131" s="226" customFormat="1" ht="26.25" customHeight="1">
      <c r="A112" s="939" t="s">
        <v>445</v>
      </c>
      <c r="B112" s="940"/>
      <c r="C112" s="770" t="s">
        <v>446</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441</v>
      </c>
      <c r="AB112" s="800"/>
      <c r="AC112" s="800"/>
      <c r="AD112" s="800"/>
      <c r="AE112" s="801"/>
      <c r="AF112" s="802" t="s">
        <v>441</v>
      </c>
      <c r="AG112" s="800"/>
      <c r="AH112" s="800"/>
      <c r="AI112" s="800"/>
      <c r="AJ112" s="801"/>
      <c r="AK112" s="802" t="s">
        <v>438</v>
      </c>
      <c r="AL112" s="800"/>
      <c r="AM112" s="800"/>
      <c r="AN112" s="800"/>
      <c r="AO112" s="801"/>
      <c r="AP112" s="847" t="s">
        <v>438</v>
      </c>
      <c r="AQ112" s="848"/>
      <c r="AR112" s="848"/>
      <c r="AS112" s="848"/>
      <c r="AT112" s="849"/>
      <c r="AU112" s="959"/>
      <c r="AV112" s="960"/>
      <c r="AW112" s="960"/>
      <c r="AX112" s="960"/>
      <c r="AY112" s="960"/>
      <c r="AZ112" s="835" t="s">
        <v>447</v>
      </c>
      <c r="BA112" s="770"/>
      <c r="BB112" s="770"/>
      <c r="BC112" s="770"/>
      <c r="BD112" s="770"/>
      <c r="BE112" s="770"/>
      <c r="BF112" s="770"/>
      <c r="BG112" s="770"/>
      <c r="BH112" s="770"/>
      <c r="BI112" s="770"/>
      <c r="BJ112" s="770"/>
      <c r="BK112" s="770"/>
      <c r="BL112" s="770"/>
      <c r="BM112" s="770"/>
      <c r="BN112" s="770"/>
      <c r="BO112" s="770"/>
      <c r="BP112" s="771"/>
      <c r="BQ112" s="836">
        <v>6897133</v>
      </c>
      <c r="BR112" s="837"/>
      <c r="BS112" s="837"/>
      <c r="BT112" s="837"/>
      <c r="BU112" s="837"/>
      <c r="BV112" s="837">
        <v>6852360</v>
      </c>
      <c r="BW112" s="837"/>
      <c r="BX112" s="837"/>
      <c r="BY112" s="837"/>
      <c r="BZ112" s="837"/>
      <c r="CA112" s="837">
        <v>5975561</v>
      </c>
      <c r="CB112" s="837"/>
      <c r="CC112" s="837"/>
      <c r="CD112" s="837"/>
      <c r="CE112" s="837"/>
      <c r="CF112" s="898">
        <v>67.2</v>
      </c>
      <c r="CG112" s="899"/>
      <c r="CH112" s="899"/>
      <c r="CI112" s="899"/>
      <c r="CJ112" s="899"/>
      <c r="CK112" s="954"/>
      <c r="CL112" s="841"/>
      <c r="CM112" s="844" t="s">
        <v>448</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438</v>
      </c>
      <c r="DH112" s="837"/>
      <c r="DI112" s="837"/>
      <c r="DJ112" s="837"/>
      <c r="DK112" s="837"/>
      <c r="DL112" s="837" t="s">
        <v>449</v>
      </c>
      <c r="DM112" s="837"/>
      <c r="DN112" s="837"/>
      <c r="DO112" s="837"/>
      <c r="DP112" s="837"/>
      <c r="DQ112" s="837" t="s">
        <v>438</v>
      </c>
      <c r="DR112" s="837"/>
      <c r="DS112" s="837"/>
      <c r="DT112" s="837"/>
      <c r="DU112" s="837"/>
      <c r="DV112" s="814" t="s">
        <v>437</v>
      </c>
      <c r="DW112" s="814"/>
      <c r="DX112" s="814"/>
      <c r="DY112" s="814"/>
      <c r="DZ112" s="815"/>
    </row>
    <row r="113" spans="1:130" s="226" customFormat="1" ht="26.25" customHeight="1">
      <c r="A113" s="941"/>
      <c r="B113" s="942"/>
      <c r="C113" s="770" t="s">
        <v>450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530420</v>
      </c>
      <c r="AB113" s="946"/>
      <c r="AC113" s="946"/>
      <c r="AD113" s="946"/>
      <c r="AE113" s="947"/>
      <c r="AF113" s="948">
        <v>573819</v>
      </c>
      <c r="AG113" s="946"/>
      <c r="AH113" s="946"/>
      <c r="AI113" s="946"/>
      <c r="AJ113" s="947"/>
      <c r="AK113" s="948">
        <v>624138</v>
      </c>
      <c r="AL113" s="946"/>
      <c r="AM113" s="946"/>
      <c r="AN113" s="946"/>
      <c r="AO113" s="947"/>
      <c r="AP113" s="949">
        <v>7</v>
      </c>
      <c r="AQ113" s="950"/>
      <c r="AR113" s="950"/>
      <c r="AS113" s="950"/>
      <c r="AT113" s="951"/>
      <c r="AU113" s="959"/>
      <c r="AV113" s="960"/>
      <c r="AW113" s="960"/>
      <c r="AX113" s="960"/>
      <c r="AY113" s="960"/>
      <c r="AZ113" s="835" t="s">
        <v>451</v>
      </c>
      <c r="BA113" s="770"/>
      <c r="BB113" s="770"/>
      <c r="BC113" s="770"/>
      <c r="BD113" s="770"/>
      <c r="BE113" s="770"/>
      <c r="BF113" s="770"/>
      <c r="BG113" s="770"/>
      <c r="BH113" s="770"/>
      <c r="BI113" s="770"/>
      <c r="BJ113" s="770"/>
      <c r="BK113" s="770"/>
      <c r="BL113" s="770"/>
      <c r="BM113" s="770"/>
      <c r="BN113" s="770"/>
      <c r="BO113" s="770"/>
      <c r="BP113" s="771"/>
      <c r="BQ113" s="836">
        <v>798328</v>
      </c>
      <c r="BR113" s="837"/>
      <c r="BS113" s="837"/>
      <c r="BT113" s="837"/>
      <c r="BU113" s="837"/>
      <c r="BV113" s="837">
        <v>714144</v>
      </c>
      <c r="BW113" s="837"/>
      <c r="BX113" s="837"/>
      <c r="BY113" s="837"/>
      <c r="BZ113" s="837"/>
      <c r="CA113" s="837">
        <v>697792</v>
      </c>
      <c r="CB113" s="837"/>
      <c r="CC113" s="837"/>
      <c r="CD113" s="837"/>
      <c r="CE113" s="837"/>
      <c r="CF113" s="898">
        <v>7.8</v>
      </c>
      <c r="CG113" s="899"/>
      <c r="CH113" s="899"/>
      <c r="CI113" s="899"/>
      <c r="CJ113" s="899"/>
      <c r="CK113" s="954"/>
      <c r="CL113" s="841"/>
      <c r="CM113" s="844" t="s">
        <v>452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438</v>
      </c>
      <c r="DH113" s="800"/>
      <c r="DI113" s="800"/>
      <c r="DJ113" s="800"/>
      <c r="DK113" s="801"/>
      <c r="DL113" s="802" t="s">
        <v>438</v>
      </c>
      <c r="DM113" s="800"/>
      <c r="DN113" s="800"/>
      <c r="DO113" s="800"/>
      <c r="DP113" s="801"/>
      <c r="DQ113" s="802" t="s">
        <v>438</v>
      </c>
      <c r="DR113" s="800"/>
      <c r="DS113" s="800"/>
      <c r="DT113" s="800"/>
      <c r="DU113" s="801"/>
      <c r="DV113" s="847" t="s">
        <v>436</v>
      </c>
      <c r="DW113" s="848"/>
      <c r="DX113" s="848"/>
      <c r="DY113" s="848"/>
      <c r="DZ113" s="849"/>
    </row>
    <row r="114" spans="1:130" s="226" customFormat="1" ht="26.25" customHeight="1">
      <c r="A114" s="941"/>
      <c r="B114" s="942"/>
      <c r="C114" s="770" t="s">
        <v>453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91009</v>
      </c>
      <c r="AB114" s="800"/>
      <c r="AC114" s="800"/>
      <c r="AD114" s="800"/>
      <c r="AE114" s="801"/>
      <c r="AF114" s="802">
        <v>101974</v>
      </c>
      <c r="AG114" s="800"/>
      <c r="AH114" s="800"/>
      <c r="AI114" s="800"/>
      <c r="AJ114" s="801"/>
      <c r="AK114" s="802">
        <v>108334</v>
      </c>
      <c r="AL114" s="800"/>
      <c r="AM114" s="800"/>
      <c r="AN114" s="800"/>
      <c r="AO114" s="801"/>
      <c r="AP114" s="847">
        <v>1.2</v>
      </c>
      <c r="AQ114" s="848"/>
      <c r="AR114" s="848"/>
      <c r="AS114" s="848"/>
      <c r="AT114" s="849"/>
      <c r="AU114" s="959"/>
      <c r="AV114" s="960"/>
      <c r="AW114" s="960"/>
      <c r="AX114" s="960"/>
      <c r="AY114" s="960"/>
      <c r="AZ114" s="835" t="s">
        <v>454</v>
      </c>
      <c r="BA114" s="770"/>
      <c r="BB114" s="770"/>
      <c r="BC114" s="770"/>
      <c r="BD114" s="770"/>
      <c r="BE114" s="770"/>
      <c r="BF114" s="770"/>
      <c r="BG114" s="770"/>
      <c r="BH114" s="770"/>
      <c r="BI114" s="770"/>
      <c r="BJ114" s="770"/>
      <c r="BK114" s="770"/>
      <c r="BL114" s="770"/>
      <c r="BM114" s="770"/>
      <c r="BN114" s="770"/>
      <c r="BO114" s="770"/>
      <c r="BP114" s="771"/>
      <c r="BQ114" s="836">
        <v>2261373</v>
      </c>
      <c r="BR114" s="837"/>
      <c r="BS114" s="837"/>
      <c r="BT114" s="837"/>
      <c r="BU114" s="837"/>
      <c r="BV114" s="837">
        <v>2156245</v>
      </c>
      <c r="BW114" s="837"/>
      <c r="BX114" s="837"/>
      <c r="BY114" s="837"/>
      <c r="BZ114" s="837"/>
      <c r="CA114" s="837">
        <v>1891102</v>
      </c>
      <c r="CB114" s="837"/>
      <c r="CC114" s="837"/>
      <c r="CD114" s="837"/>
      <c r="CE114" s="837"/>
      <c r="CF114" s="898">
        <v>21.3</v>
      </c>
      <c r="CG114" s="899"/>
      <c r="CH114" s="899"/>
      <c r="CI114" s="899"/>
      <c r="CJ114" s="899"/>
      <c r="CK114" s="954"/>
      <c r="CL114" s="841"/>
      <c r="CM114" s="844" t="s">
        <v>455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441</v>
      </c>
      <c r="DH114" s="800"/>
      <c r="DI114" s="800"/>
      <c r="DJ114" s="800"/>
      <c r="DK114" s="801"/>
      <c r="DL114" s="802" t="s">
        <v>441</v>
      </c>
      <c r="DM114" s="800"/>
      <c r="DN114" s="800"/>
      <c r="DO114" s="800"/>
      <c r="DP114" s="801"/>
      <c r="DQ114" s="802" t="s">
        <v>436</v>
      </c>
      <c r="DR114" s="800"/>
      <c r="DS114" s="800"/>
      <c r="DT114" s="800"/>
      <c r="DU114" s="801"/>
      <c r="DV114" s="847" t="s">
        <v>437</v>
      </c>
      <c r="DW114" s="848"/>
      <c r="DX114" s="848"/>
      <c r="DY114" s="848"/>
      <c r="DZ114" s="849"/>
    </row>
    <row r="115" spans="1:130" s="226" customFormat="1" ht="26.25" customHeight="1">
      <c r="A115" s="941"/>
      <c r="B115" s="942"/>
      <c r="C115" s="770" t="s">
        <v>456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22967</v>
      </c>
      <c r="AB115" s="946"/>
      <c r="AC115" s="946"/>
      <c r="AD115" s="946"/>
      <c r="AE115" s="947"/>
      <c r="AF115" s="948">
        <v>22175</v>
      </c>
      <c r="AG115" s="946"/>
      <c r="AH115" s="946"/>
      <c r="AI115" s="946"/>
      <c r="AJ115" s="947"/>
      <c r="AK115" s="948">
        <v>6632</v>
      </c>
      <c r="AL115" s="946"/>
      <c r="AM115" s="946"/>
      <c r="AN115" s="946"/>
      <c r="AO115" s="947"/>
      <c r="AP115" s="949">
        <v>0.1</v>
      </c>
      <c r="AQ115" s="950"/>
      <c r="AR115" s="950"/>
      <c r="AS115" s="950"/>
      <c r="AT115" s="951"/>
      <c r="AU115" s="959"/>
      <c r="AV115" s="960"/>
      <c r="AW115" s="960"/>
      <c r="AX115" s="960"/>
      <c r="AY115" s="960"/>
      <c r="AZ115" s="835" t="s">
        <v>457</v>
      </c>
      <c r="BA115" s="770"/>
      <c r="BB115" s="770"/>
      <c r="BC115" s="770"/>
      <c r="BD115" s="770"/>
      <c r="BE115" s="770"/>
      <c r="BF115" s="770"/>
      <c r="BG115" s="770"/>
      <c r="BH115" s="770"/>
      <c r="BI115" s="770"/>
      <c r="BJ115" s="770"/>
      <c r="BK115" s="770"/>
      <c r="BL115" s="770"/>
      <c r="BM115" s="770"/>
      <c r="BN115" s="770"/>
      <c r="BO115" s="770"/>
      <c r="BP115" s="771"/>
      <c r="BQ115" s="836" t="s">
        <v>441</v>
      </c>
      <c r="BR115" s="837"/>
      <c r="BS115" s="837"/>
      <c r="BT115" s="837"/>
      <c r="BU115" s="837"/>
      <c r="BV115" s="837" t="s">
        <v>449</v>
      </c>
      <c r="BW115" s="837"/>
      <c r="BX115" s="837"/>
      <c r="BY115" s="837"/>
      <c r="BZ115" s="837"/>
      <c r="CA115" s="837" t="s">
        <v>436</v>
      </c>
      <c r="CB115" s="837"/>
      <c r="CC115" s="837"/>
      <c r="CD115" s="837"/>
      <c r="CE115" s="837"/>
      <c r="CF115" s="898" t="s">
        <v>438</v>
      </c>
      <c r="CG115" s="899"/>
      <c r="CH115" s="899"/>
      <c r="CI115" s="899"/>
      <c r="CJ115" s="899"/>
      <c r="CK115" s="954"/>
      <c r="CL115" s="841"/>
      <c r="CM115" s="835" t="s">
        <v>458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441</v>
      </c>
      <c r="DH115" s="800"/>
      <c r="DI115" s="800"/>
      <c r="DJ115" s="800"/>
      <c r="DK115" s="801"/>
      <c r="DL115" s="802" t="s">
        <v>438</v>
      </c>
      <c r="DM115" s="800"/>
      <c r="DN115" s="800"/>
      <c r="DO115" s="800"/>
      <c r="DP115" s="801"/>
      <c r="DQ115" s="802" t="s">
        <v>437</v>
      </c>
      <c r="DR115" s="800"/>
      <c r="DS115" s="800"/>
      <c r="DT115" s="800"/>
      <c r="DU115" s="801"/>
      <c r="DV115" s="847" t="s">
        <v>438</v>
      </c>
      <c r="DW115" s="848"/>
      <c r="DX115" s="848"/>
      <c r="DY115" s="848"/>
      <c r="DZ115" s="849"/>
    </row>
    <row r="116" spans="1:130" s="226" customFormat="1" ht="26.25" customHeight="1">
      <c r="A116" s="943"/>
      <c r="B116" s="944"/>
      <c r="C116" s="903" t="s">
        <v>459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436</v>
      </c>
      <c r="AB116" s="800"/>
      <c r="AC116" s="800"/>
      <c r="AD116" s="800"/>
      <c r="AE116" s="801"/>
      <c r="AF116" s="802" t="s">
        <v>438</v>
      </c>
      <c r="AG116" s="800"/>
      <c r="AH116" s="800"/>
      <c r="AI116" s="800"/>
      <c r="AJ116" s="801"/>
      <c r="AK116" s="802" t="s">
        <v>438</v>
      </c>
      <c r="AL116" s="800"/>
      <c r="AM116" s="800"/>
      <c r="AN116" s="800"/>
      <c r="AO116" s="801"/>
      <c r="AP116" s="847" t="s">
        <v>441</v>
      </c>
      <c r="AQ116" s="848"/>
      <c r="AR116" s="848"/>
      <c r="AS116" s="848"/>
      <c r="AT116" s="849"/>
      <c r="AU116" s="959"/>
      <c r="AV116" s="960"/>
      <c r="AW116" s="960"/>
      <c r="AX116" s="960"/>
      <c r="AY116" s="960"/>
      <c r="AZ116" s="886" t="s">
        <v>460</v>
      </c>
      <c r="BA116" s="887"/>
      <c r="BB116" s="887"/>
      <c r="BC116" s="887"/>
      <c r="BD116" s="887"/>
      <c r="BE116" s="887"/>
      <c r="BF116" s="887"/>
      <c r="BG116" s="887"/>
      <c r="BH116" s="887"/>
      <c r="BI116" s="887"/>
      <c r="BJ116" s="887"/>
      <c r="BK116" s="887"/>
      <c r="BL116" s="887"/>
      <c r="BM116" s="887"/>
      <c r="BN116" s="887"/>
      <c r="BO116" s="887"/>
      <c r="BP116" s="888"/>
      <c r="BQ116" s="836" t="s">
        <v>438</v>
      </c>
      <c r="BR116" s="837"/>
      <c r="BS116" s="837"/>
      <c r="BT116" s="837"/>
      <c r="BU116" s="837"/>
      <c r="BV116" s="837" t="s">
        <v>437</v>
      </c>
      <c r="BW116" s="837"/>
      <c r="BX116" s="837"/>
      <c r="BY116" s="837"/>
      <c r="BZ116" s="837"/>
      <c r="CA116" s="837" t="s">
        <v>436</v>
      </c>
      <c r="CB116" s="837"/>
      <c r="CC116" s="837"/>
      <c r="CD116" s="837"/>
      <c r="CE116" s="837"/>
      <c r="CF116" s="898" t="s">
        <v>438</v>
      </c>
      <c r="CG116" s="899"/>
      <c r="CH116" s="899"/>
      <c r="CI116" s="899"/>
      <c r="CJ116" s="899"/>
      <c r="CK116" s="954"/>
      <c r="CL116" s="841"/>
      <c r="CM116" s="844" t="s">
        <v>461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15269</v>
      </c>
      <c r="DH116" s="800"/>
      <c r="DI116" s="800"/>
      <c r="DJ116" s="800"/>
      <c r="DK116" s="801"/>
      <c r="DL116" s="802" t="s">
        <v>436</v>
      </c>
      <c r="DM116" s="800"/>
      <c r="DN116" s="800"/>
      <c r="DO116" s="800"/>
      <c r="DP116" s="801"/>
      <c r="DQ116" s="802" t="s">
        <v>438</v>
      </c>
      <c r="DR116" s="800"/>
      <c r="DS116" s="800"/>
      <c r="DT116" s="800"/>
      <c r="DU116" s="801"/>
      <c r="DV116" s="847" t="s">
        <v>441</v>
      </c>
      <c r="DW116" s="848"/>
      <c r="DX116" s="848"/>
      <c r="DY116" s="848"/>
      <c r="DZ116" s="849"/>
    </row>
    <row r="117" spans="1:130" s="226" customFormat="1" ht="26.25" customHeight="1">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462</v>
      </c>
      <c r="Z117" s="926"/>
      <c r="AA117" s="931">
        <v>2416399</v>
      </c>
      <c r="AB117" s="932"/>
      <c r="AC117" s="932"/>
      <c r="AD117" s="932"/>
      <c r="AE117" s="933"/>
      <c r="AF117" s="934">
        <v>2401998</v>
      </c>
      <c r="AG117" s="932"/>
      <c r="AH117" s="932"/>
      <c r="AI117" s="932"/>
      <c r="AJ117" s="933"/>
      <c r="AK117" s="934">
        <v>2450490</v>
      </c>
      <c r="AL117" s="932"/>
      <c r="AM117" s="932"/>
      <c r="AN117" s="932"/>
      <c r="AO117" s="933"/>
      <c r="AP117" s="935"/>
      <c r="AQ117" s="936"/>
      <c r="AR117" s="936"/>
      <c r="AS117" s="936"/>
      <c r="AT117" s="937"/>
      <c r="AU117" s="959"/>
      <c r="AV117" s="960"/>
      <c r="AW117" s="960"/>
      <c r="AX117" s="960"/>
      <c r="AY117" s="960"/>
      <c r="AZ117" s="886" t="s">
        <v>463</v>
      </c>
      <c r="BA117" s="887"/>
      <c r="BB117" s="887"/>
      <c r="BC117" s="887"/>
      <c r="BD117" s="887"/>
      <c r="BE117" s="887"/>
      <c r="BF117" s="887"/>
      <c r="BG117" s="887"/>
      <c r="BH117" s="887"/>
      <c r="BI117" s="887"/>
      <c r="BJ117" s="887"/>
      <c r="BK117" s="887"/>
      <c r="BL117" s="887"/>
      <c r="BM117" s="887"/>
      <c r="BN117" s="887"/>
      <c r="BO117" s="887"/>
      <c r="BP117" s="888"/>
      <c r="BQ117" s="836" t="s">
        <v>438</v>
      </c>
      <c r="BR117" s="837"/>
      <c r="BS117" s="837"/>
      <c r="BT117" s="837"/>
      <c r="BU117" s="837"/>
      <c r="BV117" s="837" t="s">
        <v>464</v>
      </c>
      <c r="BW117" s="837"/>
      <c r="BX117" s="837"/>
      <c r="BY117" s="837"/>
      <c r="BZ117" s="837"/>
      <c r="CA117" s="837" t="s">
        <v>443</v>
      </c>
      <c r="CB117" s="837"/>
      <c r="CC117" s="837"/>
      <c r="CD117" s="837"/>
      <c r="CE117" s="837"/>
      <c r="CF117" s="898" t="s">
        <v>437</v>
      </c>
      <c r="CG117" s="899"/>
      <c r="CH117" s="899"/>
      <c r="CI117" s="899"/>
      <c r="CJ117" s="899"/>
      <c r="CK117" s="954"/>
      <c r="CL117" s="841"/>
      <c r="CM117" s="844" t="s">
        <v>465</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441</v>
      </c>
      <c r="DH117" s="800"/>
      <c r="DI117" s="800"/>
      <c r="DJ117" s="800"/>
      <c r="DK117" s="801"/>
      <c r="DL117" s="802" t="s">
        <v>438</v>
      </c>
      <c r="DM117" s="800"/>
      <c r="DN117" s="800"/>
      <c r="DO117" s="800"/>
      <c r="DP117" s="801"/>
      <c r="DQ117" s="802" t="s">
        <v>449</v>
      </c>
      <c r="DR117" s="800"/>
      <c r="DS117" s="800"/>
      <c r="DT117" s="800"/>
      <c r="DU117" s="801"/>
      <c r="DV117" s="847" t="s">
        <v>464</v>
      </c>
      <c r="DW117" s="848"/>
      <c r="DX117" s="848"/>
      <c r="DY117" s="848"/>
      <c r="DZ117" s="849"/>
    </row>
    <row r="118" spans="1:130" s="226" customFormat="1" ht="26.25" customHeight="1">
      <c r="A118" s="924" t="s">
        <v>431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297</v>
      </c>
      <c r="AG118" s="925"/>
      <c r="AH118" s="925"/>
      <c r="AI118" s="925"/>
      <c r="AJ118" s="926"/>
      <c r="AK118" s="927" t="s">
        <v>296</v>
      </c>
      <c r="AL118" s="925"/>
      <c r="AM118" s="925"/>
      <c r="AN118" s="925"/>
      <c r="AO118" s="926"/>
      <c r="AP118" s="928" t="s">
        <v>430</v>
      </c>
      <c r="AQ118" s="929"/>
      <c r="AR118" s="929"/>
      <c r="AS118" s="929"/>
      <c r="AT118" s="930"/>
      <c r="AU118" s="959"/>
      <c r="AV118" s="960"/>
      <c r="AW118" s="960"/>
      <c r="AX118" s="960"/>
      <c r="AY118" s="960"/>
      <c r="AZ118" s="902" t="s">
        <v>466</v>
      </c>
      <c r="BA118" s="903"/>
      <c r="BB118" s="903"/>
      <c r="BC118" s="903"/>
      <c r="BD118" s="903"/>
      <c r="BE118" s="903"/>
      <c r="BF118" s="903"/>
      <c r="BG118" s="903"/>
      <c r="BH118" s="903"/>
      <c r="BI118" s="903"/>
      <c r="BJ118" s="903"/>
      <c r="BK118" s="903"/>
      <c r="BL118" s="903"/>
      <c r="BM118" s="903"/>
      <c r="BN118" s="903"/>
      <c r="BO118" s="903"/>
      <c r="BP118" s="904"/>
      <c r="BQ118" s="905" t="s">
        <v>437</v>
      </c>
      <c r="BR118" s="868"/>
      <c r="BS118" s="868"/>
      <c r="BT118" s="868"/>
      <c r="BU118" s="868"/>
      <c r="BV118" s="868" t="s">
        <v>437</v>
      </c>
      <c r="BW118" s="868"/>
      <c r="BX118" s="868"/>
      <c r="BY118" s="868"/>
      <c r="BZ118" s="868"/>
      <c r="CA118" s="868" t="s">
        <v>438</v>
      </c>
      <c r="CB118" s="868"/>
      <c r="CC118" s="868"/>
      <c r="CD118" s="868"/>
      <c r="CE118" s="868"/>
      <c r="CF118" s="898" t="s">
        <v>443</v>
      </c>
      <c r="CG118" s="899"/>
      <c r="CH118" s="899"/>
      <c r="CI118" s="899"/>
      <c r="CJ118" s="899"/>
      <c r="CK118" s="954"/>
      <c r="CL118" s="841"/>
      <c r="CM118" s="844" t="s">
        <v>467</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438</v>
      </c>
      <c r="DH118" s="800"/>
      <c r="DI118" s="800"/>
      <c r="DJ118" s="800"/>
      <c r="DK118" s="801"/>
      <c r="DL118" s="802" t="s">
        <v>441</v>
      </c>
      <c r="DM118" s="800"/>
      <c r="DN118" s="800"/>
      <c r="DO118" s="800"/>
      <c r="DP118" s="801"/>
      <c r="DQ118" s="802" t="s">
        <v>438</v>
      </c>
      <c r="DR118" s="800"/>
      <c r="DS118" s="800"/>
      <c r="DT118" s="800"/>
      <c r="DU118" s="801"/>
      <c r="DV118" s="847" t="s">
        <v>438</v>
      </c>
      <c r="DW118" s="848"/>
      <c r="DX118" s="848"/>
      <c r="DY118" s="848"/>
      <c r="DZ118" s="849"/>
    </row>
    <row r="119" spans="1:130" s="226" customFormat="1" ht="26.25" customHeight="1">
      <c r="A119" s="838" t="s">
        <v>434</v>
      </c>
      <c r="B119" s="839"/>
      <c r="C119" s="914" t="s">
        <v>435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443</v>
      </c>
      <c r="AB119" s="918"/>
      <c r="AC119" s="918"/>
      <c r="AD119" s="918"/>
      <c r="AE119" s="919"/>
      <c r="AF119" s="920" t="s">
        <v>443</v>
      </c>
      <c r="AG119" s="918"/>
      <c r="AH119" s="918"/>
      <c r="AI119" s="918"/>
      <c r="AJ119" s="919"/>
      <c r="AK119" s="920" t="s">
        <v>438</v>
      </c>
      <c r="AL119" s="918"/>
      <c r="AM119" s="918"/>
      <c r="AN119" s="918"/>
      <c r="AO119" s="919"/>
      <c r="AP119" s="921" t="s">
        <v>449</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468</v>
      </c>
      <c r="BP119" s="901"/>
      <c r="BQ119" s="905">
        <v>30642852</v>
      </c>
      <c r="BR119" s="868"/>
      <c r="BS119" s="868"/>
      <c r="BT119" s="868"/>
      <c r="BU119" s="868"/>
      <c r="BV119" s="868">
        <v>31462214</v>
      </c>
      <c r="BW119" s="868"/>
      <c r="BX119" s="868"/>
      <c r="BY119" s="868"/>
      <c r="BZ119" s="868"/>
      <c r="CA119" s="868">
        <v>30809612</v>
      </c>
      <c r="CB119" s="868"/>
      <c r="CC119" s="868"/>
      <c r="CD119" s="868"/>
      <c r="CE119" s="868"/>
      <c r="CF119" s="766"/>
      <c r="CG119" s="767"/>
      <c r="CH119" s="767"/>
      <c r="CI119" s="767"/>
      <c r="CJ119" s="857"/>
      <c r="CK119" s="955"/>
      <c r="CL119" s="843"/>
      <c r="CM119" s="861" t="s">
        <v>469</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436</v>
      </c>
      <c r="DH119" s="783"/>
      <c r="DI119" s="783"/>
      <c r="DJ119" s="783"/>
      <c r="DK119" s="784"/>
      <c r="DL119" s="785" t="s">
        <v>437</v>
      </c>
      <c r="DM119" s="783"/>
      <c r="DN119" s="783"/>
      <c r="DO119" s="783"/>
      <c r="DP119" s="784"/>
      <c r="DQ119" s="785" t="s">
        <v>441</v>
      </c>
      <c r="DR119" s="783"/>
      <c r="DS119" s="783"/>
      <c r="DT119" s="783"/>
      <c r="DU119" s="784"/>
      <c r="DV119" s="871" t="s">
        <v>437</v>
      </c>
      <c r="DW119" s="872"/>
      <c r="DX119" s="872"/>
      <c r="DY119" s="872"/>
      <c r="DZ119" s="873"/>
    </row>
    <row r="120" spans="1:130" s="226" customFormat="1" ht="26.25" customHeight="1">
      <c r="A120" s="840"/>
      <c r="B120" s="841"/>
      <c r="C120" s="844" t="s">
        <v>444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436</v>
      </c>
      <c r="AB120" s="800"/>
      <c r="AC120" s="800"/>
      <c r="AD120" s="800"/>
      <c r="AE120" s="801"/>
      <c r="AF120" s="802" t="s">
        <v>437</v>
      </c>
      <c r="AG120" s="800"/>
      <c r="AH120" s="800"/>
      <c r="AI120" s="800"/>
      <c r="AJ120" s="801"/>
      <c r="AK120" s="802" t="s">
        <v>437</v>
      </c>
      <c r="AL120" s="800"/>
      <c r="AM120" s="800"/>
      <c r="AN120" s="800"/>
      <c r="AO120" s="801"/>
      <c r="AP120" s="847" t="s">
        <v>441</v>
      </c>
      <c r="AQ120" s="848"/>
      <c r="AR120" s="848"/>
      <c r="AS120" s="848"/>
      <c r="AT120" s="849"/>
      <c r="AU120" s="906" t="s">
        <v>470</v>
      </c>
      <c r="AV120" s="907"/>
      <c r="AW120" s="907"/>
      <c r="AX120" s="907"/>
      <c r="AY120" s="908"/>
      <c r="AZ120" s="883" t="s">
        <v>471</v>
      </c>
      <c r="BA120" s="828"/>
      <c r="BB120" s="828"/>
      <c r="BC120" s="828"/>
      <c r="BD120" s="828"/>
      <c r="BE120" s="828"/>
      <c r="BF120" s="828"/>
      <c r="BG120" s="828"/>
      <c r="BH120" s="828"/>
      <c r="BI120" s="828"/>
      <c r="BJ120" s="828"/>
      <c r="BK120" s="828"/>
      <c r="BL120" s="828"/>
      <c r="BM120" s="828"/>
      <c r="BN120" s="828"/>
      <c r="BO120" s="828"/>
      <c r="BP120" s="829"/>
      <c r="BQ120" s="884">
        <v>4417844</v>
      </c>
      <c r="BR120" s="865"/>
      <c r="BS120" s="865"/>
      <c r="BT120" s="865"/>
      <c r="BU120" s="865"/>
      <c r="BV120" s="865">
        <v>4043591</v>
      </c>
      <c r="BW120" s="865"/>
      <c r="BX120" s="865"/>
      <c r="BY120" s="865"/>
      <c r="BZ120" s="865"/>
      <c r="CA120" s="865">
        <v>3933460</v>
      </c>
      <c r="CB120" s="865"/>
      <c r="CC120" s="865"/>
      <c r="CD120" s="865"/>
      <c r="CE120" s="865"/>
      <c r="CF120" s="889">
        <v>44.2</v>
      </c>
      <c r="CG120" s="890"/>
      <c r="CH120" s="890"/>
      <c r="CI120" s="890"/>
      <c r="CJ120" s="890"/>
      <c r="CK120" s="891" t="s">
        <v>472</v>
      </c>
      <c r="CL120" s="875"/>
      <c r="CM120" s="875"/>
      <c r="CN120" s="875"/>
      <c r="CO120" s="876"/>
      <c r="CP120" s="895" t="s">
        <v>473</v>
      </c>
      <c r="CQ120" s="896"/>
      <c r="CR120" s="896"/>
      <c r="CS120" s="896"/>
      <c r="CT120" s="896"/>
      <c r="CU120" s="896"/>
      <c r="CV120" s="896"/>
      <c r="CW120" s="896"/>
      <c r="CX120" s="896"/>
      <c r="CY120" s="896"/>
      <c r="CZ120" s="896"/>
      <c r="DA120" s="896"/>
      <c r="DB120" s="896"/>
      <c r="DC120" s="896"/>
      <c r="DD120" s="896"/>
      <c r="DE120" s="896"/>
      <c r="DF120" s="897"/>
      <c r="DG120" s="884">
        <v>5055857</v>
      </c>
      <c r="DH120" s="865"/>
      <c r="DI120" s="865"/>
      <c r="DJ120" s="865"/>
      <c r="DK120" s="865"/>
      <c r="DL120" s="865">
        <v>4930613</v>
      </c>
      <c r="DM120" s="865"/>
      <c r="DN120" s="865"/>
      <c r="DO120" s="865"/>
      <c r="DP120" s="865"/>
      <c r="DQ120" s="865">
        <v>5021100</v>
      </c>
      <c r="DR120" s="865"/>
      <c r="DS120" s="865"/>
      <c r="DT120" s="865"/>
      <c r="DU120" s="865"/>
      <c r="DV120" s="866">
        <v>56.5</v>
      </c>
      <c r="DW120" s="866"/>
      <c r="DX120" s="866"/>
      <c r="DY120" s="866"/>
      <c r="DZ120" s="867"/>
    </row>
    <row r="121" spans="1:130" s="226" customFormat="1" ht="26.25" customHeight="1">
      <c r="A121" s="840"/>
      <c r="B121" s="841"/>
      <c r="C121" s="886" t="s">
        <v>474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443</v>
      </c>
      <c r="AB121" s="800"/>
      <c r="AC121" s="800"/>
      <c r="AD121" s="800"/>
      <c r="AE121" s="801"/>
      <c r="AF121" s="802" t="s">
        <v>438</v>
      </c>
      <c r="AG121" s="800"/>
      <c r="AH121" s="800"/>
      <c r="AI121" s="800"/>
      <c r="AJ121" s="801"/>
      <c r="AK121" s="802" t="s">
        <v>443</v>
      </c>
      <c r="AL121" s="800"/>
      <c r="AM121" s="800"/>
      <c r="AN121" s="800"/>
      <c r="AO121" s="801"/>
      <c r="AP121" s="847" t="s">
        <v>437</v>
      </c>
      <c r="AQ121" s="848"/>
      <c r="AR121" s="848"/>
      <c r="AS121" s="848"/>
      <c r="AT121" s="849"/>
      <c r="AU121" s="909"/>
      <c r="AV121" s="910"/>
      <c r="AW121" s="910"/>
      <c r="AX121" s="910"/>
      <c r="AY121" s="911"/>
      <c r="AZ121" s="835" t="s">
        <v>475</v>
      </c>
      <c r="BA121" s="770"/>
      <c r="BB121" s="770"/>
      <c r="BC121" s="770"/>
      <c r="BD121" s="770"/>
      <c r="BE121" s="770"/>
      <c r="BF121" s="770"/>
      <c r="BG121" s="770"/>
      <c r="BH121" s="770"/>
      <c r="BI121" s="770"/>
      <c r="BJ121" s="770"/>
      <c r="BK121" s="770"/>
      <c r="BL121" s="770"/>
      <c r="BM121" s="770"/>
      <c r="BN121" s="770"/>
      <c r="BO121" s="770"/>
      <c r="BP121" s="771"/>
      <c r="BQ121" s="836">
        <v>2576</v>
      </c>
      <c r="BR121" s="837"/>
      <c r="BS121" s="837"/>
      <c r="BT121" s="837"/>
      <c r="BU121" s="837"/>
      <c r="BV121" s="837">
        <v>186948</v>
      </c>
      <c r="BW121" s="837"/>
      <c r="BX121" s="837"/>
      <c r="BY121" s="837"/>
      <c r="BZ121" s="837"/>
      <c r="CA121" s="837">
        <v>176009</v>
      </c>
      <c r="CB121" s="837"/>
      <c r="CC121" s="837"/>
      <c r="CD121" s="837"/>
      <c r="CE121" s="837"/>
      <c r="CF121" s="898">
        <v>2</v>
      </c>
      <c r="CG121" s="899"/>
      <c r="CH121" s="899"/>
      <c r="CI121" s="899"/>
      <c r="CJ121" s="899"/>
      <c r="CK121" s="892"/>
      <c r="CL121" s="878"/>
      <c r="CM121" s="878"/>
      <c r="CN121" s="878"/>
      <c r="CO121" s="879"/>
      <c r="CP121" s="858" t="s">
        <v>476</v>
      </c>
      <c r="CQ121" s="859"/>
      <c r="CR121" s="859"/>
      <c r="CS121" s="859"/>
      <c r="CT121" s="859"/>
      <c r="CU121" s="859"/>
      <c r="CV121" s="859"/>
      <c r="CW121" s="859"/>
      <c r="CX121" s="859"/>
      <c r="CY121" s="859"/>
      <c r="CZ121" s="859"/>
      <c r="DA121" s="859"/>
      <c r="DB121" s="859"/>
      <c r="DC121" s="859"/>
      <c r="DD121" s="859"/>
      <c r="DE121" s="859"/>
      <c r="DF121" s="860"/>
      <c r="DG121" s="836">
        <v>413009</v>
      </c>
      <c r="DH121" s="837"/>
      <c r="DI121" s="837"/>
      <c r="DJ121" s="837"/>
      <c r="DK121" s="837"/>
      <c r="DL121" s="837">
        <v>376950</v>
      </c>
      <c r="DM121" s="837"/>
      <c r="DN121" s="837"/>
      <c r="DO121" s="837"/>
      <c r="DP121" s="837"/>
      <c r="DQ121" s="837">
        <v>342476</v>
      </c>
      <c r="DR121" s="837"/>
      <c r="DS121" s="837"/>
      <c r="DT121" s="837"/>
      <c r="DU121" s="837"/>
      <c r="DV121" s="814">
        <v>3.9</v>
      </c>
      <c r="DW121" s="814"/>
      <c r="DX121" s="814"/>
      <c r="DY121" s="814"/>
      <c r="DZ121" s="815"/>
    </row>
    <row r="122" spans="1:130" s="226" customFormat="1" ht="26.25" customHeight="1">
      <c r="A122" s="840"/>
      <c r="B122" s="841"/>
      <c r="C122" s="844" t="s">
        <v>455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441</v>
      </c>
      <c r="AB122" s="800"/>
      <c r="AC122" s="800"/>
      <c r="AD122" s="800"/>
      <c r="AE122" s="801"/>
      <c r="AF122" s="802" t="s">
        <v>449</v>
      </c>
      <c r="AG122" s="800"/>
      <c r="AH122" s="800"/>
      <c r="AI122" s="800"/>
      <c r="AJ122" s="801"/>
      <c r="AK122" s="802" t="s">
        <v>443</v>
      </c>
      <c r="AL122" s="800"/>
      <c r="AM122" s="800"/>
      <c r="AN122" s="800"/>
      <c r="AO122" s="801"/>
      <c r="AP122" s="847" t="s">
        <v>436</v>
      </c>
      <c r="AQ122" s="848"/>
      <c r="AR122" s="848"/>
      <c r="AS122" s="848"/>
      <c r="AT122" s="849"/>
      <c r="AU122" s="909"/>
      <c r="AV122" s="910"/>
      <c r="AW122" s="910"/>
      <c r="AX122" s="910"/>
      <c r="AY122" s="911"/>
      <c r="AZ122" s="902" t="s">
        <v>477</v>
      </c>
      <c r="BA122" s="903"/>
      <c r="BB122" s="903"/>
      <c r="BC122" s="903"/>
      <c r="BD122" s="903"/>
      <c r="BE122" s="903"/>
      <c r="BF122" s="903"/>
      <c r="BG122" s="903"/>
      <c r="BH122" s="903"/>
      <c r="BI122" s="903"/>
      <c r="BJ122" s="903"/>
      <c r="BK122" s="903"/>
      <c r="BL122" s="903"/>
      <c r="BM122" s="903"/>
      <c r="BN122" s="903"/>
      <c r="BO122" s="903"/>
      <c r="BP122" s="904"/>
      <c r="BQ122" s="905">
        <v>20539055</v>
      </c>
      <c r="BR122" s="868"/>
      <c r="BS122" s="868"/>
      <c r="BT122" s="868"/>
      <c r="BU122" s="868"/>
      <c r="BV122" s="868">
        <v>21262099</v>
      </c>
      <c r="BW122" s="868"/>
      <c r="BX122" s="868"/>
      <c r="BY122" s="868"/>
      <c r="BZ122" s="868"/>
      <c r="CA122" s="868">
        <v>21584206</v>
      </c>
      <c r="CB122" s="868"/>
      <c r="CC122" s="868"/>
      <c r="CD122" s="868"/>
      <c r="CE122" s="868"/>
      <c r="CF122" s="869">
        <v>242.7</v>
      </c>
      <c r="CG122" s="870"/>
      <c r="CH122" s="870"/>
      <c r="CI122" s="870"/>
      <c r="CJ122" s="870"/>
      <c r="CK122" s="892"/>
      <c r="CL122" s="878"/>
      <c r="CM122" s="878"/>
      <c r="CN122" s="878"/>
      <c r="CO122" s="879"/>
      <c r="CP122" s="858" t="s">
        <v>478</v>
      </c>
      <c r="CQ122" s="859"/>
      <c r="CR122" s="859"/>
      <c r="CS122" s="859"/>
      <c r="CT122" s="859"/>
      <c r="CU122" s="859"/>
      <c r="CV122" s="859"/>
      <c r="CW122" s="859"/>
      <c r="CX122" s="859"/>
      <c r="CY122" s="859"/>
      <c r="CZ122" s="859"/>
      <c r="DA122" s="859"/>
      <c r="DB122" s="859"/>
      <c r="DC122" s="859"/>
      <c r="DD122" s="859"/>
      <c r="DE122" s="859"/>
      <c r="DF122" s="860"/>
      <c r="DG122" s="836">
        <v>320103</v>
      </c>
      <c r="DH122" s="837"/>
      <c r="DI122" s="837"/>
      <c r="DJ122" s="837"/>
      <c r="DK122" s="837"/>
      <c r="DL122" s="837">
        <v>294966</v>
      </c>
      <c r="DM122" s="837"/>
      <c r="DN122" s="837"/>
      <c r="DO122" s="837"/>
      <c r="DP122" s="837"/>
      <c r="DQ122" s="837">
        <v>269345</v>
      </c>
      <c r="DR122" s="837"/>
      <c r="DS122" s="837"/>
      <c r="DT122" s="837"/>
      <c r="DU122" s="837"/>
      <c r="DV122" s="814">
        <v>3</v>
      </c>
      <c r="DW122" s="814"/>
      <c r="DX122" s="814"/>
      <c r="DY122" s="814"/>
      <c r="DZ122" s="815"/>
    </row>
    <row r="123" spans="1:130" s="226" customFormat="1" ht="26.25" customHeight="1">
      <c r="A123" s="840"/>
      <c r="B123" s="841"/>
      <c r="C123" s="844" t="s">
        <v>461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15393</v>
      </c>
      <c r="AB123" s="800"/>
      <c r="AC123" s="800"/>
      <c r="AD123" s="800"/>
      <c r="AE123" s="801"/>
      <c r="AF123" s="802">
        <v>15268</v>
      </c>
      <c r="AG123" s="800"/>
      <c r="AH123" s="800"/>
      <c r="AI123" s="800"/>
      <c r="AJ123" s="801"/>
      <c r="AK123" s="802" t="s">
        <v>441</v>
      </c>
      <c r="AL123" s="800"/>
      <c r="AM123" s="800"/>
      <c r="AN123" s="800"/>
      <c r="AO123" s="801"/>
      <c r="AP123" s="847" t="s">
        <v>437</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479</v>
      </c>
      <c r="BP123" s="901"/>
      <c r="BQ123" s="855">
        <v>24959475</v>
      </c>
      <c r="BR123" s="856"/>
      <c r="BS123" s="856"/>
      <c r="BT123" s="856"/>
      <c r="BU123" s="856"/>
      <c r="BV123" s="856">
        <v>25492638</v>
      </c>
      <c r="BW123" s="856"/>
      <c r="BX123" s="856"/>
      <c r="BY123" s="856"/>
      <c r="BZ123" s="856"/>
      <c r="CA123" s="856">
        <v>25693675</v>
      </c>
      <c r="CB123" s="856"/>
      <c r="CC123" s="856"/>
      <c r="CD123" s="856"/>
      <c r="CE123" s="856"/>
      <c r="CF123" s="766"/>
      <c r="CG123" s="767"/>
      <c r="CH123" s="767"/>
      <c r="CI123" s="767"/>
      <c r="CJ123" s="857"/>
      <c r="CK123" s="892"/>
      <c r="CL123" s="878"/>
      <c r="CM123" s="878"/>
      <c r="CN123" s="878"/>
      <c r="CO123" s="879"/>
      <c r="CP123" s="858" t="s">
        <v>480</v>
      </c>
      <c r="CQ123" s="859"/>
      <c r="CR123" s="859"/>
      <c r="CS123" s="859"/>
      <c r="CT123" s="859"/>
      <c r="CU123" s="859"/>
      <c r="CV123" s="859"/>
      <c r="CW123" s="859"/>
      <c r="CX123" s="859"/>
      <c r="CY123" s="859"/>
      <c r="CZ123" s="859"/>
      <c r="DA123" s="859"/>
      <c r="DB123" s="859"/>
      <c r="DC123" s="859"/>
      <c r="DD123" s="859"/>
      <c r="DE123" s="859"/>
      <c r="DF123" s="860"/>
      <c r="DG123" s="799">
        <v>1048250</v>
      </c>
      <c r="DH123" s="800"/>
      <c r="DI123" s="800"/>
      <c r="DJ123" s="800"/>
      <c r="DK123" s="801"/>
      <c r="DL123" s="802">
        <v>1191138</v>
      </c>
      <c r="DM123" s="800"/>
      <c r="DN123" s="800"/>
      <c r="DO123" s="800"/>
      <c r="DP123" s="801"/>
      <c r="DQ123" s="802">
        <v>247782</v>
      </c>
      <c r="DR123" s="800"/>
      <c r="DS123" s="800"/>
      <c r="DT123" s="800"/>
      <c r="DU123" s="801"/>
      <c r="DV123" s="847">
        <v>2.8</v>
      </c>
      <c r="DW123" s="848"/>
      <c r="DX123" s="848"/>
      <c r="DY123" s="848"/>
      <c r="DZ123" s="849"/>
    </row>
    <row r="124" spans="1:130" s="226" customFormat="1" ht="26.25" customHeight="1" thickBot="1">
      <c r="A124" s="840"/>
      <c r="B124" s="841"/>
      <c r="C124" s="844" t="s">
        <v>465</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438</v>
      </c>
      <c r="AB124" s="800"/>
      <c r="AC124" s="800"/>
      <c r="AD124" s="800"/>
      <c r="AE124" s="801"/>
      <c r="AF124" s="802" t="s">
        <v>438</v>
      </c>
      <c r="AG124" s="800"/>
      <c r="AH124" s="800"/>
      <c r="AI124" s="800"/>
      <c r="AJ124" s="801"/>
      <c r="AK124" s="802" t="s">
        <v>441</v>
      </c>
      <c r="AL124" s="800"/>
      <c r="AM124" s="800"/>
      <c r="AN124" s="800"/>
      <c r="AO124" s="801"/>
      <c r="AP124" s="847" t="s">
        <v>441</v>
      </c>
      <c r="AQ124" s="848"/>
      <c r="AR124" s="848"/>
      <c r="AS124" s="848"/>
      <c r="AT124" s="849"/>
      <c r="AU124" s="850" t="s">
        <v>481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61.2</v>
      </c>
      <c r="BR124" s="854"/>
      <c r="BS124" s="854"/>
      <c r="BT124" s="854"/>
      <c r="BU124" s="854"/>
      <c r="BV124" s="854">
        <v>65</v>
      </c>
      <c r="BW124" s="854"/>
      <c r="BX124" s="854"/>
      <c r="BY124" s="854"/>
      <c r="BZ124" s="854"/>
      <c r="CA124" s="854">
        <v>57.5</v>
      </c>
      <c r="CB124" s="854"/>
      <c r="CC124" s="854"/>
      <c r="CD124" s="854"/>
      <c r="CE124" s="854"/>
      <c r="CF124" s="744"/>
      <c r="CG124" s="745"/>
      <c r="CH124" s="745"/>
      <c r="CI124" s="745"/>
      <c r="CJ124" s="885"/>
      <c r="CK124" s="893"/>
      <c r="CL124" s="893"/>
      <c r="CM124" s="893"/>
      <c r="CN124" s="893"/>
      <c r="CO124" s="894"/>
      <c r="CP124" s="858" t="s">
        <v>482</v>
      </c>
      <c r="CQ124" s="859"/>
      <c r="CR124" s="859"/>
      <c r="CS124" s="859"/>
      <c r="CT124" s="859"/>
      <c r="CU124" s="859"/>
      <c r="CV124" s="859"/>
      <c r="CW124" s="859"/>
      <c r="CX124" s="859"/>
      <c r="CY124" s="859"/>
      <c r="CZ124" s="859"/>
      <c r="DA124" s="859"/>
      <c r="DB124" s="859"/>
      <c r="DC124" s="859"/>
      <c r="DD124" s="859"/>
      <c r="DE124" s="859"/>
      <c r="DF124" s="860"/>
      <c r="DG124" s="782">
        <v>59914</v>
      </c>
      <c r="DH124" s="783"/>
      <c r="DI124" s="783"/>
      <c r="DJ124" s="783"/>
      <c r="DK124" s="784"/>
      <c r="DL124" s="785">
        <v>58693</v>
      </c>
      <c r="DM124" s="783"/>
      <c r="DN124" s="783"/>
      <c r="DO124" s="783"/>
      <c r="DP124" s="784"/>
      <c r="DQ124" s="785">
        <v>94858</v>
      </c>
      <c r="DR124" s="783"/>
      <c r="DS124" s="783"/>
      <c r="DT124" s="783"/>
      <c r="DU124" s="784"/>
      <c r="DV124" s="871">
        <v>1.1000000000000001</v>
      </c>
      <c r="DW124" s="872"/>
      <c r="DX124" s="872"/>
      <c r="DY124" s="872"/>
      <c r="DZ124" s="873"/>
    </row>
    <row r="125" spans="1:130" s="226" customFormat="1" ht="26.25" customHeight="1">
      <c r="A125" s="840"/>
      <c r="B125" s="841"/>
      <c r="C125" s="844" t="s">
        <v>467</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437</v>
      </c>
      <c r="AG125" s="800"/>
      <c r="AH125" s="800"/>
      <c r="AI125" s="800"/>
      <c r="AJ125" s="801"/>
      <c r="AK125" s="802" t="s">
        <v>122</v>
      </c>
      <c r="AL125" s="800"/>
      <c r="AM125" s="800"/>
      <c r="AN125" s="800"/>
      <c r="AO125" s="801"/>
      <c r="AP125" s="847" t="s">
        <v>440</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483</v>
      </c>
      <c r="CL125" s="875"/>
      <c r="CM125" s="875"/>
      <c r="CN125" s="875"/>
      <c r="CO125" s="876"/>
      <c r="CP125" s="883" t="s">
        <v>484</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441</v>
      </c>
      <c r="DR125" s="865"/>
      <c r="DS125" s="865"/>
      <c r="DT125" s="865"/>
      <c r="DU125" s="865"/>
      <c r="DV125" s="866" t="s">
        <v>440</v>
      </c>
      <c r="DW125" s="866"/>
      <c r="DX125" s="866"/>
      <c r="DY125" s="866"/>
      <c r="DZ125" s="867"/>
    </row>
    <row r="126" spans="1:130" s="226" customFormat="1" ht="26.25" customHeight="1" thickBot="1">
      <c r="A126" s="840"/>
      <c r="B126" s="841"/>
      <c r="C126" s="844" t="s">
        <v>469</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440</v>
      </c>
      <c r="AB126" s="800"/>
      <c r="AC126" s="800"/>
      <c r="AD126" s="800"/>
      <c r="AE126" s="801"/>
      <c r="AF126" s="802" t="s">
        <v>440</v>
      </c>
      <c r="AG126" s="800"/>
      <c r="AH126" s="800"/>
      <c r="AI126" s="800"/>
      <c r="AJ126" s="801"/>
      <c r="AK126" s="802" t="s">
        <v>485</v>
      </c>
      <c r="AL126" s="800"/>
      <c r="AM126" s="800"/>
      <c r="AN126" s="800"/>
      <c r="AO126" s="801"/>
      <c r="AP126" s="847" t="s">
        <v>449</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486</v>
      </c>
      <c r="CQ126" s="770"/>
      <c r="CR126" s="770"/>
      <c r="CS126" s="770"/>
      <c r="CT126" s="770"/>
      <c r="CU126" s="770"/>
      <c r="CV126" s="770"/>
      <c r="CW126" s="770"/>
      <c r="CX126" s="770"/>
      <c r="CY126" s="770"/>
      <c r="CZ126" s="770"/>
      <c r="DA126" s="770"/>
      <c r="DB126" s="770"/>
      <c r="DC126" s="770"/>
      <c r="DD126" s="770"/>
      <c r="DE126" s="770"/>
      <c r="DF126" s="771"/>
      <c r="DG126" s="836" t="s">
        <v>449</v>
      </c>
      <c r="DH126" s="837"/>
      <c r="DI126" s="837"/>
      <c r="DJ126" s="837"/>
      <c r="DK126" s="837"/>
      <c r="DL126" s="837" t="s">
        <v>449</v>
      </c>
      <c r="DM126" s="837"/>
      <c r="DN126" s="837"/>
      <c r="DO126" s="837"/>
      <c r="DP126" s="837"/>
      <c r="DQ126" s="837" t="s">
        <v>440</v>
      </c>
      <c r="DR126" s="837"/>
      <c r="DS126" s="837"/>
      <c r="DT126" s="837"/>
      <c r="DU126" s="837"/>
      <c r="DV126" s="814" t="s">
        <v>440</v>
      </c>
      <c r="DW126" s="814"/>
      <c r="DX126" s="814"/>
      <c r="DY126" s="814"/>
      <c r="DZ126" s="815"/>
    </row>
    <row r="127" spans="1:130" s="226" customFormat="1" ht="26.25" customHeight="1">
      <c r="A127" s="842"/>
      <c r="B127" s="843"/>
      <c r="C127" s="861" t="s">
        <v>487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7574</v>
      </c>
      <c r="AB127" s="800"/>
      <c r="AC127" s="800"/>
      <c r="AD127" s="800"/>
      <c r="AE127" s="801"/>
      <c r="AF127" s="802">
        <v>6907</v>
      </c>
      <c r="AG127" s="800"/>
      <c r="AH127" s="800"/>
      <c r="AI127" s="800"/>
      <c r="AJ127" s="801"/>
      <c r="AK127" s="802">
        <v>6632</v>
      </c>
      <c r="AL127" s="800"/>
      <c r="AM127" s="800"/>
      <c r="AN127" s="800"/>
      <c r="AO127" s="801"/>
      <c r="AP127" s="847">
        <v>0.1</v>
      </c>
      <c r="AQ127" s="848"/>
      <c r="AR127" s="848"/>
      <c r="AS127" s="848"/>
      <c r="AT127" s="849"/>
      <c r="AU127" s="262"/>
      <c r="AV127" s="262"/>
      <c r="AW127" s="262"/>
      <c r="AX127" s="864" t="s">
        <v>488</v>
      </c>
      <c r="AY127" s="832"/>
      <c r="AZ127" s="832"/>
      <c r="BA127" s="832"/>
      <c r="BB127" s="832"/>
      <c r="BC127" s="832"/>
      <c r="BD127" s="832"/>
      <c r="BE127" s="833"/>
      <c r="BF127" s="831" t="s">
        <v>489</v>
      </c>
      <c r="BG127" s="832"/>
      <c r="BH127" s="832"/>
      <c r="BI127" s="832"/>
      <c r="BJ127" s="832"/>
      <c r="BK127" s="832"/>
      <c r="BL127" s="833"/>
      <c r="BM127" s="831" t="s">
        <v>490</v>
      </c>
      <c r="BN127" s="832"/>
      <c r="BO127" s="832"/>
      <c r="BP127" s="832"/>
      <c r="BQ127" s="832"/>
      <c r="BR127" s="832"/>
      <c r="BS127" s="833"/>
      <c r="BT127" s="831" t="s">
        <v>491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492</v>
      </c>
      <c r="CQ127" s="770"/>
      <c r="CR127" s="770"/>
      <c r="CS127" s="770"/>
      <c r="CT127" s="770"/>
      <c r="CU127" s="770"/>
      <c r="CV127" s="770"/>
      <c r="CW127" s="770"/>
      <c r="CX127" s="770"/>
      <c r="CY127" s="770"/>
      <c r="CZ127" s="770"/>
      <c r="DA127" s="770"/>
      <c r="DB127" s="770"/>
      <c r="DC127" s="770"/>
      <c r="DD127" s="770"/>
      <c r="DE127" s="770"/>
      <c r="DF127" s="771"/>
      <c r="DG127" s="836" t="s">
        <v>441</v>
      </c>
      <c r="DH127" s="837"/>
      <c r="DI127" s="837"/>
      <c r="DJ127" s="837"/>
      <c r="DK127" s="837"/>
      <c r="DL127" s="837" t="s">
        <v>441</v>
      </c>
      <c r="DM127" s="837"/>
      <c r="DN127" s="837"/>
      <c r="DO127" s="837"/>
      <c r="DP127" s="837"/>
      <c r="DQ127" s="837" t="s">
        <v>441</v>
      </c>
      <c r="DR127" s="837"/>
      <c r="DS127" s="837"/>
      <c r="DT127" s="837"/>
      <c r="DU127" s="837"/>
      <c r="DV127" s="814" t="s">
        <v>437</v>
      </c>
      <c r="DW127" s="814"/>
      <c r="DX127" s="814"/>
      <c r="DY127" s="814"/>
      <c r="DZ127" s="815"/>
    </row>
    <row r="128" spans="1:130" s="226" customFormat="1" ht="26.25" customHeight="1" thickBot="1">
      <c r="A128" s="816" t="s">
        <v>493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494</v>
      </c>
      <c r="X128" s="818"/>
      <c r="Y128" s="818"/>
      <c r="Z128" s="819"/>
      <c r="AA128" s="820">
        <v>38474</v>
      </c>
      <c r="AB128" s="821"/>
      <c r="AC128" s="821"/>
      <c r="AD128" s="821"/>
      <c r="AE128" s="822"/>
      <c r="AF128" s="823">
        <v>29106</v>
      </c>
      <c r="AG128" s="821"/>
      <c r="AH128" s="821"/>
      <c r="AI128" s="821"/>
      <c r="AJ128" s="822"/>
      <c r="AK128" s="823">
        <v>16743</v>
      </c>
      <c r="AL128" s="821"/>
      <c r="AM128" s="821"/>
      <c r="AN128" s="821"/>
      <c r="AO128" s="822"/>
      <c r="AP128" s="824"/>
      <c r="AQ128" s="825"/>
      <c r="AR128" s="825"/>
      <c r="AS128" s="825"/>
      <c r="AT128" s="826"/>
      <c r="AU128" s="262"/>
      <c r="AV128" s="262"/>
      <c r="AW128" s="262"/>
      <c r="AX128" s="827" t="s">
        <v>495</v>
      </c>
      <c r="AY128" s="828"/>
      <c r="AZ128" s="828"/>
      <c r="BA128" s="828"/>
      <c r="BB128" s="828"/>
      <c r="BC128" s="828"/>
      <c r="BD128" s="828"/>
      <c r="BE128" s="829"/>
      <c r="BF128" s="806" t="s">
        <v>449</v>
      </c>
      <c r="BG128" s="807"/>
      <c r="BH128" s="807"/>
      <c r="BI128" s="807"/>
      <c r="BJ128" s="807"/>
      <c r="BK128" s="807"/>
      <c r="BL128" s="830"/>
      <c r="BM128" s="806">
        <v>13.24</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496</v>
      </c>
      <c r="CQ128" s="748"/>
      <c r="CR128" s="748"/>
      <c r="CS128" s="748"/>
      <c r="CT128" s="748"/>
      <c r="CU128" s="748"/>
      <c r="CV128" s="748"/>
      <c r="CW128" s="748"/>
      <c r="CX128" s="748"/>
      <c r="CY128" s="748"/>
      <c r="CZ128" s="748"/>
      <c r="DA128" s="748"/>
      <c r="DB128" s="748"/>
      <c r="DC128" s="748"/>
      <c r="DD128" s="748"/>
      <c r="DE128" s="748"/>
      <c r="DF128" s="749"/>
      <c r="DG128" s="810" t="s">
        <v>438</v>
      </c>
      <c r="DH128" s="811"/>
      <c r="DI128" s="811"/>
      <c r="DJ128" s="811"/>
      <c r="DK128" s="811"/>
      <c r="DL128" s="811" t="s">
        <v>497</v>
      </c>
      <c r="DM128" s="811"/>
      <c r="DN128" s="811"/>
      <c r="DO128" s="811"/>
      <c r="DP128" s="811"/>
      <c r="DQ128" s="811" t="s">
        <v>440</v>
      </c>
      <c r="DR128" s="811"/>
      <c r="DS128" s="811"/>
      <c r="DT128" s="811"/>
      <c r="DU128" s="811"/>
      <c r="DV128" s="812" t="s">
        <v>438</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498</v>
      </c>
      <c r="X129" s="797"/>
      <c r="Y129" s="797"/>
      <c r="Z129" s="798"/>
      <c r="AA129" s="799">
        <v>10969741</v>
      </c>
      <c r="AB129" s="800"/>
      <c r="AC129" s="800"/>
      <c r="AD129" s="800"/>
      <c r="AE129" s="801"/>
      <c r="AF129" s="802">
        <v>10884871</v>
      </c>
      <c r="AG129" s="800"/>
      <c r="AH129" s="800"/>
      <c r="AI129" s="800"/>
      <c r="AJ129" s="801"/>
      <c r="AK129" s="802">
        <v>10599004</v>
      </c>
      <c r="AL129" s="800"/>
      <c r="AM129" s="800"/>
      <c r="AN129" s="800"/>
      <c r="AO129" s="801"/>
      <c r="AP129" s="803"/>
      <c r="AQ129" s="804"/>
      <c r="AR129" s="804"/>
      <c r="AS129" s="804"/>
      <c r="AT129" s="805"/>
      <c r="AU129" s="264"/>
      <c r="AV129" s="264"/>
      <c r="AW129" s="264"/>
      <c r="AX129" s="769" t="s">
        <v>499</v>
      </c>
      <c r="AY129" s="770"/>
      <c r="AZ129" s="770"/>
      <c r="BA129" s="770"/>
      <c r="BB129" s="770"/>
      <c r="BC129" s="770"/>
      <c r="BD129" s="770"/>
      <c r="BE129" s="771"/>
      <c r="BF129" s="789" t="s">
        <v>437</v>
      </c>
      <c r="BG129" s="790"/>
      <c r="BH129" s="790"/>
      <c r="BI129" s="790"/>
      <c r="BJ129" s="790"/>
      <c r="BK129" s="790"/>
      <c r="BL129" s="791"/>
      <c r="BM129" s="789">
        <v>18.239999999999998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500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501</v>
      </c>
      <c r="X130" s="797"/>
      <c r="Y130" s="797"/>
      <c r="Z130" s="798"/>
      <c r="AA130" s="799">
        <v>1684661</v>
      </c>
      <c r="AB130" s="800"/>
      <c r="AC130" s="800"/>
      <c r="AD130" s="800"/>
      <c r="AE130" s="801"/>
      <c r="AF130" s="802">
        <v>1706884</v>
      </c>
      <c r="AG130" s="800"/>
      <c r="AH130" s="800"/>
      <c r="AI130" s="800"/>
      <c r="AJ130" s="801"/>
      <c r="AK130" s="802">
        <v>1706002</v>
      </c>
      <c r="AL130" s="800"/>
      <c r="AM130" s="800"/>
      <c r="AN130" s="800"/>
      <c r="AO130" s="801"/>
      <c r="AP130" s="803"/>
      <c r="AQ130" s="804"/>
      <c r="AR130" s="804"/>
      <c r="AS130" s="804"/>
      <c r="AT130" s="805"/>
      <c r="AU130" s="264"/>
      <c r="AV130" s="264"/>
      <c r="AW130" s="264"/>
      <c r="AX130" s="769" t="s">
        <v>502</v>
      </c>
      <c r="AY130" s="770"/>
      <c r="AZ130" s="770"/>
      <c r="BA130" s="770"/>
      <c r="BB130" s="770"/>
      <c r="BC130" s="770"/>
      <c r="BD130" s="770"/>
      <c r="BE130" s="771"/>
      <c r="BF130" s="772">
        <v>7.6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503</v>
      </c>
      <c r="X131" s="780"/>
      <c r="Y131" s="780"/>
      <c r="Z131" s="781"/>
      <c r="AA131" s="782">
        <v>9285080</v>
      </c>
      <c r="AB131" s="783"/>
      <c r="AC131" s="783"/>
      <c r="AD131" s="783"/>
      <c r="AE131" s="784"/>
      <c r="AF131" s="785">
        <v>9177987</v>
      </c>
      <c r="AG131" s="783"/>
      <c r="AH131" s="783"/>
      <c r="AI131" s="783"/>
      <c r="AJ131" s="784"/>
      <c r="AK131" s="785">
        <v>8893002</v>
      </c>
      <c r="AL131" s="783"/>
      <c r="AM131" s="783"/>
      <c r="AN131" s="783"/>
      <c r="AO131" s="784"/>
      <c r="AP131" s="786"/>
      <c r="AQ131" s="787"/>
      <c r="AR131" s="787"/>
      <c r="AS131" s="787"/>
      <c r="AT131" s="788"/>
      <c r="AU131" s="264"/>
      <c r="AV131" s="264"/>
      <c r="AW131" s="264"/>
      <c r="AX131" s="747" t="s">
        <v>504</v>
      </c>
      <c r="AY131" s="748"/>
      <c r="AZ131" s="748"/>
      <c r="BA131" s="748"/>
      <c r="BB131" s="748"/>
      <c r="BC131" s="748"/>
      <c r="BD131" s="748"/>
      <c r="BE131" s="749"/>
      <c r="BF131" s="750">
        <v>57.5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506</v>
      </c>
      <c r="W132" s="760"/>
      <c r="X132" s="760"/>
      <c r="Y132" s="760"/>
      <c r="Z132" s="761"/>
      <c r="AA132" s="762">
        <v>7.4664300150000003</v>
      </c>
      <c r="AB132" s="763"/>
      <c r="AC132" s="763"/>
      <c r="AD132" s="763"/>
      <c r="AE132" s="764"/>
      <c r="AF132" s="765">
        <v>7.2565803369999999</v>
      </c>
      <c r="AG132" s="763"/>
      <c r="AH132" s="763"/>
      <c r="AI132" s="763"/>
      <c r="AJ132" s="764"/>
      <c r="AK132" s="765">
        <v>8.1833446120000009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507</v>
      </c>
      <c r="W133" s="739"/>
      <c r="X133" s="739"/>
      <c r="Y133" s="739"/>
      <c r="Z133" s="740"/>
      <c r="AA133" s="741">
        <v>9.1</v>
      </c>
      <c r="AB133" s="742"/>
      <c r="AC133" s="742"/>
      <c r="AD133" s="742"/>
      <c r="AE133" s="743"/>
      <c r="AF133" s="741">
        <v>7.9</v>
      </c>
      <c r="AG133" s="742"/>
      <c r="AH133" s="742"/>
      <c r="AI133" s="742"/>
      <c r="AJ133" s="743"/>
      <c r="AK133" s="741">
        <v>7.6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cwZyQldYLAVZROv2Gxqchwy7TNKzcYzeZniWJ+7oifCHa/9HeLA9RJSLGKZnAXgCKGB2/kEZukDcZG6yOaPEQ==" saltValue="o4X8rZRRJOSMQn4F9cBP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sqref="A1:XFD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jEdXSrlz5isR4+y6Vcg2zIt5Ho2NjbcEmYeC+jcXws+LKDNJYwStwEKKGj4nJcPZ6LKZsA6FJcMJS167DMVMA==" saltValue="EELVkSJ+y+6V9s+HWDw0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sqref="A1:XFD1"/>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Lmggm4XvWxRiX0JfrlCZ3Z8xhW7pAcQ2oXglMFXXjVbrWLScBrCXNYBvzze2825P6HpD/S8igvoriTLH228Tw==" saltValue="qM8YewohS96dQwkbJBW/s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XFD1"/>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516</v>
      </c>
      <c r="AL9" s="1169"/>
      <c r="AM9" s="1169"/>
      <c r="AN9" s="1170"/>
      <c r="AO9" s="292">
        <v>2715673</v>
      </c>
      <c r="AP9" s="292">
        <v>72528</v>
      </c>
      <c r="AQ9" s="293">
        <v>89546</v>
      </c>
      <c r="AR9" s="294">
        <v>-19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517</v>
      </c>
      <c r="AL10" s="1169"/>
      <c r="AM10" s="1169"/>
      <c r="AN10" s="1170"/>
      <c r="AO10" s="295">
        <v>414831</v>
      </c>
      <c r="AP10" s="295">
        <v>11079</v>
      </c>
      <c r="AQ10" s="296">
        <v>7518</v>
      </c>
      <c r="AR10" s="297">
        <v>47.4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518</v>
      </c>
      <c r="AL11" s="1169"/>
      <c r="AM11" s="1169"/>
      <c r="AN11" s="1170"/>
      <c r="AO11" s="295">
        <v>631492</v>
      </c>
      <c r="AP11" s="295">
        <v>16865</v>
      </c>
      <c r="AQ11" s="296">
        <v>9181</v>
      </c>
      <c r="AR11" s="297">
        <v>83.7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519</v>
      </c>
      <c r="AL12" s="1169"/>
      <c r="AM12" s="1169"/>
      <c r="AN12" s="1170"/>
      <c r="AO12" s="295" t="s">
        <v>520</v>
      </c>
      <c r="AP12" s="295" t="s">
        <v>520</v>
      </c>
      <c r="AQ12" s="296">
        <v>1021</v>
      </c>
      <c r="AR12" s="297" t="s">
        <v>520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521</v>
      </c>
      <c r="AL13" s="1169"/>
      <c r="AM13" s="1169"/>
      <c r="AN13" s="1170"/>
      <c r="AO13" s="295" t="s">
        <v>520</v>
      </c>
      <c r="AP13" s="295" t="s">
        <v>520</v>
      </c>
      <c r="AQ13" s="296">
        <v>11</v>
      </c>
      <c r="AR13" s="297" t="s">
        <v>520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522</v>
      </c>
      <c r="AL14" s="1169"/>
      <c r="AM14" s="1169"/>
      <c r="AN14" s="1170"/>
      <c r="AO14" s="295">
        <v>223828</v>
      </c>
      <c r="AP14" s="295">
        <v>5978</v>
      </c>
      <c r="AQ14" s="296">
        <v>4082</v>
      </c>
      <c r="AR14" s="297">
        <v>46.4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523</v>
      </c>
      <c r="AL15" s="1169"/>
      <c r="AM15" s="1169"/>
      <c r="AN15" s="1170"/>
      <c r="AO15" s="295">
        <v>22264</v>
      </c>
      <c r="AP15" s="295">
        <v>595</v>
      </c>
      <c r="AQ15" s="296">
        <v>2228</v>
      </c>
      <c r="AR15" s="297">
        <v>-73.3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524</v>
      </c>
      <c r="AL16" s="1172"/>
      <c r="AM16" s="1172"/>
      <c r="AN16" s="1173"/>
      <c r="AO16" s="295">
        <v>-381901</v>
      </c>
      <c r="AP16" s="295">
        <v>-10200</v>
      </c>
      <c r="AQ16" s="296">
        <v>-8980</v>
      </c>
      <c r="AR16" s="297">
        <v>13.6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178</v>
      </c>
      <c r="AL17" s="1172"/>
      <c r="AM17" s="1172"/>
      <c r="AN17" s="1173"/>
      <c r="AO17" s="295">
        <v>3626187</v>
      </c>
      <c r="AP17" s="295">
        <v>96846</v>
      </c>
      <c r="AQ17" s="296">
        <v>104606</v>
      </c>
      <c r="AR17" s="297">
        <v>-7.4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529</v>
      </c>
      <c r="AL21" s="1166"/>
      <c r="AM21" s="1166"/>
      <c r="AN21" s="1167"/>
      <c r="AO21" s="307">
        <v>8.41</v>
      </c>
      <c r="AP21" s="308">
        <v>10.09</v>
      </c>
      <c r="AQ21" s="309">
        <v>-1.68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530</v>
      </c>
      <c r="AL22" s="1166"/>
      <c r="AM22" s="1166"/>
      <c r="AN22" s="1167"/>
      <c r="AO22" s="312">
        <v>96.7</v>
      </c>
      <c r="AP22" s="313">
        <v>97.8</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535</v>
      </c>
      <c r="AL32" s="1157"/>
      <c r="AM32" s="1157"/>
      <c r="AN32" s="1158"/>
      <c r="AO32" s="322">
        <v>1711386</v>
      </c>
      <c r="AP32" s="322">
        <v>45706</v>
      </c>
      <c r="AQ32" s="323">
        <v>67805</v>
      </c>
      <c r="AR32" s="324">
        <v>-32.6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536</v>
      </c>
      <c r="AL33" s="1157"/>
      <c r="AM33" s="1157"/>
      <c r="AN33" s="1158"/>
      <c r="AO33" s="322" t="s">
        <v>520</v>
      </c>
      <c r="AP33" s="322" t="s">
        <v>520</v>
      </c>
      <c r="AQ33" s="323" t="s">
        <v>520</v>
      </c>
      <c r="AR33" s="324" t="s">
        <v>520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537</v>
      </c>
      <c r="AL34" s="1157"/>
      <c r="AM34" s="1157"/>
      <c r="AN34" s="1158"/>
      <c r="AO34" s="322" t="s">
        <v>520</v>
      </c>
      <c r="AP34" s="322" t="s">
        <v>520</v>
      </c>
      <c r="AQ34" s="323">
        <v>11</v>
      </c>
      <c r="AR34" s="324" t="s">
        <v>520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538</v>
      </c>
      <c r="AL35" s="1157"/>
      <c r="AM35" s="1157"/>
      <c r="AN35" s="1158"/>
      <c r="AO35" s="322">
        <v>624138</v>
      </c>
      <c r="AP35" s="322">
        <v>16669</v>
      </c>
      <c r="AQ35" s="323">
        <v>18110</v>
      </c>
      <c r="AR35" s="324">
        <v>-8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539</v>
      </c>
      <c r="AL36" s="1157"/>
      <c r="AM36" s="1157"/>
      <c r="AN36" s="1158"/>
      <c r="AO36" s="322">
        <v>108334</v>
      </c>
      <c r="AP36" s="322">
        <v>2893</v>
      </c>
      <c r="AQ36" s="323">
        <v>2781</v>
      </c>
      <c r="AR36" s="324">
        <v>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540</v>
      </c>
      <c r="AL37" s="1157"/>
      <c r="AM37" s="1157"/>
      <c r="AN37" s="1158"/>
      <c r="AO37" s="322">
        <v>6632</v>
      </c>
      <c r="AP37" s="322">
        <v>177</v>
      </c>
      <c r="AQ37" s="323">
        <v>1073</v>
      </c>
      <c r="AR37" s="324">
        <v>-83.5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541</v>
      </c>
      <c r="AL38" s="1160"/>
      <c r="AM38" s="1160"/>
      <c r="AN38" s="1161"/>
      <c r="AO38" s="325" t="s">
        <v>520</v>
      </c>
      <c r="AP38" s="325" t="s">
        <v>520</v>
      </c>
      <c r="AQ38" s="326">
        <v>5</v>
      </c>
      <c r="AR38" s="314" t="s">
        <v>520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542</v>
      </c>
      <c r="AL39" s="1160"/>
      <c r="AM39" s="1160"/>
      <c r="AN39" s="1161"/>
      <c r="AO39" s="322">
        <v>-16743</v>
      </c>
      <c r="AP39" s="322">
        <v>-447</v>
      </c>
      <c r="AQ39" s="323">
        <v>-3858</v>
      </c>
      <c r="AR39" s="324">
        <v>-88.4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543</v>
      </c>
      <c r="AL40" s="1157"/>
      <c r="AM40" s="1157"/>
      <c r="AN40" s="1158"/>
      <c r="AO40" s="322">
        <v>-1706002</v>
      </c>
      <c r="AP40" s="322">
        <v>-45563</v>
      </c>
      <c r="AQ40" s="323">
        <v>-59194</v>
      </c>
      <c r="AR40" s="324">
        <v>-23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291</v>
      </c>
      <c r="AL41" s="1163"/>
      <c r="AM41" s="1163"/>
      <c r="AN41" s="1164"/>
      <c r="AO41" s="322">
        <v>727745</v>
      </c>
      <c r="AP41" s="322">
        <v>19436</v>
      </c>
      <c r="AQ41" s="323">
        <v>26732</v>
      </c>
      <c r="AR41" s="324">
        <v>-27.3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511</v>
      </c>
      <c r="AN49" s="1151" t="s">
        <v>547</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2901775</v>
      </c>
      <c r="AN51" s="344">
        <v>74713</v>
      </c>
      <c r="AO51" s="345">
        <v>4.2</v>
      </c>
      <c r="AP51" s="346">
        <v>90961</v>
      </c>
      <c r="AQ51" s="347">
        <v>20.100000000000001</v>
      </c>
      <c r="AR51" s="348">
        <v>-15.9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745190</v>
      </c>
      <c r="AN52" s="352">
        <v>19187</v>
      </c>
      <c r="AO52" s="353">
        <v>-54.5</v>
      </c>
      <c r="AP52" s="354">
        <v>37720</v>
      </c>
      <c r="AQ52" s="355">
        <v>7.1</v>
      </c>
      <c r="AR52" s="356">
        <v>-61.6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2236310</v>
      </c>
      <c r="AN53" s="344">
        <v>58020</v>
      </c>
      <c r="AO53" s="345">
        <v>-22.3</v>
      </c>
      <c r="AP53" s="346">
        <v>106614</v>
      </c>
      <c r="AQ53" s="347">
        <v>17.2</v>
      </c>
      <c r="AR53" s="348">
        <v>-39.5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1671753</v>
      </c>
      <c r="AN54" s="352">
        <v>43373</v>
      </c>
      <c r="AO54" s="353">
        <v>126.1</v>
      </c>
      <c r="AP54" s="354">
        <v>45545</v>
      </c>
      <c r="AQ54" s="355">
        <v>20.7</v>
      </c>
      <c r="AR54" s="356">
        <v>105.4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3751351</v>
      </c>
      <c r="AN55" s="344">
        <v>98280</v>
      </c>
      <c r="AO55" s="345">
        <v>69.400000000000006</v>
      </c>
      <c r="AP55" s="346">
        <v>85459</v>
      </c>
      <c r="AQ55" s="347">
        <v>-19.8</v>
      </c>
      <c r="AR55" s="348">
        <v>89.2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3056224</v>
      </c>
      <c r="AN56" s="352">
        <v>80069</v>
      </c>
      <c r="AO56" s="353">
        <v>84.6</v>
      </c>
      <c r="AP56" s="354">
        <v>44378</v>
      </c>
      <c r="AQ56" s="355">
        <v>-2.6</v>
      </c>
      <c r="AR56" s="356">
        <v>87.2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3096084</v>
      </c>
      <c r="AN57" s="344">
        <v>81779</v>
      </c>
      <c r="AO57" s="345">
        <v>-16.8</v>
      </c>
      <c r="AP57" s="346">
        <v>83280</v>
      </c>
      <c r="AQ57" s="347">
        <v>-2.5</v>
      </c>
      <c r="AR57" s="348">
        <v>-14.3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2612552</v>
      </c>
      <c r="AN58" s="352">
        <v>69007</v>
      </c>
      <c r="AO58" s="353">
        <v>-13.8</v>
      </c>
      <c r="AP58" s="354">
        <v>43123</v>
      </c>
      <c r="AQ58" s="355">
        <v>-2.8</v>
      </c>
      <c r="AR58" s="356">
        <v>-11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2480746</v>
      </c>
      <c r="AN59" s="344">
        <v>66254</v>
      </c>
      <c r="AO59" s="345">
        <v>-19</v>
      </c>
      <c r="AP59" s="346">
        <v>88968</v>
      </c>
      <c r="AQ59" s="347">
        <v>6.8</v>
      </c>
      <c r="AR59" s="348">
        <v>-25.8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1447642</v>
      </c>
      <c r="AN60" s="352">
        <v>38663</v>
      </c>
      <c r="AO60" s="353">
        <v>-44</v>
      </c>
      <c r="AP60" s="354">
        <v>45482</v>
      </c>
      <c r="AQ60" s="355">
        <v>5.5</v>
      </c>
      <c r="AR60" s="356">
        <v>-49.5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2893253</v>
      </c>
      <c r="AN61" s="359">
        <v>75809</v>
      </c>
      <c r="AO61" s="360">
        <v>3.1</v>
      </c>
      <c r="AP61" s="361">
        <v>91056</v>
      </c>
      <c r="AQ61" s="362">
        <v>4.4000000000000004</v>
      </c>
      <c r="AR61" s="348">
        <v>-1.3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1906672</v>
      </c>
      <c r="AN62" s="352">
        <v>50060</v>
      </c>
      <c r="AO62" s="353">
        <v>19.7</v>
      </c>
      <c r="AP62" s="354">
        <v>43250</v>
      </c>
      <c r="AQ62" s="355">
        <v>5.6</v>
      </c>
      <c r="AR62" s="356">
        <v>14.1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2a3rfK9rnE6MN26uLqn4bOvp3y2biG4UGJv4tys+QUfZ1ZcsASrwbacXVHg629hJHzRxjbY33NrfJAwH0ZUSZQ==" saltValue="6OAHZIVNPLLA3QiWk4JK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2" zoomScaleNormal="100" zoomScaleSheetLayoutView="55" workbookViewId="0">
      <selection sqref="A1:XFD1"/>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5KTIeORjVmmwSr797gJgCzmNr4AicN2i6L04XBKxVzhXbYLcxAchQAvaS0f159fYejxzq+F+Vqoz1x35DXYg==" saltValue="iss5dhxw1NR6foQV2IzTK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sqref="A1:XFD1"/>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zfRnTF9QVUPu2ODS7hY9V6/ZuizN06pIKn8dNtgonysMbOo6noGqgfpaG6rWZQqqiSUM3lTyBLGnbthMyqiLA==" saltValue="NgNCdedTwVsL5dpaBPBY9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74" t="s">
        <v>3</v>
      </c>
      <c r="D47" s="1174"/>
      <c r="E47" s="1175"/>
      <c r="F47" s="11">
        <v>21.54</v>
      </c>
      <c r="G47" s="12">
        <v>21.53</v>
      </c>
      <c r="H47" s="12">
        <v>17.41</v>
      </c>
      <c r="I47" s="12">
        <v>16.170000000000002</v>
      </c>
      <c r="J47" s="13">
        <v>16.61</v>
      </c>
    </row>
    <row r="48" spans="2:10" ht="57.75" customHeight="1">
      <c r="B48" s="14"/>
      <c r="C48" s="1176" t="s">
        <v>4</v>
      </c>
      <c r="D48" s="1176"/>
      <c r="E48" s="1177"/>
      <c r="F48" s="15">
        <v>5.91</v>
      </c>
      <c r="G48" s="16">
        <v>5.47</v>
      </c>
      <c r="H48" s="16">
        <v>7.68</v>
      </c>
      <c r="I48" s="16">
        <v>7.12</v>
      </c>
      <c r="J48" s="17">
        <v>6.64</v>
      </c>
    </row>
    <row r="49" spans="2:10" ht="57.75" customHeight="1" thickBot="1">
      <c r="B49" s="18"/>
      <c r="C49" s="1178" t="s">
        <v>5</v>
      </c>
      <c r="D49" s="1178"/>
      <c r="E49" s="1179"/>
      <c r="F49" s="19">
        <v>1.54</v>
      </c>
      <c r="G49" s="20" t="s">
        <v>568</v>
      </c>
      <c r="H49" s="20" t="s">
        <v>569</v>
      </c>
      <c r="I49" s="20" t="s">
        <v>570</v>
      </c>
      <c r="J49" s="21" t="s">
        <v>571</v>
      </c>
    </row>
    <row r="50" spans="2:10" ht="13.5" customHeight="1"/>
    <row r="51" spans="2:10" ht="13.5" hidden="1" customHeight="1"/>
    <row r="52" spans="2:10" ht="13.5" hidden="1" customHeight="1"/>
    <row r="53" spans="2:10" ht="13.5" hidden="1" customHeight="1"/>
  </sheetData>
  <sheetProtection algorithmName="SHA-512" hashValue="PBBswPMDewyjV/EzwMmnypA6UfwikBRc1isL10dyvlSk4H3RDiYmtA5wLeCdSQZX+dLh08k8OWPDAs8TlZH9Og==" saltValue="Tea7+b7G6jccPMk8PQKD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86" t="s">
        <v>572</v>
      </c>
      <c r="D34" s="1186"/>
      <c r="E34" s="1187"/>
      <c r="F34" s="32">
        <v>7.52</v>
      </c>
      <c r="G34" s="33">
        <v>8.23</v>
      </c>
      <c r="H34" s="33">
        <v>8.44</v>
      </c>
      <c r="I34" s="33">
        <v>8.75</v>
      </c>
      <c r="J34" s="34">
        <v>9.2799999999999994</v>
      </c>
      <c r="K34" s="22"/>
      <c r="L34" s="22"/>
      <c r="M34" s="22"/>
      <c r="N34" s="22"/>
      <c r="O34" s="22"/>
      <c r="P34" s="22"/>
    </row>
    <row r="35" spans="1:16" ht="39" customHeight="1">
      <c r="A35" s="22"/>
      <c r="B35" s="35"/>
      <c r="C35" s="1180" t="s">
        <v>573</v>
      </c>
      <c r="D35" s="1181"/>
      <c r="E35" s="1182"/>
      <c r="F35" s="36">
        <v>5.91</v>
      </c>
      <c r="G35" s="37">
        <v>5.46</v>
      </c>
      <c r="H35" s="37">
        <v>7.68</v>
      </c>
      <c r="I35" s="37">
        <v>7.12</v>
      </c>
      <c r="J35" s="38">
        <v>6.64</v>
      </c>
      <c r="K35" s="22"/>
      <c r="L35" s="22"/>
      <c r="M35" s="22"/>
      <c r="N35" s="22"/>
      <c r="O35" s="22"/>
      <c r="P35" s="22"/>
    </row>
    <row r="36" spans="1:16" ht="39" customHeight="1">
      <c r="A36" s="22"/>
      <c r="B36" s="35"/>
      <c r="C36" s="1180" t="s">
        <v>574</v>
      </c>
      <c r="D36" s="1181"/>
      <c r="E36" s="1182"/>
      <c r="F36" s="36" t="s">
        <v>575</v>
      </c>
      <c r="G36" s="37">
        <v>0</v>
      </c>
      <c r="H36" s="37" t="s">
        <v>576</v>
      </c>
      <c r="I36" s="37">
        <v>2.23</v>
      </c>
      <c r="J36" s="38">
        <v>2.81</v>
      </c>
      <c r="K36" s="22"/>
      <c r="L36" s="22"/>
      <c r="M36" s="22"/>
      <c r="N36" s="22"/>
      <c r="O36" s="22"/>
      <c r="P36" s="22"/>
    </row>
    <row r="37" spans="1:16" ht="39" customHeight="1">
      <c r="A37" s="22"/>
      <c r="B37" s="35"/>
      <c r="C37" s="1180" t="s">
        <v>577</v>
      </c>
      <c r="D37" s="1181"/>
      <c r="E37" s="1182"/>
      <c r="F37" s="36">
        <v>1.29</v>
      </c>
      <c r="G37" s="37">
        <v>0.56999999999999995</v>
      </c>
      <c r="H37" s="37">
        <v>0.56000000000000005</v>
      </c>
      <c r="I37" s="37">
        <v>0.41</v>
      </c>
      <c r="J37" s="38">
        <v>0.38</v>
      </c>
      <c r="K37" s="22"/>
      <c r="L37" s="22"/>
      <c r="M37" s="22"/>
      <c r="N37" s="22"/>
      <c r="O37" s="22"/>
      <c r="P37" s="22"/>
    </row>
    <row r="38" spans="1:16" ht="39" customHeight="1">
      <c r="A38" s="22"/>
      <c r="B38" s="35"/>
      <c r="C38" s="1180" t="s">
        <v>578</v>
      </c>
      <c r="D38" s="1181"/>
      <c r="E38" s="1182"/>
      <c r="F38" s="36">
        <v>0.19</v>
      </c>
      <c r="G38" s="37">
        <v>0.18</v>
      </c>
      <c r="H38" s="37">
        <v>0.17</v>
      </c>
      <c r="I38" s="37">
        <v>0.19</v>
      </c>
      <c r="J38" s="38">
        <v>0.19</v>
      </c>
      <c r="K38" s="22"/>
      <c r="L38" s="22"/>
      <c r="M38" s="22"/>
      <c r="N38" s="22"/>
      <c r="O38" s="22"/>
      <c r="P38" s="22"/>
    </row>
    <row r="39" spans="1:16" ht="39" customHeight="1">
      <c r="A39" s="22"/>
      <c r="B39" s="35"/>
      <c r="C39" s="1180" t="s">
        <v>579</v>
      </c>
      <c r="D39" s="1181"/>
      <c r="E39" s="1182"/>
      <c r="F39" s="36">
        <v>0.13</v>
      </c>
      <c r="G39" s="37">
        <v>0.11</v>
      </c>
      <c r="H39" s="37">
        <v>0.13</v>
      </c>
      <c r="I39" s="37">
        <v>0.06</v>
      </c>
      <c r="J39" s="38">
        <v>0.06</v>
      </c>
      <c r="K39" s="22"/>
      <c r="L39" s="22"/>
      <c r="M39" s="22"/>
      <c r="N39" s="22"/>
      <c r="O39" s="22"/>
      <c r="P39" s="22"/>
    </row>
    <row r="40" spans="1:16" ht="39" customHeight="1">
      <c r="A40" s="22"/>
      <c r="B40" s="35"/>
      <c r="C40" s="1180" t="s">
        <v>580</v>
      </c>
      <c r="D40" s="1181"/>
      <c r="E40" s="1182"/>
      <c r="F40" s="36">
        <v>0.01</v>
      </c>
      <c r="G40" s="37">
        <v>0.01</v>
      </c>
      <c r="H40" s="37">
        <v>0.01</v>
      </c>
      <c r="I40" s="37">
        <v>0.01</v>
      </c>
      <c r="J40" s="38">
        <v>0.01</v>
      </c>
      <c r="K40" s="22"/>
      <c r="L40" s="22"/>
      <c r="M40" s="22"/>
      <c r="N40" s="22"/>
      <c r="O40" s="22"/>
      <c r="P40" s="22"/>
    </row>
    <row r="41" spans="1:16" ht="39" customHeight="1">
      <c r="A41" s="22"/>
      <c r="B41" s="35"/>
      <c r="C41" s="1180" t="s">
        <v>581</v>
      </c>
      <c r="D41" s="1181"/>
      <c r="E41" s="1182"/>
      <c r="F41" s="36">
        <v>0</v>
      </c>
      <c r="G41" s="37">
        <v>0</v>
      </c>
      <c r="H41" s="37">
        <v>0</v>
      </c>
      <c r="I41" s="37">
        <v>0</v>
      </c>
      <c r="J41" s="38">
        <v>0</v>
      </c>
      <c r="K41" s="22"/>
      <c r="L41" s="22"/>
      <c r="M41" s="22"/>
      <c r="N41" s="22"/>
      <c r="O41" s="22"/>
      <c r="P41" s="22"/>
    </row>
    <row r="42" spans="1:16" ht="39" customHeight="1">
      <c r="A42" s="22"/>
      <c r="B42" s="39"/>
      <c r="C42" s="1180" t="s">
        <v>582</v>
      </c>
      <c r="D42" s="1181"/>
      <c r="E42" s="1182"/>
      <c r="F42" s="36" t="s">
        <v>520</v>
      </c>
      <c r="G42" s="37" t="s">
        <v>520</v>
      </c>
      <c r="H42" s="37" t="s">
        <v>520</v>
      </c>
      <c r="I42" s="37" t="s">
        <v>520</v>
      </c>
      <c r="J42" s="38" t="s">
        <v>520</v>
      </c>
      <c r="K42" s="22"/>
      <c r="L42" s="22"/>
      <c r="M42" s="22"/>
      <c r="N42" s="22"/>
      <c r="O42" s="22"/>
      <c r="P42" s="22"/>
    </row>
    <row r="43" spans="1:16" ht="39" customHeight="1" thickBot="1">
      <c r="A43" s="22"/>
      <c r="B43" s="40"/>
      <c r="C43" s="1183" t="s">
        <v>583</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rfdHLUn5YPjcFowiDfCNnKHWaYs2Z3wEi5534uHwg2q8YfQMbZE5h7Xc9ZyOGmDUYhqTi3BN7SpJQcKQzY+g==" saltValue="GkuiL7GnoErgLax+rPni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196" t="s">
        <v>11</v>
      </c>
      <c r="C45" s="1197"/>
      <c r="D45" s="58"/>
      <c r="E45" s="1202" t="s">
        <v>12</v>
      </c>
      <c r="F45" s="1202"/>
      <c r="G45" s="1202"/>
      <c r="H45" s="1202"/>
      <c r="I45" s="1202"/>
      <c r="J45" s="1203"/>
      <c r="K45" s="59">
        <v>1886</v>
      </c>
      <c r="L45" s="60">
        <v>1831</v>
      </c>
      <c r="M45" s="60">
        <v>1772</v>
      </c>
      <c r="N45" s="60">
        <v>1704</v>
      </c>
      <c r="O45" s="61">
        <v>1711</v>
      </c>
      <c r="P45" s="48"/>
      <c r="Q45" s="48"/>
      <c r="R45" s="48"/>
      <c r="S45" s="48"/>
      <c r="T45" s="48"/>
      <c r="U45" s="48"/>
    </row>
    <row r="46" spans="1:21" ht="30.75" customHeight="1">
      <c r="A46" s="48"/>
      <c r="B46" s="1198"/>
      <c r="C46" s="1199"/>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c r="A47" s="48"/>
      <c r="B47" s="1198"/>
      <c r="C47" s="1199"/>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c r="A48" s="48"/>
      <c r="B48" s="1198"/>
      <c r="C48" s="1199"/>
      <c r="D48" s="62"/>
      <c r="E48" s="1190" t="s">
        <v>15</v>
      </c>
      <c r="F48" s="1190"/>
      <c r="G48" s="1190"/>
      <c r="H48" s="1190"/>
      <c r="I48" s="1190"/>
      <c r="J48" s="1191"/>
      <c r="K48" s="63">
        <v>525</v>
      </c>
      <c r="L48" s="64">
        <v>539</v>
      </c>
      <c r="M48" s="64">
        <v>530</v>
      </c>
      <c r="N48" s="64">
        <v>574</v>
      </c>
      <c r="O48" s="65">
        <v>624</v>
      </c>
      <c r="P48" s="48"/>
      <c r="Q48" s="48"/>
      <c r="R48" s="48"/>
      <c r="S48" s="48"/>
      <c r="T48" s="48"/>
      <c r="U48" s="48"/>
    </row>
    <row r="49" spans="1:21" ht="30.75" customHeight="1">
      <c r="A49" s="48"/>
      <c r="B49" s="1198"/>
      <c r="C49" s="1199"/>
      <c r="D49" s="62"/>
      <c r="E49" s="1190" t="s">
        <v>16</v>
      </c>
      <c r="F49" s="1190"/>
      <c r="G49" s="1190"/>
      <c r="H49" s="1190"/>
      <c r="I49" s="1190"/>
      <c r="J49" s="1191"/>
      <c r="K49" s="63">
        <v>166</v>
      </c>
      <c r="L49" s="64">
        <v>118</v>
      </c>
      <c r="M49" s="64">
        <v>91</v>
      </c>
      <c r="N49" s="64">
        <v>102</v>
      </c>
      <c r="O49" s="65">
        <v>108</v>
      </c>
      <c r="P49" s="48"/>
      <c r="Q49" s="48"/>
      <c r="R49" s="48"/>
      <c r="S49" s="48"/>
      <c r="T49" s="48"/>
      <c r="U49" s="48"/>
    </row>
    <row r="50" spans="1:21" ht="30.75" customHeight="1">
      <c r="A50" s="48"/>
      <c r="B50" s="1198"/>
      <c r="C50" s="1199"/>
      <c r="D50" s="62"/>
      <c r="E50" s="1190" t="s">
        <v>17</v>
      </c>
      <c r="F50" s="1190"/>
      <c r="G50" s="1190"/>
      <c r="H50" s="1190"/>
      <c r="I50" s="1190"/>
      <c r="J50" s="1191"/>
      <c r="K50" s="63">
        <v>24</v>
      </c>
      <c r="L50" s="64">
        <v>24</v>
      </c>
      <c r="M50" s="64">
        <v>23</v>
      </c>
      <c r="N50" s="64">
        <v>22</v>
      </c>
      <c r="O50" s="65">
        <v>7</v>
      </c>
      <c r="P50" s="48"/>
      <c r="Q50" s="48"/>
      <c r="R50" s="48"/>
      <c r="S50" s="48"/>
      <c r="T50" s="48"/>
      <c r="U50" s="48"/>
    </row>
    <row r="51" spans="1:21" ht="30.75" customHeight="1">
      <c r="A51" s="48"/>
      <c r="B51" s="1200"/>
      <c r="C51" s="1201"/>
      <c r="D51" s="66"/>
      <c r="E51" s="1190" t="s">
        <v>18</v>
      </c>
      <c r="F51" s="1190"/>
      <c r="G51" s="1190"/>
      <c r="H51" s="1190"/>
      <c r="I51" s="1190"/>
      <c r="J51" s="1191"/>
      <c r="K51" s="63">
        <v>1</v>
      </c>
      <c r="L51" s="64">
        <v>0</v>
      </c>
      <c r="M51" s="64" t="s">
        <v>520</v>
      </c>
      <c r="N51" s="64" t="s">
        <v>520</v>
      </c>
      <c r="O51" s="65" t="s">
        <v>520</v>
      </c>
      <c r="P51" s="48"/>
      <c r="Q51" s="48"/>
      <c r="R51" s="48"/>
      <c r="S51" s="48"/>
      <c r="T51" s="48"/>
      <c r="U51" s="48"/>
    </row>
    <row r="52" spans="1:21" ht="30.75" customHeight="1">
      <c r="A52" s="48"/>
      <c r="B52" s="1188" t="s">
        <v>19</v>
      </c>
      <c r="C52" s="1189"/>
      <c r="D52" s="66"/>
      <c r="E52" s="1190" t="s">
        <v>20</v>
      </c>
      <c r="F52" s="1190"/>
      <c r="G52" s="1190"/>
      <c r="H52" s="1190"/>
      <c r="I52" s="1190"/>
      <c r="J52" s="1191"/>
      <c r="K52" s="63">
        <v>1596</v>
      </c>
      <c r="L52" s="64">
        <v>1677</v>
      </c>
      <c r="M52" s="64">
        <v>1723</v>
      </c>
      <c r="N52" s="64">
        <v>1736</v>
      </c>
      <c r="O52" s="65">
        <v>1724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1006</v>
      </c>
      <c r="L53" s="69">
        <v>835</v>
      </c>
      <c r="M53" s="69">
        <v>693</v>
      </c>
      <c r="N53" s="69">
        <v>666</v>
      </c>
      <c r="O53" s="70">
        <v>726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P94DIb+uccgMx5h0KfK+xV+E/IlUwRhoujadCxnxa1RNrC+Sj6uqPEyamLtS1eJPmfLoB8nBkUoMfN3VdiO2Q==" saltValue="DQV1vUOXonRNNNC9fbfgT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sqref="A1:XFD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16" t="s">
        <v>24</v>
      </c>
      <c r="C41" s="1217"/>
      <c r="D41" s="81"/>
      <c r="E41" s="1218" t="s">
        <v>25</v>
      </c>
      <c r="F41" s="1218"/>
      <c r="G41" s="1218"/>
      <c r="H41" s="1219"/>
      <c r="I41" s="82">
        <v>18531</v>
      </c>
      <c r="J41" s="83">
        <v>18896</v>
      </c>
      <c r="K41" s="83">
        <v>20671</v>
      </c>
      <c r="L41" s="83">
        <v>21739</v>
      </c>
      <c r="M41" s="84">
        <v>22245</v>
      </c>
    </row>
    <row r="42" spans="2:13" ht="27.75" customHeight="1">
      <c r="B42" s="1206"/>
      <c r="C42" s="1207"/>
      <c r="D42" s="85"/>
      <c r="E42" s="1210" t="s">
        <v>26</v>
      </c>
      <c r="F42" s="1210"/>
      <c r="G42" s="1210"/>
      <c r="H42" s="1211"/>
      <c r="I42" s="86">
        <v>46</v>
      </c>
      <c r="J42" s="87">
        <v>31</v>
      </c>
      <c r="K42" s="87">
        <v>15</v>
      </c>
      <c r="L42" s="87" t="s">
        <v>520</v>
      </c>
      <c r="M42" s="88" t="s">
        <v>520</v>
      </c>
    </row>
    <row r="43" spans="2:13" ht="27.75" customHeight="1">
      <c r="B43" s="1206"/>
      <c r="C43" s="1207"/>
      <c r="D43" s="85"/>
      <c r="E43" s="1210" t="s">
        <v>27</v>
      </c>
      <c r="F43" s="1210"/>
      <c r="G43" s="1210"/>
      <c r="H43" s="1211"/>
      <c r="I43" s="86">
        <v>7008</v>
      </c>
      <c r="J43" s="87">
        <v>7037</v>
      </c>
      <c r="K43" s="87">
        <v>6897</v>
      </c>
      <c r="L43" s="87">
        <v>6852</v>
      </c>
      <c r="M43" s="88">
        <v>5976</v>
      </c>
    </row>
    <row r="44" spans="2:13" ht="27.75" customHeight="1">
      <c r="B44" s="1206"/>
      <c r="C44" s="1207"/>
      <c r="D44" s="85"/>
      <c r="E44" s="1210" t="s">
        <v>28</v>
      </c>
      <c r="F44" s="1210"/>
      <c r="G44" s="1210"/>
      <c r="H44" s="1211"/>
      <c r="I44" s="86">
        <v>495</v>
      </c>
      <c r="J44" s="87">
        <v>506</v>
      </c>
      <c r="K44" s="87">
        <v>798</v>
      </c>
      <c r="L44" s="87">
        <v>714</v>
      </c>
      <c r="M44" s="88">
        <v>698</v>
      </c>
    </row>
    <row r="45" spans="2:13" ht="27.75" customHeight="1">
      <c r="B45" s="1206"/>
      <c r="C45" s="1207"/>
      <c r="D45" s="85"/>
      <c r="E45" s="1210" t="s">
        <v>29</v>
      </c>
      <c r="F45" s="1210"/>
      <c r="G45" s="1210"/>
      <c r="H45" s="1211"/>
      <c r="I45" s="86">
        <v>2752</v>
      </c>
      <c r="J45" s="87">
        <v>2512</v>
      </c>
      <c r="K45" s="87">
        <v>2261</v>
      </c>
      <c r="L45" s="87">
        <v>2156</v>
      </c>
      <c r="M45" s="88">
        <v>1891</v>
      </c>
    </row>
    <row r="46" spans="2:13" ht="27.75" customHeight="1">
      <c r="B46" s="1206"/>
      <c r="C46" s="1207"/>
      <c r="D46" s="89"/>
      <c r="E46" s="1210" t="s">
        <v>30</v>
      </c>
      <c r="F46" s="1210"/>
      <c r="G46" s="1210"/>
      <c r="H46" s="1211"/>
      <c r="I46" s="86" t="s">
        <v>520</v>
      </c>
      <c r="J46" s="87" t="s">
        <v>520</v>
      </c>
      <c r="K46" s="87" t="s">
        <v>520</v>
      </c>
      <c r="L46" s="87" t="s">
        <v>520</v>
      </c>
      <c r="M46" s="88" t="s">
        <v>520</v>
      </c>
    </row>
    <row r="47" spans="2:13" ht="27.75" customHeight="1">
      <c r="B47" s="1206"/>
      <c r="C47" s="1207"/>
      <c r="D47" s="90"/>
      <c r="E47" s="1220" t="s">
        <v>31</v>
      </c>
      <c r="F47" s="1221"/>
      <c r="G47" s="1221"/>
      <c r="H47" s="1222"/>
      <c r="I47" s="86" t="s">
        <v>520</v>
      </c>
      <c r="J47" s="87" t="s">
        <v>520</v>
      </c>
      <c r="K47" s="87" t="s">
        <v>520</v>
      </c>
      <c r="L47" s="87" t="s">
        <v>520</v>
      </c>
      <c r="M47" s="88" t="s">
        <v>520</v>
      </c>
    </row>
    <row r="48" spans="2:13" ht="27.75" customHeight="1">
      <c r="B48" s="1206"/>
      <c r="C48" s="1207"/>
      <c r="D48" s="85"/>
      <c r="E48" s="1210" t="s">
        <v>32</v>
      </c>
      <c r="F48" s="1210"/>
      <c r="G48" s="1210"/>
      <c r="H48" s="1211"/>
      <c r="I48" s="86" t="s">
        <v>520</v>
      </c>
      <c r="J48" s="87" t="s">
        <v>520</v>
      </c>
      <c r="K48" s="87" t="s">
        <v>520</v>
      </c>
      <c r="L48" s="87" t="s">
        <v>520</v>
      </c>
      <c r="M48" s="88" t="s">
        <v>520</v>
      </c>
    </row>
    <row r="49" spans="2:13" ht="27.75" customHeight="1">
      <c r="B49" s="1208"/>
      <c r="C49" s="1209"/>
      <c r="D49" s="85"/>
      <c r="E49" s="1210" t="s">
        <v>33</v>
      </c>
      <c r="F49" s="1210"/>
      <c r="G49" s="1210"/>
      <c r="H49" s="1211"/>
      <c r="I49" s="86" t="s">
        <v>520</v>
      </c>
      <c r="J49" s="87" t="s">
        <v>520</v>
      </c>
      <c r="K49" s="87" t="s">
        <v>520</v>
      </c>
      <c r="L49" s="87" t="s">
        <v>520</v>
      </c>
      <c r="M49" s="88" t="s">
        <v>520</v>
      </c>
    </row>
    <row r="50" spans="2:13" ht="27.75" customHeight="1">
      <c r="B50" s="1204" t="s">
        <v>34</v>
      </c>
      <c r="C50" s="1205"/>
      <c r="D50" s="91"/>
      <c r="E50" s="1210" t="s">
        <v>35</v>
      </c>
      <c r="F50" s="1210"/>
      <c r="G50" s="1210"/>
      <c r="H50" s="1211"/>
      <c r="I50" s="86">
        <v>5214</v>
      </c>
      <c r="J50" s="87">
        <v>5160</v>
      </c>
      <c r="K50" s="87">
        <v>4418</v>
      </c>
      <c r="L50" s="87">
        <v>4044</v>
      </c>
      <c r="M50" s="88">
        <v>3933</v>
      </c>
    </row>
    <row r="51" spans="2:13" ht="27.75" customHeight="1">
      <c r="B51" s="1206"/>
      <c r="C51" s="1207"/>
      <c r="D51" s="85"/>
      <c r="E51" s="1210" t="s">
        <v>36</v>
      </c>
      <c r="F51" s="1210"/>
      <c r="G51" s="1210"/>
      <c r="H51" s="1211"/>
      <c r="I51" s="86">
        <v>6</v>
      </c>
      <c r="J51" s="87">
        <v>4</v>
      </c>
      <c r="K51" s="87">
        <v>3</v>
      </c>
      <c r="L51" s="87">
        <v>187</v>
      </c>
      <c r="M51" s="88">
        <v>176</v>
      </c>
    </row>
    <row r="52" spans="2:13" ht="27.75" customHeight="1">
      <c r="B52" s="1208"/>
      <c r="C52" s="1209"/>
      <c r="D52" s="85"/>
      <c r="E52" s="1210" t="s">
        <v>37</v>
      </c>
      <c r="F52" s="1210"/>
      <c r="G52" s="1210"/>
      <c r="H52" s="1211"/>
      <c r="I52" s="86">
        <v>18886</v>
      </c>
      <c r="J52" s="87">
        <v>19335</v>
      </c>
      <c r="K52" s="87">
        <v>20539</v>
      </c>
      <c r="L52" s="87">
        <v>21262</v>
      </c>
      <c r="M52" s="88">
        <v>21584</v>
      </c>
    </row>
    <row r="53" spans="2:13" ht="27.75" customHeight="1" thickBot="1">
      <c r="B53" s="1212" t="s">
        <v>38</v>
      </c>
      <c r="C53" s="1213"/>
      <c r="D53" s="92"/>
      <c r="E53" s="1214" t="s">
        <v>39</v>
      </c>
      <c r="F53" s="1214"/>
      <c r="G53" s="1214"/>
      <c r="H53" s="1215"/>
      <c r="I53" s="93">
        <v>4728</v>
      </c>
      <c r="J53" s="94">
        <v>4483</v>
      </c>
      <c r="K53" s="94">
        <v>5683</v>
      </c>
      <c r="L53" s="94">
        <v>5970</v>
      </c>
      <c r="M53" s="95">
        <v>5116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n2lrjXMgbotsQsZuSzguEnbnCihjNt9B6v444Yx71dNnhOhuxo6npUkkk7JPuS5UWNcFHMyJqLbj8kaNpXt6A==" saltValue="o6cDmhf+LuOEeWb/uA83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565</v>
      </c>
      <c r="G54" s="104" t="s">
        <v>566</v>
      </c>
      <c r="H54" s="105" t="s">
        <v>567</v>
      </c>
    </row>
    <row r="55" spans="2:8" ht="52.5" customHeight="1">
      <c r="B55" s="106"/>
      <c r="C55" s="1231" t="s">
        <v>42</v>
      </c>
      <c r="D55" s="1231"/>
      <c r="E55" s="1232"/>
      <c r="F55" s="107">
        <v>1910</v>
      </c>
      <c r="G55" s="107">
        <v>1760</v>
      </c>
      <c r="H55" s="108">
        <v>1761</v>
      </c>
    </row>
    <row r="56" spans="2:8" ht="52.5" customHeight="1">
      <c r="B56" s="109"/>
      <c r="C56" s="1233" t="s">
        <v>43</v>
      </c>
      <c r="D56" s="1233"/>
      <c r="E56" s="1234"/>
      <c r="F56" s="110">
        <v>241</v>
      </c>
      <c r="G56" s="110">
        <v>241</v>
      </c>
      <c r="H56" s="111">
        <v>241</v>
      </c>
    </row>
    <row r="57" spans="2:8" ht="53.25" customHeight="1">
      <c r="B57" s="109"/>
      <c r="C57" s="1235" t="s">
        <v>44</v>
      </c>
      <c r="D57" s="1235"/>
      <c r="E57" s="1236"/>
      <c r="F57" s="112">
        <v>2070</v>
      </c>
      <c r="G57" s="112">
        <v>1820</v>
      </c>
      <c r="H57" s="113">
        <v>1514</v>
      </c>
    </row>
    <row r="58" spans="2:8" ht="45.75" customHeight="1">
      <c r="B58" s="114"/>
      <c r="C58" s="1223" t="s">
        <v>612</v>
      </c>
      <c r="D58" s="1224"/>
      <c r="E58" s="1225"/>
      <c r="F58" s="115">
        <v>440</v>
      </c>
      <c r="G58" s="115">
        <v>440</v>
      </c>
      <c r="H58" s="116">
        <v>440</v>
      </c>
    </row>
    <row r="59" spans="2:8" ht="45.75" customHeight="1">
      <c r="B59" s="114"/>
      <c r="C59" s="1223" t="s">
        <v>613</v>
      </c>
      <c r="D59" s="1224"/>
      <c r="E59" s="1225"/>
      <c r="F59" s="115">
        <v>388</v>
      </c>
      <c r="G59" s="115">
        <v>301</v>
      </c>
      <c r="H59" s="116">
        <v>131</v>
      </c>
    </row>
    <row r="60" spans="2:8" ht="45.75" customHeight="1">
      <c r="B60" s="114"/>
      <c r="C60" s="1223" t="s">
        <v>614</v>
      </c>
      <c r="D60" s="1224"/>
      <c r="E60" s="1225"/>
      <c r="F60" s="115">
        <v>115</v>
      </c>
      <c r="G60" s="115">
        <v>115</v>
      </c>
      <c r="H60" s="116">
        <v>115</v>
      </c>
    </row>
    <row r="61" spans="2:8" ht="45.75" customHeight="1">
      <c r="B61" s="114"/>
      <c r="C61" s="1223" t="s">
        <v>615</v>
      </c>
      <c r="D61" s="1224"/>
      <c r="E61" s="1225"/>
      <c r="F61" s="115">
        <v>402</v>
      </c>
      <c r="G61" s="115">
        <v>245</v>
      </c>
      <c r="H61" s="116">
        <v>111</v>
      </c>
    </row>
    <row r="62" spans="2:8" ht="45.75" customHeight="1" thickBot="1">
      <c r="B62" s="117"/>
      <c r="C62" s="1226" t="s">
        <v>616</v>
      </c>
      <c r="D62" s="1227"/>
      <c r="E62" s="1228"/>
      <c r="F62" s="118">
        <v>30</v>
      </c>
      <c r="G62" s="118">
        <v>30</v>
      </c>
      <c r="H62" s="119">
        <v>30</v>
      </c>
    </row>
    <row r="63" spans="2:8" ht="52.5" customHeight="1" thickBot="1">
      <c r="B63" s="120"/>
      <c r="C63" s="1229" t="s">
        <v>45</v>
      </c>
      <c r="D63" s="1229"/>
      <c r="E63" s="1230"/>
      <c r="F63" s="121">
        <v>4220</v>
      </c>
      <c r="G63" s="121">
        <v>3822</v>
      </c>
      <c r="H63" s="122">
        <v>3516</v>
      </c>
    </row>
    <row r="64" spans="2:8" ht="15" customHeight="1"/>
    <row r="65" ht="0" hidden="1" customHeight="1"/>
    <row r="66" ht="0" hidden="1" customHeight="1"/>
  </sheetData>
  <sheetProtection algorithmName="SHA-512" hashValue="ks0plFbUUnnzJFt5koF+cf9noPGCROTPFUqWwKFeh+MRVhwUL8k7C4qlD6GM2wz6wGYi1Xxd3AyfIC5px0etvA==" saltValue="94KCFJSSNxXEKbDL6LL6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618</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618</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619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620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621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622</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563</v>
      </c>
      <c r="BQ50" s="1271"/>
      <c r="BR50" s="1271"/>
      <c r="BS50" s="1271"/>
      <c r="BT50" s="1271"/>
      <c r="BU50" s="1271"/>
      <c r="BV50" s="1271"/>
      <c r="BW50" s="1271"/>
      <c r="BX50" s="1271" t="s">
        <v>564</v>
      </c>
      <c r="BY50" s="1271"/>
      <c r="BZ50" s="1271"/>
      <c r="CA50" s="1271"/>
      <c r="CB50" s="1271"/>
      <c r="CC50" s="1271"/>
      <c r="CD50" s="1271"/>
      <c r="CE50" s="1271"/>
      <c r="CF50" s="1271" t="s">
        <v>565</v>
      </c>
      <c r="CG50" s="1271"/>
      <c r="CH50" s="1271"/>
      <c r="CI50" s="1271"/>
      <c r="CJ50" s="1271"/>
      <c r="CK50" s="1271"/>
      <c r="CL50" s="1271"/>
      <c r="CM50" s="1271"/>
      <c r="CN50" s="1271" t="s">
        <v>566</v>
      </c>
      <c r="CO50" s="1271"/>
      <c r="CP50" s="1271"/>
      <c r="CQ50" s="1271"/>
      <c r="CR50" s="1271"/>
      <c r="CS50" s="1271"/>
      <c r="CT50" s="1271"/>
      <c r="CU50" s="1271"/>
      <c r="CV50" s="1271" t="s">
        <v>567</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623</v>
      </c>
      <c r="AO51" s="1275"/>
      <c r="AP51" s="1275"/>
      <c r="AQ51" s="1275"/>
      <c r="AR51" s="1275"/>
      <c r="AS51" s="1275"/>
      <c r="AT51" s="1275"/>
      <c r="AU51" s="1275"/>
      <c r="AV51" s="1275"/>
      <c r="AW51" s="1275"/>
      <c r="AX51" s="1275"/>
      <c r="AY51" s="1275"/>
      <c r="AZ51" s="1275"/>
      <c r="BA51" s="1275"/>
      <c r="BB51" s="1275" t="s">
        <v>624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61.2</v>
      </c>
      <c r="CG51" s="1277"/>
      <c r="CH51" s="1277"/>
      <c r="CI51" s="1277"/>
      <c r="CJ51" s="1277"/>
      <c r="CK51" s="1277"/>
      <c r="CL51" s="1277"/>
      <c r="CM51" s="1277"/>
      <c r="CN51" s="1277">
        <v>65</v>
      </c>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625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56.8</v>
      </c>
      <c r="CG53" s="1277"/>
      <c r="CH53" s="1277"/>
      <c r="CI53" s="1277"/>
      <c r="CJ53" s="1277"/>
      <c r="CK53" s="1277"/>
      <c r="CL53" s="1277"/>
      <c r="CM53" s="1277"/>
      <c r="CN53" s="1277">
        <v>58.2</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626</v>
      </c>
      <c r="AO55" s="1271"/>
      <c r="AP55" s="1271"/>
      <c r="AQ55" s="1271"/>
      <c r="AR55" s="1271"/>
      <c r="AS55" s="1271"/>
      <c r="AT55" s="1271"/>
      <c r="AU55" s="1271"/>
      <c r="AV55" s="1271"/>
      <c r="AW55" s="1271"/>
      <c r="AX55" s="1271"/>
      <c r="AY55" s="1271"/>
      <c r="AZ55" s="1271"/>
      <c r="BA55" s="1271"/>
      <c r="BB55" s="1275" t="s">
        <v>624</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625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627</v>
      </c>
    </row>
    <row r="64" spans="1:109">
      <c r="B64" s="1246"/>
      <c r="G64" s="1253"/>
      <c r="I64" s="1287"/>
      <c r="J64" s="1287"/>
      <c r="K64" s="1287"/>
      <c r="L64" s="1287"/>
      <c r="M64" s="1287"/>
      <c r="N64" s="1288"/>
      <c r="AM64" s="1253"/>
      <c r="AN64" s="1253" t="s">
        <v>620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628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622</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563</v>
      </c>
      <c r="BQ72" s="1271"/>
      <c r="BR72" s="1271"/>
      <c r="BS72" s="1271"/>
      <c r="BT72" s="1271"/>
      <c r="BU72" s="1271"/>
      <c r="BV72" s="1271"/>
      <c r="BW72" s="1271"/>
      <c r="BX72" s="1271" t="s">
        <v>564</v>
      </c>
      <c r="BY72" s="1271"/>
      <c r="BZ72" s="1271"/>
      <c r="CA72" s="1271"/>
      <c r="CB72" s="1271"/>
      <c r="CC72" s="1271"/>
      <c r="CD72" s="1271"/>
      <c r="CE72" s="1271"/>
      <c r="CF72" s="1271" t="s">
        <v>565</v>
      </c>
      <c r="CG72" s="1271"/>
      <c r="CH72" s="1271"/>
      <c r="CI72" s="1271"/>
      <c r="CJ72" s="1271"/>
      <c r="CK72" s="1271"/>
      <c r="CL72" s="1271"/>
      <c r="CM72" s="1271"/>
      <c r="CN72" s="1271" t="s">
        <v>566</v>
      </c>
      <c r="CO72" s="1271"/>
      <c r="CP72" s="1271"/>
      <c r="CQ72" s="1271"/>
      <c r="CR72" s="1271"/>
      <c r="CS72" s="1271"/>
      <c r="CT72" s="1271"/>
      <c r="CU72" s="1271"/>
      <c r="CV72" s="1271" t="s">
        <v>567</v>
      </c>
      <c r="CW72" s="1271"/>
      <c r="CX72" s="1271"/>
      <c r="CY72" s="1271"/>
      <c r="CZ72" s="1271"/>
      <c r="DA72" s="1271"/>
      <c r="DB72" s="1271"/>
      <c r="DC72" s="1271"/>
    </row>
    <row r="73" spans="2:107">
      <c r="B73" s="1246"/>
      <c r="G73" s="1272"/>
      <c r="H73" s="1272"/>
      <c r="I73" s="1272"/>
      <c r="J73" s="1272"/>
      <c r="K73" s="1294"/>
      <c r="L73" s="1294"/>
      <c r="M73" s="1294"/>
      <c r="N73" s="1294"/>
      <c r="AM73" s="1264"/>
      <c r="AN73" s="1275" t="s">
        <v>623</v>
      </c>
      <c r="AO73" s="1275"/>
      <c r="AP73" s="1275"/>
      <c r="AQ73" s="1275"/>
      <c r="AR73" s="1275"/>
      <c r="AS73" s="1275"/>
      <c r="AT73" s="1275"/>
      <c r="AU73" s="1275"/>
      <c r="AV73" s="1275"/>
      <c r="AW73" s="1275"/>
      <c r="AX73" s="1275"/>
      <c r="AY73" s="1275"/>
      <c r="AZ73" s="1275"/>
      <c r="BA73" s="1275"/>
      <c r="BB73" s="1275" t="s">
        <v>624</v>
      </c>
      <c r="BC73" s="1275"/>
      <c r="BD73" s="1275"/>
      <c r="BE73" s="1275"/>
      <c r="BF73" s="1275"/>
      <c r="BG73" s="1275"/>
      <c r="BH73" s="1275"/>
      <c r="BI73" s="1275"/>
      <c r="BJ73" s="1275"/>
      <c r="BK73" s="1275"/>
      <c r="BL73" s="1275"/>
      <c r="BM73" s="1275"/>
      <c r="BN73" s="1275"/>
      <c r="BO73" s="1275"/>
      <c r="BP73" s="1277">
        <v>50.9</v>
      </c>
      <c r="BQ73" s="1277"/>
      <c r="BR73" s="1277"/>
      <c r="BS73" s="1277"/>
      <c r="BT73" s="1277"/>
      <c r="BU73" s="1277"/>
      <c r="BV73" s="1277"/>
      <c r="BW73" s="1277"/>
      <c r="BX73" s="1277">
        <v>48.6</v>
      </c>
      <c r="BY73" s="1277"/>
      <c r="BZ73" s="1277"/>
      <c r="CA73" s="1277"/>
      <c r="CB73" s="1277"/>
      <c r="CC73" s="1277"/>
      <c r="CD73" s="1277"/>
      <c r="CE73" s="1277"/>
      <c r="CF73" s="1277">
        <v>61.2</v>
      </c>
      <c r="CG73" s="1277"/>
      <c r="CH73" s="1277"/>
      <c r="CI73" s="1277"/>
      <c r="CJ73" s="1277"/>
      <c r="CK73" s="1277"/>
      <c r="CL73" s="1277"/>
      <c r="CM73" s="1277"/>
      <c r="CN73" s="1277">
        <v>65</v>
      </c>
      <c r="CO73" s="1277"/>
      <c r="CP73" s="1277"/>
      <c r="CQ73" s="1277"/>
      <c r="CR73" s="1277"/>
      <c r="CS73" s="1277"/>
      <c r="CT73" s="1277"/>
      <c r="CU73" s="1277"/>
      <c r="CV73" s="1277">
        <v>57.5</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629</v>
      </c>
      <c r="BC75" s="1275"/>
      <c r="BD75" s="1275"/>
      <c r="BE75" s="1275"/>
      <c r="BF75" s="1275"/>
      <c r="BG75" s="1275"/>
      <c r="BH75" s="1275"/>
      <c r="BI75" s="1275"/>
      <c r="BJ75" s="1275"/>
      <c r="BK75" s="1275"/>
      <c r="BL75" s="1275"/>
      <c r="BM75" s="1275"/>
      <c r="BN75" s="1275"/>
      <c r="BO75" s="1275"/>
      <c r="BP75" s="1277">
        <v>12.1</v>
      </c>
      <c r="BQ75" s="1277"/>
      <c r="BR75" s="1277"/>
      <c r="BS75" s="1277"/>
      <c r="BT75" s="1277"/>
      <c r="BU75" s="1277"/>
      <c r="BV75" s="1277"/>
      <c r="BW75" s="1277"/>
      <c r="BX75" s="1277">
        <v>10.7</v>
      </c>
      <c r="BY75" s="1277"/>
      <c r="BZ75" s="1277"/>
      <c r="CA75" s="1277"/>
      <c r="CB75" s="1277"/>
      <c r="CC75" s="1277"/>
      <c r="CD75" s="1277"/>
      <c r="CE75" s="1277"/>
      <c r="CF75" s="1277">
        <v>9.1</v>
      </c>
      <c r="CG75" s="1277"/>
      <c r="CH75" s="1277"/>
      <c r="CI75" s="1277"/>
      <c r="CJ75" s="1277"/>
      <c r="CK75" s="1277"/>
      <c r="CL75" s="1277"/>
      <c r="CM75" s="1277"/>
      <c r="CN75" s="1277">
        <v>7.9</v>
      </c>
      <c r="CO75" s="1277"/>
      <c r="CP75" s="1277"/>
      <c r="CQ75" s="1277"/>
      <c r="CR75" s="1277"/>
      <c r="CS75" s="1277"/>
      <c r="CT75" s="1277"/>
      <c r="CU75" s="1277"/>
      <c r="CV75" s="1277">
        <v>7.6</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626</v>
      </c>
      <c r="AO77" s="1271"/>
      <c r="AP77" s="1271"/>
      <c r="AQ77" s="1271"/>
      <c r="AR77" s="1271"/>
      <c r="AS77" s="1271"/>
      <c r="AT77" s="1271"/>
      <c r="AU77" s="1271"/>
      <c r="AV77" s="1271"/>
      <c r="AW77" s="1271"/>
      <c r="AX77" s="1271"/>
      <c r="AY77" s="1271"/>
      <c r="AZ77" s="1271"/>
      <c r="BA77" s="1271"/>
      <c r="BB77" s="1275" t="s">
        <v>624</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629</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sHd3ciYEeDAW8Ct/pIT0o+VfPQrEvver9PdmN653qlcj7IT1NKbz7DFf6Vv7MaEDfQmPYN6EEr3LQH6ICIfgA==" saltValue="442OICf69UyiI9LlVVpwO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N098xLjCPIcinCAiwoJZtQVQV1vjBgKl9pLTY2KJo6xVYLFiNF9y05algjrWjugCbli8JIJFhkH/GxaYDWCVg==" saltValue="ado2h2yBWQ9O1WKN81YN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PZ0EJqVnEOCNdri3uI0BUeMpQYffJEKbudtJ1E2hityl4fXZE0u0RIpA47UkzAIR1yYjUOQ23KS49o/XBTezQ==" saltValue="c62OW9N8wKQE3Id61TEh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560</v>
      </c>
      <c r="G2" s="136"/>
      <c r="H2" s="137"/>
    </row>
    <row r="3" spans="1:8">
      <c r="A3" s="133" t="s">
        <v>553</v>
      </c>
      <c r="B3" s="138"/>
      <c r="C3" s="139"/>
      <c r="D3" s="140">
        <v>74713</v>
      </c>
      <c r="E3" s="141"/>
      <c r="F3" s="142">
        <v>90961</v>
      </c>
      <c r="G3" s="143"/>
      <c r="H3" s="144"/>
    </row>
    <row r="4" spans="1:8">
      <c r="A4" s="145"/>
      <c r="B4" s="146"/>
      <c r="C4" s="147"/>
      <c r="D4" s="148">
        <v>19187</v>
      </c>
      <c r="E4" s="149"/>
      <c r="F4" s="150">
        <v>37720</v>
      </c>
      <c r="G4" s="151"/>
      <c r="H4" s="152"/>
    </row>
    <row r="5" spans="1:8">
      <c r="A5" s="133" t="s">
        <v>555</v>
      </c>
      <c r="B5" s="138"/>
      <c r="C5" s="139"/>
      <c r="D5" s="140">
        <v>58020</v>
      </c>
      <c r="E5" s="141"/>
      <c r="F5" s="142">
        <v>106614</v>
      </c>
      <c r="G5" s="143"/>
      <c r="H5" s="144"/>
    </row>
    <row r="6" spans="1:8">
      <c r="A6" s="145"/>
      <c r="B6" s="146"/>
      <c r="C6" s="147"/>
      <c r="D6" s="148">
        <v>43373</v>
      </c>
      <c r="E6" s="149"/>
      <c r="F6" s="150">
        <v>45545</v>
      </c>
      <c r="G6" s="151"/>
      <c r="H6" s="152"/>
    </row>
    <row r="7" spans="1:8">
      <c r="A7" s="133" t="s">
        <v>556</v>
      </c>
      <c r="B7" s="138"/>
      <c r="C7" s="139"/>
      <c r="D7" s="140">
        <v>98280</v>
      </c>
      <c r="E7" s="141"/>
      <c r="F7" s="142">
        <v>85459</v>
      </c>
      <c r="G7" s="143"/>
      <c r="H7" s="144"/>
    </row>
    <row r="8" spans="1:8">
      <c r="A8" s="145"/>
      <c r="B8" s="146"/>
      <c r="C8" s="147"/>
      <c r="D8" s="148">
        <v>80069</v>
      </c>
      <c r="E8" s="149"/>
      <c r="F8" s="150">
        <v>44378</v>
      </c>
      <c r="G8" s="151"/>
      <c r="H8" s="152"/>
    </row>
    <row r="9" spans="1:8">
      <c r="A9" s="133" t="s">
        <v>557</v>
      </c>
      <c r="B9" s="138"/>
      <c r="C9" s="139"/>
      <c r="D9" s="140">
        <v>81779</v>
      </c>
      <c r="E9" s="141"/>
      <c r="F9" s="142">
        <v>83280</v>
      </c>
      <c r="G9" s="143"/>
      <c r="H9" s="144"/>
    </row>
    <row r="10" spans="1:8">
      <c r="A10" s="145"/>
      <c r="B10" s="146"/>
      <c r="C10" s="147"/>
      <c r="D10" s="148">
        <v>69007</v>
      </c>
      <c r="E10" s="149"/>
      <c r="F10" s="150">
        <v>43123</v>
      </c>
      <c r="G10" s="151"/>
      <c r="H10" s="152"/>
    </row>
    <row r="11" spans="1:8">
      <c r="A11" s="133" t="s">
        <v>558</v>
      </c>
      <c r="B11" s="138"/>
      <c r="C11" s="139"/>
      <c r="D11" s="140">
        <v>66254</v>
      </c>
      <c r="E11" s="141"/>
      <c r="F11" s="142">
        <v>88968</v>
      </c>
      <c r="G11" s="143"/>
      <c r="H11" s="144"/>
    </row>
    <row r="12" spans="1:8">
      <c r="A12" s="145"/>
      <c r="B12" s="146"/>
      <c r="C12" s="153"/>
      <c r="D12" s="148">
        <v>38663</v>
      </c>
      <c r="E12" s="149"/>
      <c r="F12" s="150">
        <v>45482</v>
      </c>
      <c r="G12" s="151"/>
      <c r="H12" s="152"/>
    </row>
    <row r="13" spans="1:8">
      <c r="A13" s="133"/>
      <c r="B13" s="138"/>
      <c r="C13" s="154"/>
      <c r="D13" s="155">
        <v>75809</v>
      </c>
      <c r="E13" s="156"/>
      <c r="F13" s="157">
        <v>91056</v>
      </c>
      <c r="G13" s="158"/>
      <c r="H13" s="144"/>
    </row>
    <row r="14" spans="1:8">
      <c r="A14" s="145"/>
      <c r="B14" s="146"/>
      <c r="C14" s="147"/>
      <c r="D14" s="148">
        <v>50060</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5.91</v>
      </c>
      <c r="C19" s="159">
        <f>ROUND(VALUE(SUBSTITUTE(実質収支比率等に係る経年分析!G$48,"▲","-")),2)</f>
        <v>5.47</v>
      </c>
      <c r="D19" s="159">
        <f>ROUND(VALUE(SUBSTITUTE(実質収支比率等に係る経年分析!H$48,"▲","-")),2)</f>
        <v>7.68</v>
      </c>
      <c r="E19" s="159">
        <f>ROUND(VALUE(SUBSTITUTE(実質収支比率等に係る経年分析!I$48,"▲","-")),2)</f>
        <v>7.12</v>
      </c>
      <c r="F19" s="159">
        <f>ROUND(VALUE(SUBSTITUTE(実質収支比率等に係る経年分析!J$48,"▲","-")),2)</f>
        <v>6.64</v>
      </c>
    </row>
    <row r="20" spans="1:11">
      <c r="A20" s="159" t="s">
        <v>49</v>
      </c>
      <c r="B20" s="159">
        <f>ROUND(VALUE(SUBSTITUTE(実質収支比率等に係る経年分析!F$47,"▲","-")),2)</f>
        <v>21.54</v>
      </c>
      <c r="C20" s="159">
        <f>ROUND(VALUE(SUBSTITUTE(実質収支比率等に係る経年分析!G$47,"▲","-")),2)</f>
        <v>21.53</v>
      </c>
      <c r="D20" s="159">
        <f>ROUND(VALUE(SUBSTITUTE(実質収支比率等に係る経年分析!H$47,"▲","-")),2)</f>
        <v>17.41</v>
      </c>
      <c r="E20" s="159">
        <f>ROUND(VALUE(SUBSTITUTE(実質収支比率等に係る経年分析!I$47,"▲","-")),2)</f>
        <v>16.170000000000002</v>
      </c>
      <c r="F20" s="159">
        <f>ROUND(VALUE(SUBSTITUTE(実質収支比率等に係る経年分析!J$47,"▲","-")),2)</f>
        <v>16.61</v>
      </c>
    </row>
    <row r="21" spans="1:11">
      <c r="A21" s="159" t="s">
        <v>50</v>
      </c>
      <c r="B21" s="159">
        <f>IF(ISNUMBER(VALUE(SUBSTITUTE(実質収支比率等に係る経年分析!F$49,"▲","-"))),ROUND(VALUE(SUBSTITUTE(実質収支比率等に係る経年分析!F$49,"▲","-")),2),NA())</f>
        <v>1.54</v>
      </c>
      <c r="C21" s="159">
        <f>IF(ISNUMBER(VALUE(SUBSTITUTE(実質収支比率等に係る経年分析!G$49,"▲","-"))),ROUND(VALUE(SUBSTITUTE(実質収支比率等に係る経年分析!G$49,"▲","-")),2),NA())</f>
        <v>-0.43</v>
      </c>
      <c r="D21" s="159">
        <f>IF(ISNUMBER(VALUE(SUBSTITUTE(実質収支比率等に係る経年分析!H$49,"▲","-"))),ROUND(VALUE(SUBSTITUTE(実質収支比率等に係る経年分析!H$49,"▲","-")),2),NA())</f>
        <v>-1.68</v>
      </c>
      <c r="E21" s="159">
        <f>IF(ISNUMBER(VALUE(SUBSTITUTE(実質収支比率等に係る経年分析!I$49,"▲","-"))),ROUND(VALUE(SUBSTITUTE(実質収支比率等に係る経年分析!I$49,"▲","-")),2),NA())</f>
        <v>-2</v>
      </c>
      <c r="F21" s="159">
        <f>IF(ISNUMBER(VALUE(SUBSTITUTE(実質収支比率等に係る経年分析!J$49,"▲","-"))),ROUND(VALUE(SUBSTITUTE(実質収支比率等に係る経年分析!J$49,"▲","-")),2),NA())</f>
        <v>-0.67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国民健康保険特別会計（診療施設勘定）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伊予港上屋特別会計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都市総合文化施設運営事業特別会計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0.19</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0.56999999999999995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0.56000000000000005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0.38</v>
      </c>
    </row>
    <row r="34" spans="1:16">
      <c r="A34" s="160" t="str">
        <f>IF(連結実質赤字比率に係る赤字・黒字の構成分析!C$36="",NA(),連結実質赤字比率に係る赤字・黒字の構成分析!C$36)</f>
        <v>国民健康保険特別会計（事業勘定）</v>
      </c>
      <c r="B34" s="160">
        <f>IF(ROUND(VALUE(SUBSTITUTE(連結実質赤字比率に係る赤字・黒字の構成分析!F$36,"▲", "-")), 2) &lt; 0, ABS(ROUND(VALUE(SUBSTITUTE(連結実質赤字比率に係る赤字・黒字の構成分析!F$36,"▲", "-")), 2)), NA())</f>
        <v>0.01</v>
      </c>
      <c r="C34" s="160" t="e">
        <f>IF(ROUND(VALUE(SUBSTITUTE(連結実質赤字比率に係る赤字・黒字の構成分析!F$36,"▲", "-")), 2) &gt;= 0, ABS(ROUND(VALUE(SUBSTITUTE(連結実質赤字比率に係る赤字・黒字の構成分析!F$36,"▲", "-")), 2)), NA())</f>
        <v>#N/A</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f>IF(ROUND(VALUE(SUBSTITUTE(連結実質赤字比率に係る赤字・黒字の構成分析!H$36,"▲", "-")), 2) &lt; 0, ABS(ROUND(VALUE(SUBSTITUTE(連結実質赤字比率に係る赤字・黒字の構成分析!H$36,"▲", "-")), 2)), NA())</f>
        <v>0.17</v>
      </c>
      <c r="G34" s="160" t="e">
        <f>IF(ROUND(VALUE(SUBSTITUTE(連結実質赤字比率に係る赤字・黒字の構成分析!H$36,"▲", "-")), 2) &gt;= 0, ABS(ROUND(VALUE(SUBSTITUTE(連結実質赤字比率に係る赤字・黒字の構成分析!H$36,"▲", "-")), 2)), NA())</f>
        <v>#N/A</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7.12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6.64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7.52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8.44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8.75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9.2799999999999994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1596</v>
      </c>
      <c r="E42" s="161"/>
      <c r="F42" s="161"/>
      <c r="G42" s="161">
        <f>'実質公債費比率（分子）の構造'!L$52</f>
        <v>1677</v>
      </c>
      <c r="H42" s="161"/>
      <c r="I42" s="161"/>
      <c r="J42" s="161">
        <f>'実質公債費比率（分子）の構造'!M$52</f>
        <v>1723</v>
      </c>
      <c r="K42" s="161"/>
      <c r="L42" s="161"/>
      <c r="M42" s="161">
        <f>'実質公債費比率（分子）の構造'!N$52</f>
        <v>1736</v>
      </c>
      <c r="N42" s="161"/>
      <c r="O42" s="161"/>
      <c r="P42" s="161">
        <f>'実質公債費比率（分子）の構造'!O$52</f>
        <v>1724</v>
      </c>
    </row>
    <row r="43" spans="1:16">
      <c r="A43" s="161" t="s">
        <v>58</v>
      </c>
      <c r="B43" s="161">
        <f>'実質公債費比率（分子）の構造'!K$51</f>
        <v>1</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24</v>
      </c>
      <c r="C44" s="161"/>
      <c r="D44" s="161"/>
      <c r="E44" s="161">
        <f>'実質公債費比率（分子）の構造'!L$50</f>
        <v>24</v>
      </c>
      <c r="F44" s="161"/>
      <c r="G44" s="161"/>
      <c r="H44" s="161">
        <f>'実質公債費比率（分子）の構造'!M$50</f>
        <v>23</v>
      </c>
      <c r="I44" s="161"/>
      <c r="J44" s="161"/>
      <c r="K44" s="161">
        <f>'実質公債費比率（分子）の構造'!N$50</f>
        <v>22</v>
      </c>
      <c r="L44" s="161"/>
      <c r="M44" s="161"/>
      <c r="N44" s="161">
        <f>'実質公債費比率（分子）の構造'!O$50</f>
        <v>7</v>
      </c>
      <c r="O44" s="161"/>
      <c r="P44" s="161"/>
    </row>
    <row r="45" spans="1:16">
      <c r="A45" s="161" t="s">
        <v>60</v>
      </c>
      <c r="B45" s="161">
        <f>'実質公債費比率（分子）の構造'!K$49</f>
        <v>166</v>
      </c>
      <c r="C45" s="161"/>
      <c r="D45" s="161"/>
      <c r="E45" s="161">
        <f>'実質公債費比率（分子）の構造'!L$49</f>
        <v>118</v>
      </c>
      <c r="F45" s="161"/>
      <c r="G45" s="161"/>
      <c r="H45" s="161">
        <f>'実質公債費比率（分子）の構造'!M$49</f>
        <v>91</v>
      </c>
      <c r="I45" s="161"/>
      <c r="J45" s="161"/>
      <c r="K45" s="161">
        <f>'実質公債費比率（分子）の構造'!N$49</f>
        <v>102</v>
      </c>
      <c r="L45" s="161"/>
      <c r="M45" s="161"/>
      <c r="N45" s="161">
        <f>'実質公債費比率（分子）の構造'!O$49</f>
        <v>108</v>
      </c>
      <c r="O45" s="161"/>
      <c r="P45" s="161"/>
    </row>
    <row r="46" spans="1:16">
      <c r="A46" s="161" t="s">
        <v>61</v>
      </c>
      <c r="B46" s="161">
        <f>'実質公債費比率（分子）の構造'!K$48</f>
        <v>525</v>
      </c>
      <c r="C46" s="161"/>
      <c r="D46" s="161"/>
      <c r="E46" s="161">
        <f>'実質公債費比率（分子）の構造'!L$48</f>
        <v>539</v>
      </c>
      <c r="F46" s="161"/>
      <c r="G46" s="161"/>
      <c r="H46" s="161">
        <f>'実質公債費比率（分子）の構造'!M$48</f>
        <v>530</v>
      </c>
      <c r="I46" s="161"/>
      <c r="J46" s="161"/>
      <c r="K46" s="161">
        <f>'実質公債費比率（分子）の構造'!N$48</f>
        <v>574</v>
      </c>
      <c r="L46" s="161"/>
      <c r="M46" s="161"/>
      <c r="N46" s="161">
        <f>'実質公債費比率（分子）の構造'!O$48</f>
        <v>624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1886</v>
      </c>
      <c r="C49" s="161"/>
      <c r="D49" s="161"/>
      <c r="E49" s="161">
        <f>'実質公債費比率（分子）の構造'!L$45</f>
        <v>1831</v>
      </c>
      <c r="F49" s="161"/>
      <c r="G49" s="161"/>
      <c r="H49" s="161">
        <f>'実質公債費比率（分子）の構造'!M$45</f>
        <v>1772</v>
      </c>
      <c r="I49" s="161"/>
      <c r="J49" s="161"/>
      <c r="K49" s="161">
        <f>'実質公債費比率（分子）の構造'!N$45</f>
        <v>1704</v>
      </c>
      <c r="L49" s="161"/>
      <c r="M49" s="161"/>
      <c r="N49" s="161">
        <f>'実質公債費比率（分子）の構造'!O$45</f>
        <v>1711</v>
      </c>
      <c r="O49" s="161"/>
      <c r="P49" s="161"/>
    </row>
    <row r="50" spans="1:16">
      <c r="A50" s="161" t="s">
        <v>65</v>
      </c>
      <c r="B50" s="161" t="e">
        <f>NA()</f>
        <v>#N/A</v>
      </c>
      <c r="C50" s="161">
        <f>IF(ISNUMBER('実質公債費比率（分子）の構造'!K$53),'実質公債費比率（分子）の構造'!K$53,NA())</f>
        <v>1006</v>
      </c>
      <c r="D50" s="161" t="e">
        <f>NA()</f>
        <v>#N/A</v>
      </c>
      <c r="E50" s="161" t="e">
        <f>NA()</f>
        <v>#N/A</v>
      </c>
      <c r="F50" s="161">
        <f>IF(ISNUMBER('実質公債費比率（分子）の構造'!L$53),'実質公債費比率（分子）の構造'!L$53,NA())</f>
        <v>835</v>
      </c>
      <c r="G50" s="161" t="e">
        <f>NA()</f>
        <v>#N/A</v>
      </c>
      <c r="H50" s="161" t="e">
        <f>NA()</f>
        <v>#N/A</v>
      </c>
      <c r="I50" s="161">
        <f>IF(ISNUMBER('実質公債費比率（分子）の構造'!M$53),'実質公債費比率（分子）の構造'!M$53,NA())</f>
        <v>693</v>
      </c>
      <c r="J50" s="161" t="e">
        <f>NA()</f>
        <v>#N/A</v>
      </c>
      <c r="K50" s="161" t="e">
        <f>NA()</f>
        <v>#N/A</v>
      </c>
      <c r="L50" s="161">
        <f>IF(ISNUMBER('実質公債費比率（分子）の構造'!N$53),'実質公債費比率（分子）の構造'!N$53,NA())</f>
        <v>666</v>
      </c>
      <c r="M50" s="161" t="e">
        <f>NA()</f>
        <v>#N/A</v>
      </c>
      <c r="N50" s="161" t="e">
        <f>NA()</f>
        <v>#N/A</v>
      </c>
      <c r="O50" s="161">
        <f>IF(ISNUMBER('実質公債費比率（分子）の構造'!O$53),'実質公債費比率（分子）の構造'!O$53,NA())</f>
        <v>726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18886</v>
      </c>
      <c r="E56" s="160"/>
      <c r="F56" s="160"/>
      <c r="G56" s="160">
        <f>'将来負担比率（分子）の構造'!J$52</f>
        <v>19335</v>
      </c>
      <c r="H56" s="160"/>
      <c r="I56" s="160"/>
      <c r="J56" s="160">
        <f>'将来負担比率（分子）の構造'!K$52</f>
        <v>20539</v>
      </c>
      <c r="K56" s="160"/>
      <c r="L56" s="160"/>
      <c r="M56" s="160">
        <f>'将来負担比率（分子）の構造'!L$52</f>
        <v>21262</v>
      </c>
      <c r="N56" s="160"/>
      <c r="O56" s="160"/>
      <c r="P56" s="160">
        <f>'将来負担比率（分子）の構造'!M$52</f>
        <v>21584</v>
      </c>
    </row>
    <row r="57" spans="1:16">
      <c r="A57" s="160" t="s">
        <v>36</v>
      </c>
      <c r="B57" s="160"/>
      <c r="C57" s="160"/>
      <c r="D57" s="160">
        <f>'将来負担比率（分子）の構造'!I$51</f>
        <v>6</v>
      </c>
      <c r="E57" s="160"/>
      <c r="F57" s="160"/>
      <c r="G57" s="160">
        <f>'将来負担比率（分子）の構造'!J$51</f>
        <v>4</v>
      </c>
      <c r="H57" s="160"/>
      <c r="I57" s="160"/>
      <c r="J57" s="160">
        <f>'将来負担比率（分子）の構造'!K$51</f>
        <v>3</v>
      </c>
      <c r="K57" s="160"/>
      <c r="L57" s="160"/>
      <c r="M57" s="160">
        <f>'将来負担比率（分子）の構造'!L$51</f>
        <v>187</v>
      </c>
      <c r="N57" s="160"/>
      <c r="O57" s="160"/>
      <c r="P57" s="160">
        <f>'将来負担比率（分子）の構造'!M$51</f>
        <v>176</v>
      </c>
    </row>
    <row r="58" spans="1:16">
      <c r="A58" s="160" t="s">
        <v>35</v>
      </c>
      <c r="B58" s="160"/>
      <c r="C58" s="160"/>
      <c r="D58" s="160">
        <f>'将来負担比率（分子）の構造'!I$50</f>
        <v>5214</v>
      </c>
      <c r="E58" s="160"/>
      <c r="F58" s="160"/>
      <c r="G58" s="160">
        <f>'将来負担比率（分子）の構造'!J$50</f>
        <v>5160</v>
      </c>
      <c r="H58" s="160"/>
      <c r="I58" s="160"/>
      <c r="J58" s="160">
        <f>'将来負担比率（分子）の構造'!K$50</f>
        <v>4418</v>
      </c>
      <c r="K58" s="160"/>
      <c r="L58" s="160"/>
      <c r="M58" s="160">
        <f>'将来負担比率（分子）の構造'!L$50</f>
        <v>4044</v>
      </c>
      <c r="N58" s="160"/>
      <c r="O58" s="160"/>
      <c r="P58" s="160">
        <f>'将来負担比率（分子）の構造'!M$50</f>
        <v>3933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2752</v>
      </c>
      <c r="C62" s="160"/>
      <c r="D62" s="160"/>
      <c r="E62" s="160">
        <f>'将来負担比率（分子）の構造'!J$45</f>
        <v>2512</v>
      </c>
      <c r="F62" s="160"/>
      <c r="G62" s="160"/>
      <c r="H62" s="160">
        <f>'将来負担比率（分子）の構造'!K$45</f>
        <v>2261</v>
      </c>
      <c r="I62" s="160"/>
      <c r="J62" s="160"/>
      <c r="K62" s="160">
        <f>'将来負担比率（分子）の構造'!L$45</f>
        <v>2156</v>
      </c>
      <c r="L62" s="160"/>
      <c r="M62" s="160"/>
      <c r="N62" s="160">
        <f>'将来負担比率（分子）の構造'!M$45</f>
        <v>1891</v>
      </c>
      <c r="O62" s="160"/>
      <c r="P62" s="160"/>
    </row>
    <row r="63" spans="1:16">
      <c r="A63" s="160" t="s">
        <v>28</v>
      </c>
      <c r="B63" s="160">
        <f>'将来負担比率（分子）の構造'!I$44</f>
        <v>495</v>
      </c>
      <c r="C63" s="160"/>
      <c r="D63" s="160"/>
      <c r="E63" s="160">
        <f>'将来負担比率（分子）の構造'!J$44</f>
        <v>506</v>
      </c>
      <c r="F63" s="160"/>
      <c r="G63" s="160"/>
      <c r="H63" s="160">
        <f>'将来負担比率（分子）の構造'!K$44</f>
        <v>798</v>
      </c>
      <c r="I63" s="160"/>
      <c r="J63" s="160"/>
      <c r="K63" s="160">
        <f>'将来負担比率（分子）の構造'!L$44</f>
        <v>714</v>
      </c>
      <c r="L63" s="160"/>
      <c r="M63" s="160"/>
      <c r="N63" s="160">
        <f>'将来負担比率（分子）の構造'!M$44</f>
        <v>698</v>
      </c>
      <c r="O63" s="160"/>
      <c r="P63" s="160"/>
    </row>
    <row r="64" spans="1:16">
      <c r="A64" s="160" t="s">
        <v>27</v>
      </c>
      <c r="B64" s="160">
        <f>'将来負担比率（分子）の構造'!I$43</f>
        <v>7008</v>
      </c>
      <c r="C64" s="160"/>
      <c r="D64" s="160"/>
      <c r="E64" s="160">
        <f>'将来負担比率（分子）の構造'!J$43</f>
        <v>7037</v>
      </c>
      <c r="F64" s="160"/>
      <c r="G64" s="160"/>
      <c r="H64" s="160">
        <f>'将来負担比率（分子）の構造'!K$43</f>
        <v>6897</v>
      </c>
      <c r="I64" s="160"/>
      <c r="J64" s="160"/>
      <c r="K64" s="160">
        <f>'将来負担比率（分子）の構造'!L$43</f>
        <v>6852</v>
      </c>
      <c r="L64" s="160"/>
      <c r="M64" s="160"/>
      <c r="N64" s="160">
        <f>'将来負担比率（分子）の構造'!M$43</f>
        <v>5976</v>
      </c>
      <c r="O64" s="160"/>
      <c r="P64" s="160"/>
    </row>
    <row r="65" spans="1:16">
      <c r="A65" s="160" t="s">
        <v>26</v>
      </c>
      <c r="B65" s="160">
        <f>'将来負担比率（分子）の構造'!I$42</f>
        <v>46</v>
      </c>
      <c r="C65" s="160"/>
      <c r="D65" s="160"/>
      <c r="E65" s="160">
        <f>'将来負担比率（分子）の構造'!J$42</f>
        <v>31</v>
      </c>
      <c r="F65" s="160"/>
      <c r="G65" s="160"/>
      <c r="H65" s="160">
        <f>'将来負担比率（分子）の構造'!K$42</f>
        <v>15</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18531</v>
      </c>
      <c r="C66" s="160"/>
      <c r="D66" s="160"/>
      <c r="E66" s="160">
        <f>'将来負担比率（分子）の構造'!J$41</f>
        <v>18896</v>
      </c>
      <c r="F66" s="160"/>
      <c r="G66" s="160"/>
      <c r="H66" s="160">
        <f>'将来負担比率（分子）の構造'!K$41</f>
        <v>20671</v>
      </c>
      <c r="I66" s="160"/>
      <c r="J66" s="160"/>
      <c r="K66" s="160">
        <f>'将来負担比率（分子）の構造'!L$41</f>
        <v>21739</v>
      </c>
      <c r="L66" s="160"/>
      <c r="M66" s="160"/>
      <c r="N66" s="160">
        <f>'将来負担比率（分子）の構造'!M$41</f>
        <v>22245</v>
      </c>
      <c r="O66" s="160"/>
      <c r="P66" s="160"/>
    </row>
    <row r="67" spans="1:16">
      <c r="A67" s="160" t="s">
        <v>69</v>
      </c>
      <c r="B67" s="160" t="e">
        <f>NA()</f>
        <v>#N/A</v>
      </c>
      <c r="C67" s="160">
        <f>IF(ISNUMBER('将来負担比率（分子）の構造'!I$53), IF('将来負担比率（分子）の構造'!I$53 &lt; 0, 0, '将来負担比率（分子）の構造'!I$53), NA())</f>
        <v>4728</v>
      </c>
      <c r="D67" s="160" t="e">
        <f>NA()</f>
        <v>#N/A</v>
      </c>
      <c r="E67" s="160" t="e">
        <f>NA()</f>
        <v>#N/A</v>
      </c>
      <c r="F67" s="160">
        <f>IF(ISNUMBER('将来負担比率（分子）の構造'!J$53), IF('将来負担比率（分子）の構造'!J$53 &lt; 0, 0, '将来負担比率（分子）の構造'!J$53), NA())</f>
        <v>4483</v>
      </c>
      <c r="G67" s="160" t="e">
        <f>NA()</f>
        <v>#N/A</v>
      </c>
      <c r="H67" s="160" t="e">
        <f>NA()</f>
        <v>#N/A</v>
      </c>
      <c r="I67" s="160">
        <f>IF(ISNUMBER('将来負担比率（分子）の構造'!K$53), IF('将来負担比率（分子）の構造'!K$53 &lt; 0, 0, '将来負担比率（分子）の構造'!K$53), NA())</f>
        <v>5683</v>
      </c>
      <c r="J67" s="160" t="e">
        <f>NA()</f>
        <v>#N/A</v>
      </c>
      <c r="K67" s="160" t="e">
        <f>NA()</f>
        <v>#N/A</v>
      </c>
      <c r="L67" s="160">
        <f>IF(ISNUMBER('将来負担比率（分子）の構造'!L$53), IF('将来負担比率（分子）の構造'!L$53 &lt; 0, 0, '将来負担比率（分子）の構造'!L$53), NA())</f>
        <v>5970</v>
      </c>
      <c r="M67" s="160" t="e">
        <f>NA()</f>
        <v>#N/A</v>
      </c>
      <c r="N67" s="160" t="e">
        <f>NA()</f>
        <v>#N/A</v>
      </c>
      <c r="O67" s="160">
        <f>IF(ISNUMBER('将来負担比率（分子）の構造'!M$53), IF('将来負担比率（分子）の構造'!M$53 &lt; 0, 0, '将来負担比率（分子）の構造'!M$53), NA())</f>
        <v>5116</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1910</v>
      </c>
      <c r="C72" s="164">
        <f>基金残高に係る経年分析!G55</f>
        <v>1760</v>
      </c>
      <c r="D72" s="164">
        <f>基金残高に係る経年分析!H55</f>
        <v>1761</v>
      </c>
    </row>
    <row r="73" spans="1:16">
      <c r="A73" s="163" t="s">
        <v>72</v>
      </c>
      <c r="B73" s="164">
        <f>基金残高に係る経年分析!F56</f>
        <v>241</v>
      </c>
      <c r="C73" s="164">
        <f>基金残高に係る経年分析!G56</f>
        <v>241</v>
      </c>
      <c r="D73" s="164">
        <f>基金残高に係る経年分析!H56</f>
        <v>241</v>
      </c>
    </row>
    <row r="74" spans="1:16">
      <c r="A74" s="163" t="s">
        <v>73</v>
      </c>
      <c r="B74" s="164">
        <f>基金残高に係る経年分析!F57</f>
        <v>2070</v>
      </c>
      <c r="C74" s="164">
        <f>基金残高に係る経年分析!G57</f>
        <v>1820</v>
      </c>
      <c r="D74" s="164">
        <f>基金残高に係る経年分析!H57</f>
        <v>1514</v>
      </c>
    </row>
  </sheetData>
  <sheetProtection algorithmName="SHA-512" hashValue="NmlEBT1ZiHbjc2wIbH3QYDZ6PZgG/KxfaX0RGs7KXv3o/j2IDmYR/U3+R4UhYlkbt0i/KX1XXg6QMXct4K/aGg==" saltValue="+yvngNhgA+vtP9Exefwc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2019-03-24T22:33:39Z</cp:lastPrinted>
  <dcterms:created xsi:type="dcterms:W3CDTF">2019-02-14T04:35:42Z</dcterms:created>
  <dcterms:modified xsi:type="dcterms:W3CDTF">2019-10-28T12:17:23Z</dcterms:modified>
  <cp:category/>
</cp:coreProperties>
</file>