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850" yWindow="690" windowWidth="20610" windowHeight="71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BE42" i="9"/>
  <c r="AM42" i="9"/>
  <c r="U42" i="9"/>
  <c r="C42" i="9"/>
  <c r="BE41" i="9"/>
  <c r="AM41" i="9"/>
  <c r="U41" i="9"/>
  <c r="C41" i="9"/>
  <c r="BE40" i="9"/>
  <c r="AM40" i="9"/>
  <c r="U40" i="9"/>
  <c r="C40" i="9"/>
  <c r="BE39" i="9"/>
  <c r="AM39" i="9"/>
  <c r="U39" i="9"/>
  <c r="C39" i="9"/>
  <c r="BE38" i="9"/>
  <c r="AM38" i="9"/>
  <c r="U38" i="9"/>
  <c r="C38" i="9"/>
  <c r="BE37" i="9"/>
  <c r="AM37" i="9"/>
  <c r="BW34" i="9"/>
  <c r="BW35" i="9" s="1"/>
  <c r="BW36" i="9" s="1"/>
  <c r="BW37" i="9" s="1"/>
  <c r="BW38" i="9" s="1"/>
  <c r="BW39" i="9" s="1"/>
  <c r="BW40" i="9" s="1"/>
  <c r="BW41" i="9" s="1"/>
  <c r="BW42" i="9" s="1"/>
  <c r="BW43" i="9" s="1"/>
  <c r="C34" i="9"/>
  <c r="C35" i="9" s="1"/>
  <c r="CO34" i="9" l="1"/>
  <c r="CO35" i="9" s="1"/>
  <c r="CO36" i="9" s="1"/>
  <c r="CO37" i="9" s="1"/>
  <c r="CO38" i="9" s="1"/>
  <c r="CO39" i="9" s="1"/>
  <c r="CO40" i="9" s="1"/>
  <c r="CO41" i="9" s="1"/>
  <c r="CO42" i="9" s="1"/>
  <c r="C36" i="9"/>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U34" i="9"/>
  <c r="U35" i="9" s="1"/>
  <c r="U36" i="9" s="1"/>
  <c r="U37" i="9" s="1"/>
  <c r="BE34" i="9" l="1"/>
  <c r="BE35" i="9" s="1"/>
  <c r="BE36" i="9" s="1"/>
</calcChain>
</file>

<file path=xl/sharedStrings.xml><?xml version="1.0" encoding="utf-8"?>
<sst xmlns="http://schemas.openxmlformats.org/spreadsheetml/2006/main" count="1067" uniqueCount="586">
  <si>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</si>
  <si>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</si>
  <si>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</si>
  <si>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</si>
  <si>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</si>
  <si>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</si>
  <si>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</si>
  <si>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</si>
  <si>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</si>
  <si>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</si>
  <si>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</si>
  <si>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</si>
  <si>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</si>
  <si>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</si>
  <si>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</si>
  <si>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</si>
  <si>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</si>
  <si>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</si>
  <si>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</si>
  <si>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</si>
  <si>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</si>
  <si>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</si>
  <si>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</si>
  <si>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</si>
  <si>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</si>
  <si>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</si>
  <si>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</si>
  <si>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</si>
  <si>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</si>
  <si>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</si>
  <si>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</si>
  <si>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</si>
  <si>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</si>
  <si>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</si>
  <si>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</si>
  <si>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</si>
  <si>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</si>
  <si>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</si>
  <si>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</si>
  <si>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</si>
  <si>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</si>
  <si>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</si>
  <si>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</si>
  <si>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</si>
  <si>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</si>
  <si>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</si>
  <si>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</si>
  <si>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</si>
  <si>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</si>
  <si>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</si>
  <si>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</si>
  <si>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</si>
  <si>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</si>
  <si>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</si>
  <si>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</si>
  <si>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</si>
  <si>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</si>
  <si>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</si>
  <si>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</si>
  <si>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</si>
  <si>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</si>
  <si>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</si>
  <si>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</si>
  <si>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</si>
  <si>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</si>
  <si>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</si>
  <si>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</si>
  <si>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</si>
  <si>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</si>
  <si>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</si>
  <si>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</si>
  <si>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</si>
  <si>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</si>
  <si>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</si>
  <si>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</si>
  <si>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</si>
  <si>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</si>
  <si>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</si>
  <si>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</si>
  <si>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</si>
  <si>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</si>
  <si>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</si>
  <si>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西予市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</si>
  <si>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</si>
  <si>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</si>
  <si>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</si>
  <si>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</si>
  <si>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</si>
  <si>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</si>
  <si>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</si>
  <si>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</si>
  <si>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</si>
  <si>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</si>
  <si>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</si>
  <si>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</si>
  <si>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</si>
  <si>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</si>
  <si>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</si>
  <si>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</si>
  <si>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</si>
  <si>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</si>
  <si>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</si>
  <si>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</si>
  <si>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</si>
  <si>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</si>
  <si>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</si>
  <si>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</si>
  <si>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</si>
  <si>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</si>
  <si>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</si>
  <si>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</si>
  <si>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</si>
  <si>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</si>
  <si>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</si>
  <si>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</si>
  <si>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</si>
  <si>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</si>
  <si>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</si>
  <si>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</si>
  <si>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</si>
  <si>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</si>
  <si>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</si>
  <si>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</si>
  <si>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</si>
  <si>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</si>
  <si>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</si>
  <si>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</si>
  <si>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</si>
  <si>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</si>
  <si>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</si>
  <si>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</si>
  <si>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</si>
  <si>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</si>
  <si>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</si>
  <si>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</si>
  <si>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</si>
  <si>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</si>
  <si>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</si>
  <si>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</si>
  <si>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</si>
  <si>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</si>
  <si>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</si>
  <si>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</si>
  <si>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</si>
  <si>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</si>
  <si>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</si>
  <si>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</si>
  <si>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</si>
  <si>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</si>
  <si>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</si>
  <si>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</si>
  <si>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</si>
  <si>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</si>
  <si>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</si>
  <si>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</si>
  <si>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</si>
  <si>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</si>
  <si>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</si>
  <si>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</si>
  <si>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</si>
  <si>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</si>
  <si>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</si>
  <si>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</si>
  <si>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</si>
  <si>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</si>
  <si>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</si>
  <si>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</si>
  <si>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</si>
  <si>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</si>
  <si>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</si>
  <si>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</si>
  <si>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</si>
  <si>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</si>
  <si>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</si>
  <si>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</si>
  <si>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</si>
  <si>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</si>
  <si>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</si>
  <si>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</si>
  <si>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</si>
  <si>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</si>
  <si>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</si>
  <si>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</si>
  <si>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</si>
  <si>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</si>
  <si>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</si>
  <si>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</si>
  <si>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</si>
  <si>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</si>
  <si>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</si>
  <si>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</si>
  <si>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</si>
  <si>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</si>
  <si>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</si>
  <si>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</si>
  <si>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愛媛県西予市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</si>
  <si>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</si>
  <si>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</si>
  <si>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</si>
  <si>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</si>
  <si>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</si>
  <si>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</si>
  <si>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</si>
  <si>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</si>
  <si>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</si>
  <si>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</si>
  <si>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</si>
  <si>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</si>
  <si>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</si>
  <si>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</si>
  <si>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</si>
  <si>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</si>
  <si>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</si>
  <si>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</si>
  <si>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</si>
  <si>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</si>
  <si>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</si>
  <si>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</si>
  <si>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</si>
  <si>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</si>
  <si>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</si>
  <si>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</si>
  <si>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</si>
  <si>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</si>
  <si>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</si>
  <si>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</si>
  <si>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</si>
  <si>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</si>
  <si>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</si>
  <si>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</si>
  <si>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</si>
  <si>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</si>
  <si>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</si>
  <si>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</si>
  <si>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</si>
  <si>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</si>
  <si>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</si>
  <si>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</si>
  <si>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</si>
  <si>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</si>
  <si>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</si>
  <si>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</si>
  <si>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</si>
  <si>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</si>
  <si>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</si>
  <si>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</si>
  <si>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</si>
  <si>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</si>
  <si>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</si>
  <si>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</si>
  <si>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</si>
  <si>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</si>
  <si>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</si>
  <si>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</si>
  <si>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</si>
  <si>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</si>
  <si>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</si>
  <si>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</si>
  <si>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</si>
  <si>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</si>
  <si>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</si>
  <si>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</si>
  <si>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</si>
  <si>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</si>
  <si>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</si>
  <si>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</si>
  <si>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</si>
  <si>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</si>
  <si>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</si>
  <si>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</si>
  <si>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</si>
  <si>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</si>
  <si>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</si>
  <si>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</si>
  <si>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</si>
  <si>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</si>
  <si>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</si>
  <si>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</si>
  <si>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</si>
  <si>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</si>
  <si>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</si>
  <si>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</si>
  <si>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</si>
  <si>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</si>
  <si>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</si>
  <si>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</si>
  <si>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</si>
  <si>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</si>
  <si>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</si>
  <si>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</si>
  <si>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</si>
  <si>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</si>
  <si>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</si>
  <si>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</si>
  <si>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</si>
  <si>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</si>
  <si>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</si>
  <si>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</si>
  <si>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</si>
  <si>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</si>
  <si>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</si>
  <si>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</si>
  <si>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</si>
  <si>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</si>
  <si>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</si>
  <si>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</si>
  <si>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</si>
  <si>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</si>
  <si>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</si>
  <si>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</si>
  <si>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</si>
  <si>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</si>
  <si>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</si>
  <si>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</si>
  <si>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</si>
  <si>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</si>
  <si>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</si>
  <si>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</si>
  <si>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</si>
  <si>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</si>
  <si>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</si>
  <si>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</si>
  <si>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</si>
  <si>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</si>
  <si>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</si>
  <si>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</si>
  <si>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</si>
  <si>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</si>
  <si>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</si>
  <si>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</si>
  <si>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</si>
  <si>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</si>
  <si>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</si>
  <si>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</si>
  <si>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</si>
  <si>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</si>
  <si>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</si>
  <si>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</si>
  <si>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</si>
  <si>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</si>
  <si>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</si>
  <si>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</si>
  <si>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</si>
  <si>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</si>
  <si>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</si>
  <si>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</si>
  <si>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愛媛県西予市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</si>
  <si>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</si>
  <si>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</si>
  <si>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</si>
  <si>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</si>
  <si>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</si>
  <si>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</si>
  <si>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</si>
  <si>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</si>
  <si>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</si>
  <si>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</si>
  <si>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</si>
  <si>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</si>
  <si>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</si>
  <si>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</si>
  <si>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</si>
  <si>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</si>
  <si>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</si>
  <si>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</si>
  <si>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</si>
  <si>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</si>
  <si>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授産場特別会計</t>
    <phoneticPr fontId="5"/>
  </si>
  <si>
    <t>住宅新築資金等貸付事業特別会計</t>
    <phoneticPr fontId="5"/>
  </si>
  <si>
    <t>育英会奨学資金貸付特別会計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</si>
  <si>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</si>
  <si>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</si>
  <si>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</si>
  <si>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</si>
  <si>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</si>
  <si>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</si>
  <si>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</si>
  <si>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</si>
  <si>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</si>
  <si>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</si>
  <si>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</si>
  <si>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</si>
  <si>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</si>
  <si>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</si>
  <si>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</si>
  <si>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後期高齢者医療特別会計</t>
    <phoneticPr fontId="5"/>
  </si>
  <si>
    <t>介護保険特別会計(保険事業勘定）</t>
    <phoneticPr fontId="5"/>
  </si>
  <si>
    <t>上水道事業会計</t>
    <phoneticPr fontId="5"/>
  </si>
  <si>
    <t>法適用企業</t>
    <phoneticPr fontId="5"/>
  </si>
  <si>
    <t>病院事業会計</t>
    <phoneticPr fontId="5"/>
  </si>
  <si>
    <t>野村介護老人保健施設事業会計</t>
    <phoneticPr fontId="5"/>
  </si>
  <si>
    <t>簡易水道事業特別会計</t>
    <phoneticPr fontId="5"/>
  </si>
  <si>
    <t>法非適用企業</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</si>
  <si>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</si>
  <si>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</si>
  <si>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</si>
  <si>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</si>
  <si>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</si>
  <si>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</si>
  <si>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</si>
  <si>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</si>
  <si>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</si>
  <si>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</si>
  <si>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</si>
  <si>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</si>
  <si>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</si>
  <si>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</si>
  <si>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</si>
  <si>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</si>
  <si>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</si>
  <si>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</si>
  <si>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</si>
  <si>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</si>
  <si>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</si>
  <si>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</si>
  <si>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</si>
  <si>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</si>
  <si>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</si>
  <si>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</si>
  <si>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</si>
  <si>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</si>
  <si>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</si>
  <si>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</si>
  <si>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</si>
  <si>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</si>
  <si>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</si>
  <si>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</si>
  <si>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</si>
  <si>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</si>
  <si>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</si>
  <si>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</si>
  <si>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</si>
  <si>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</si>
  <si>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</si>
  <si>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</si>
  <si>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</si>
  <si>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</si>
  <si>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</si>
  <si>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</si>
  <si>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</si>
  <si>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</si>
  <si>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</si>
  <si>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</si>
  <si>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</si>
  <si>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</si>
  <si>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</si>
  <si>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</si>
  <si>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</si>
  <si>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</si>
  <si>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</si>
  <si>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</si>
  <si>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</si>
  <si>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</si>
  <si>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</si>
  <si>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</si>
  <si>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</si>
  <si>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</si>
  <si>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</si>
  <si>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</si>
  <si>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</si>
  <si>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</si>
  <si>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</si>
  <si>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</si>
  <si>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</si>
  <si>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</si>
  <si>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</si>
  <si>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</si>
  <si>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</si>
  <si>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</si>
  <si>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</si>
  <si>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</si>
  <si>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</si>
  <si>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</si>
  <si>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</si>
  <si>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</si>
  <si>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</si>
  <si>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</si>
  <si>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</si>
  <si>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</si>
  <si>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</si>
  <si>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</si>
  <si>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</si>
  <si>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</si>
  <si>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</si>
  <si>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</si>
  <si>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</si>
  <si>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</si>
  <si>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</si>
  <si>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</si>
  <si>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</si>
  <si>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</si>
  <si>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</si>
  <si>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</si>
  <si>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</si>
  <si>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</si>
  <si>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</si>
  <si>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</si>
  <si>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</si>
  <si>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</si>
  <si>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</si>
  <si>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</si>
  <si>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</si>
  <si>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</si>
  <si>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</si>
  <si>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</si>
  <si>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</si>
  <si>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</si>
  <si>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</si>
  <si>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</si>
  <si>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</si>
  <si>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</si>
  <si>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</si>
  <si>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</si>
  <si>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</si>
  <si>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</si>
  <si>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</si>
  <si>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</si>
  <si>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</si>
  <si>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</si>
  <si>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</si>
  <si>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</si>
  <si>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</si>
  <si>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</si>
  <si>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</si>
  <si>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</si>
  <si>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</si>
  <si>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</si>
  <si>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</si>
  <si>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</si>
  <si>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</si>
  <si>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</si>
  <si>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</si>
  <si>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</si>
  <si>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</si>
  <si>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</si>
  <si>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</si>
  <si>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</si>
  <si>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病院事業会計</t>
  </si>
  <si>
    <t>上水道事業会計</t>
  </si>
  <si>
    <t>一般会計</t>
  </si>
  <si>
    <t>野村介護老人保健施設事業会計</t>
  </si>
  <si>
    <t>介護保険特別会計(保険事業勘定）</t>
  </si>
  <si>
    <t>育英会奨学資金貸付特別会計</t>
  </si>
  <si>
    <t>後期高齢者医療特別会計</t>
  </si>
  <si>
    <t>簡易水道事業特別会計</t>
  </si>
  <si>
    <t>その他会計（赤字）</t>
  </si>
  <si>
    <t>その他会計（黒字）</t>
  </si>
  <si>
    <t>あけはまシーサイドサンパーク（株）</t>
    <rPh sb="15" eb="16">
      <t>カブ</t>
    </rPh>
    <phoneticPr fontId="5"/>
  </si>
  <si>
    <t>（株）どんぶり館</t>
    <rPh sb="1" eb="2">
      <t>カブ</t>
    </rPh>
    <phoneticPr fontId="5"/>
  </si>
  <si>
    <t>（財）宇和文化会館</t>
    <rPh sb="1" eb="2">
      <t>ザイ</t>
    </rPh>
    <phoneticPr fontId="5"/>
  </si>
  <si>
    <t>西予ＣＡＴＶ（株）</t>
    <rPh sb="7" eb="8">
      <t>カブ</t>
    </rPh>
    <phoneticPr fontId="5"/>
  </si>
  <si>
    <t>（株）グリーンヒル</t>
    <rPh sb="1" eb="2">
      <t>カブ</t>
    </rPh>
    <phoneticPr fontId="5"/>
  </si>
  <si>
    <t>（株）野村町地域振興センター</t>
    <rPh sb="1" eb="2">
      <t>カブ</t>
    </rPh>
    <rPh sb="3" eb="5">
      <t>ノムラ</t>
    </rPh>
    <rPh sb="5" eb="6">
      <t>チョウ</t>
    </rPh>
    <rPh sb="6" eb="8">
      <t>チイキ</t>
    </rPh>
    <rPh sb="8" eb="10">
      <t>シンコウ</t>
    </rPh>
    <phoneticPr fontId="5"/>
  </si>
  <si>
    <t>（株）エフシー</t>
    <rPh sb="1" eb="2">
      <t>カブ</t>
    </rPh>
    <phoneticPr fontId="5"/>
  </si>
  <si>
    <t>（株）城川開発公社</t>
    <rPh sb="1" eb="2">
      <t>カブ</t>
    </rPh>
    <rPh sb="3" eb="5">
      <t>シロカワ</t>
    </rPh>
    <rPh sb="5" eb="7">
      <t>カイハツ</t>
    </rPh>
    <rPh sb="7" eb="9">
      <t>コウシャ</t>
    </rPh>
    <phoneticPr fontId="5"/>
  </si>
  <si>
    <t>西予市土地開発公社</t>
    <rPh sb="0" eb="3">
      <t>セイヨシ</t>
    </rPh>
    <rPh sb="3" eb="5">
      <t>トチ</t>
    </rPh>
    <rPh sb="5" eb="7">
      <t>カイハツ</t>
    </rPh>
    <rPh sb="7" eb="9">
      <t>コウシャ</t>
    </rPh>
    <phoneticPr fontId="5"/>
  </si>
  <si>
    <t>-</t>
    <phoneticPr fontId="5"/>
  </si>
  <si>
    <t>〇</t>
    <phoneticPr fontId="5"/>
  </si>
  <si>
    <t>-</t>
    <phoneticPr fontId="2"/>
  </si>
  <si>
    <t>愛媛県市町総合事務組合　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5"/>
  </si>
  <si>
    <t>愛媛県市町総合事務組合　消防補償事業分</t>
    <rPh sb="12" eb="14">
      <t>ショウボウ</t>
    </rPh>
    <rPh sb="14" eb="16">
      <t>ホショウ</t>
    </rPh>
    <rPh sb="16" eb="18">
      <t>ジギョウ</t>
    </rPh>
    <rPh sb="18" eb="19">
      <t>ブン</t>
    </rPh>
    <phoneticPr fontId="5"/>
  </si>
  <si>
    <t>愛媛県市町総合事務組合　交通災害事業分</t>
    <rPh sb="12" eb="14">
      <t>コウツウ</t>
    </rPh>
    <rPh sb="14" eb="16">
      <t>サイガイ</t>
    </rPh>
    <rPh sb="16" eb="18">
      <t>ジギョウ</t>
    </rPh>
    <rPh sb="18" eb="19">
      <t>ブン</t>
    </rPh>
    <phoneticPr fontId="5"/>
  </si>
  <si>
    <t>愛媛県市町総合事務組合　自治会館事業分</t>
    <rPh sb="12" eb="14">
      <t>ジチ</t>
    </rPh>
    <rPh sb="14" eb="16">
      <t>カイカン</t>
    </rPh>
    <rPh sb="16" eb="18">
      <t>ジギョウ</t>
    </rPh>
    <rPh sb="18" eb="19">
      <t>ブン</t>
    </rPh>
    <phoneticPr fontId="5"/>
  </si>
  <si>
    <t>愛媛県市町総合事務組合　議員公務災害事業分</t>
    <rPh sb="12" eb="14">
      <t>ギイン</t>
    </rPh>
    <rPh sb="14" eb="16">
      <t>コウム</t>
    </rPh>
    <rPh sb="16" eb="18">
      <t>サイガイ</t>
    </rPh>
    <rPh sb="18" eb="20">
      <t>ジギョウ</t>
    </rPh>
    <rPh sb="20" eb="21">
      <t>ブン</t>
    </rPh>
    <phoneticPr fontId="5"/>
  </si>
  <si>
    <t>愛媛県市町総合事務組合　共通経費分</t>
    <rPh sb="12" eb="14">
      <t>キョウツウ</t>
    </rPh>
    <rPh sb="14" eb="16">
      <t>ケイヒ</t>
    </rPh>
    <rPh sb="16" eb="17">
      <t>ブン</t>
    </rPh>
    <phoneticPr fontId="5"/>
  </si>
  <si>
    <t>八幡浜施設事務組合　一般会計</t>
    <rPh sb="0" eb="3">
      <t>ヤワタハマ</t>
    </rPh>
    <rPh sb="3" eb="5">
      <t>シセツ</t>
    </rPh>
    <rPh sb="5" eb="7">
      <t>ジム</t>
    </rPh>
    <rPh sb="7" eb="9">
      <t>クミアイ</t>
    </rPh>
    <rPh sb="10" eb="12">
      <t>イッパン</t>
    </rPh>
    <rPh sb="12" eb="14">
      <t>カイケイ</t>
    </rPh>
    <phoneticPr fontId="5"/>
  </si>
  <si>
    <t>八幡浜施設事務組合　消防事業特別会計</t>
    <rPh sb="0" eb="3">
      <t>ヤワタハマ</t>
    </rPh>
    <rPh sb="3" eb="5">
      <t>シセツ</t>
    </rPh>
    <rPh sb="5" eb="7">
      <t>ジム</t>
    </rPh>
    <rPh sb="7" eb="9">
      <t>クミアイ</t>
    </rPh>
    <rPh sb="10" eb="12">
      <t>ショウボウ</t>
    </rPh>
    <rPh sb="12" eb="14">
      <t>ジギョウ</t>
    </rPh>
    <rPh sb="14" eb="16">
      <t>トクベツ</t>
    </rPh>
    <rPh sb="16" eb="18">
      <t>カイケイ</t>
    </rPh>
    <phoneticPr fontId="5"/>
  </si>
  <si>
    <t>八幡浜施設事務組合　休日夜間急患センター事業特別会計</t>
    <rPh sb="0" eb="3">
      <t>ヤワタハマ</t>
    </rPh>
    <rPh sb="3" eb="5">
      <t>シセツ</t>
    </rPh>
    <rPh sb="5" eb="7">
      <t>ジム</t>
    </rPh>
    <rPh sb="7" eb="9">
      <t>クミアイ</t>
    </rPh>
    <rPh sb="10" eb="12">
      <t>キュウジツ</t>
    </rPh>
    <rPh sb="12" eb="14">
      <t>ヤカン</t>
    </rPh>
    <rPh sb="14" eb="16">
      <t>キュウカン</t>
    </rPh>
    <rPh sb="20" eb="22">
      <t>ジギョウ</t>
    </rPh>
    <rPh sb="22" eb="24">
      <t>トクベツ</t>
    </rPh>
    <rPh sb="24" eb="26">
      <t>カイケイ</t>
    </rPh>
    <phoneticPr fontId="5"/>
  </si>
  <si>
    <t>八幡浜施設事務組合　し尿処理事業特別会計</t>
    <rPh sb="0" eb="3">
      <t>ヤワタハマ</t>
    </rPh>
    <rPh sb="3" eb="5">
      <t>シセツ</t>
    </rPh>
    <rPh sb="5" eb="7">
      <t>ジム</t>
    </rPh>
    <rPh sb="7" eb="9">
      <t>クミアイ</t>
    </rPh>
    <rPh sb="11" eb="12">
      <t>ニョウ</t>
    </rPh>
    <rPh sb="12" eb="14">
      <t>ショリ</t>
    </rPh>
    <rPh sb="14" eb="16">
      <t>ジギョウ</t>
    </rPh>
    <rPh sb="16" eb="18">
      <t>トクベツ</t>
    </rPh>
    <rPh sb="18" eb="20">
      <t>カイケイ</t>
    </rPh>
    <phoneticPr fontId="5"/>
  </si>
  <si>
    <t>八幡浜施設事務組合　特別養護老人ホーム事業特別会計</t>
    <rPh sb="0" eb="3">
      <t>ヤワタハマ</t>
    </rPh>
    <rPh sb="3" eb="5">
      <t>シセツ</t>
    </rPh>
    <rPh sb="5" eb="7">
      <t>ジム</t>
    </rPh>
    <rPh sb="7" eb="9">
      <t>クミアイ</t>
    </rPh>
    <rPh sb="10" eb="12">
      <t>トクベツ</t>
    </rPh>
    <rPh sb="12" eb="14">
      <t>ヨウゴ</t>
    </rPh>
    <rPh sb="14" eb="16">
      <t>ロウジン</t>
    </rPh>
    <rPh sb="19" eb="21">
      <t>ジギョウ</t>
    </rPh>
    <rPh sb="21" eb="23">
      <t>トクベツ</t>
    </rPh>
    <rPh sb="23" eb="25">
      <t>カイケイ</t>
    </rPh>
    <phoneticPr fontId="5"/>
  </si>
  <si>
    <t>八幡浜・大洲地区広域市町村圏組合　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5"/>
  </si>
  <si>
    <t>八幡浜・大洲地区広域市町村圏組合　八幡浜大洲地方拠点対策室特別会計</t>
    <rPh sb="17" eb="20">
      <t>ヤワタハマ</t>
    </rPh>
    <rPh sb="20" eb="22">
      <t>オオズ</t>
    </rPh>
    <rPh sb="22" eb="24">
      <t>チホウ</t>
    </rPh>
    <rPh sb="24" eb="26">
      <t>キョテン</t>
    </rPh>
    <rPh sb="26" eb="29">
      <t>タイサクシツ</t>
    </rPh>
    <rPh sb="29" eb="31">
      <t>トクベツ</t>
    </rPh>
    <rPh sb="31" eb="33">
      <t>カイケイ</t>
    </rPh>
    <phoneticPr fontId="5"/>
  </si>
  <si>
    <t>八幡浜・大洲地区広域市町村圏組合　八幡浜・大洲地区ふるさと市町村圏基金特別会計　</t>
    <phoneticPr fontId="5"/>
  </si>
  <si>
    <t>八幡浜・大洲地区広域市町村圏組合　運動公園特別会計　</t>
    <phoneticPr fontId="5"/>
  </si>
  <si>
    <t>南予水道企業団</t>
    <rPh sb="0" eb="2">
      <t>ナンヨ</t>
    </rPh>
    <rPh sb="2" eb="4">
      <t>スイドウ</t>
    </rPh>
    <rPh sb="4" eb="6">
      <t>キギョウ</t>
    </rPh>
    <rPh sb="6" eb="7">
      <t>ダン</t>
    </rPh>
    <phoneticPr fontId="5"/>
  </si>
  <si>
    <t>-</t>
    <phoneticPr fontId="2"/>
  </si>
  <si>
    <t>-</t>
    <phoneticPr fontId="2"/>
  </si>
  <si>
    <t>-</t>
    <phoneticPr fontId="2"/>
  </si>
  <si>
    <t>-</t>
    <phoneticPr fontId="2"/>
  </si>
  <si>
    <t>-</t>
    <phoneticPr fontId="2"/>
  </si>
  <si>
    <t>-</t>
    <phoneticPr fontId="2"/>
  </si>
  <si>
    <t>-</t>
    <phoneticPr fontId="2"/>
  </si>
  <si>
    <t>-</t>
    <phoneticPr fontId="2"/>
  </si>
  <si>
    <t>愛媛地方税滞納整理機構</t>
  </si>
  <si>
    <t>愛媛県後期高齢者医療広域連合　一般会計</t>
  </si>
  <si>
    <t>愛媛県後期高齢者医療広域連合　後期高齢者医療特別会計</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</si>
</sst>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182309</c:v>
                </c:pt>
                <c:pt idx="1">
                  <c:v>84557</c:v>
                </c:pt>
                <c:pt idx="2">
                  <c:v>61700</c:v>
                </c:pt>
                <c:pt idx="3">
                  <c:v>120168</c:v>
                </c:pt>
                <c:pt idx="4">
                  <c:v>138434</c:v>
                </c:pt>
              </c:numCache>
            </c:numRef>
          </c:val>
          <c:smooth val="0"/>
        </c:ser>
        <c:dLbls>
          <c:showLegendKey val="0"/>
          <c:showVal val="0"/>
          <c:showCatName val="0"/>
          <c:showSerName val="0"/>
          <c:showPercent val="0"/>
          <c:showBubbleSize val="0"/>
        </c:dLbls>
        <c:marker val="1"/>
        <c:smooth val="0"/>
        <c:axId val="138888320"/>
        <c:axId val="138890240"/>
      </c:lineChart>
      <c:catAx>
        <c:axId val="1388883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890240"/>
        <c:crosses val="autoZero"/>
        <c:auto val="1"/>
        <c:lblAlgn val="ctr"/>
        <c:lblOffset val="100"/>
        <c:tickLblSkip val="1"/>
        <c:tickMarkSkip val="1"/>
        <c:noMultiLvlLbl val="0"/>
      </c:catAx>
      <c:valAx>
        <c:axId val="13889024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888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4.12</c:v>
                </c:pt>
                <c:pt idx="1">
                  <c:v>3.93</c:v>
                </c:pt>
                <c:pt idx="2">
                  <c:v>8.0500000000000007</c:v>
                </c:pt>
                <c:pt idx="3">
                  <c:v>4.54</c:v>
                </c:pt>
                <c:pt idx="4">
                  <c:v>5.19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10.32</c:v>
                </c:pt>
                <c:pt idx="1">
                  <c:v>13.59</c:v>
                </c:pt>
                <c:pt idx="2">
                  <c:v>15.3</c:v>
                </c:pt>
                <c:pt idx="3">
                  <c:v>19.66</c:v>
                </c:pt>
                <c:pt idx="4">
                  <c:v>22.12</c:v>
                </c:pt>
              </c:numCache>
            </c:numRef>
          </c:val>
        </c:ser>
        <c:dLbls>
          <c:showLegendKey val="0"/>
          <c:showVal val="0"/>
          <c:showCatName val="0"/>
          <c:showSerName val="0"/>
          <c:showPercent val="0"/>
          <c:showBubbleSize val="0"/>
        </c:dLbls>
        <c:gapWidth val="250"/>
        <c:overlap val="100"/>
        <c:axId val="139301632"/>
        <c:axId val="139303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1.91</c:v>
                </c:pt>
                <c:pt idx="1">
                  <c:v>3.06</c:v>
                </c:pt>
                <c:pt idx="2">
                  <c:v>5.8</c:v>
                </c:pt>
                <c:pt idx="3">
                  <c:v>1.08</c:v>
                </c:pt>
                <c:pt idx="4">
                  <c:v>2.9</c:v>
                </c:pt>
              </c:numCache>
            </c:numRef>
          </c:val>
          <c:smooth val="0"/>
        </c:ser>
        <c:dLbls>
          <c:showLegendKey val="0"/>
          <c:showVal val="0"/>
          <c:showCatName val="0"/>
          <c:showSerName val="0"/>
          <c:showPercent val="0"/>
          <c:showBubbleSize val="0"/>
        </c:dLbls>
        <c:marker val="1"/>
        <c:smooth val="0"/>
        <c:axId val="139301632"/>
        <c:axId val="139303552"/>
      </c:lineChart>
      <c:catAx>
        <c:axId val="13930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303552"/>
        <c:crosses val="autoZero"/>
        <c:auto val="1"/>
        <c:lblAlgn val="ctr"/>
        <c:lblOffset val="100"/>
        <c:tickLblSkip val="1"/>
        <c:tickMarkSkip val="1"/>
        <c:noMultiLvlLbl val="0"/>
      </c:catAx>
      <c:valAx>
        <c:axId val="139303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30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0.13</c:v>
                </c:pt>
                <c:pt idx="2">
                  <c:v>#N/A</c:v>
                </c:pt>
                <c:pt idx="3">
                  <c:v>0.19</c:v>
                </c:pt>
                <c:pt idx="4">
                  <c:v>#N/A</c:v>
                </c:pt>
                <c:pt idx="5">
                  <c:v>0.06</c:v>
                </c:pt>
                <c:pt idx="6">
                  <c:v>#N/A</c:v>
                </c:pt>
                <c:pt idx="7">
                  <c:v>0.04</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0.12</c:v>
                </c:pt>
                <c:pt idx="2">
                  <c:v>#N/A</c:v>
                </c:pt>
                <c:pt idx="3">
                  <c:v>0.15</c:v>
                </c:pt>
                <c:pt idx="4">
                  <c:v>#N/A</c:v>
                </c:pt>
                <c:pt idx="5">
                  <c:v>0.25</c:v>
                </c:pt>
                <c:pt idx="6">
                  <c:v>#N/A</c:v>
                </c:pt>
                <c:pt idx="7">
                  <c:v>0.23</c:v>
                </c:pt>
                <c:pt idx="8">
                  <c:v>#N/A</c:v>
                </c:pt>
                <c:pt idx="9">
                  <c:v>0.09</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c:v>
                </c:pt>
                <c:pt idx="4">
                  <c:v>#N/A</c:v>
                </c:pt>
                <c:pt idx="5">
                  <c:v>0.06</c:v>
                </c:pt>
                <c:pt idx="6">
                  <c:v>#N/A</c:v>
                </c:pt>
                <c:pt idx="7">
                  <c:v>0.05</c:v>
                </c:pt>
                <c:pt idx="8">
                  <c:v>#N/A</c:v>
                </c:pt>
                <c:pt idx="9">
                  <c:v>0.1</c:v>
                </c:pt>
              </c:numCache>
            </c:numRef>
          </c:val>
        </c:ser>
        <c:ser>
          <c:idx val="4"/>
          <c:order val="4"/>
          <c:tx>
            <c:strRef>
              <c:f>データシート!$A$31</c:f>
              <c:strCache>
                <c:ptCount val="1"/>
                <c:pt idx="0">
                  <c:v>育英会奨学資金貸付特別会計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0.28999999999999998</c:v>
                </c:pt>
                <c:pt idx="2">
                  <c:v>#N/A</c:v>
                </c:pt>
                <c:pt idx="3">
                  <c:v>0.4</c:v>
                </c:pt>
                <c:pt idx="4">
                  <c:v>#N/A</c:v>
                </c:pt>
                <c:pt idx="5">
                  <c:v>0.54</c:v>
                </c:pt>
                <c:pt idx="6">
                  <c:v>#N/A</c:v>
                </c:pt>
                <c:pt idx="7">
                  <c:v>0</c:v>
                </c:pt>
                <c:pt idx="8">
                  <c:v>#N/A</c:v>
                </c:pt>
                <c:pt idx="9">
                  <c:v>0.11</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0.04</c:v>
                </c:pt>
                <c:pt idx="2">
                  <c:v>#N/A</c:v>
                </c:pt>
                <c:pt idx="3">
                  <c:v>0.09</c:v>
                </c:pt>
                <c:pt idx="4">
                  <c:v>#N/A</c:v>
                </c:pt>
                <c:pt idx="5">
                  <c:v>0.17</c:v>
                </c:pt>
                <c:pt idx="6">
                  <c:v>#N/A</c:v>
                </c:pt>
                <c:pt idx="7">
                  <c:v>0.02</c:v>
                </c:pt>
                <c:pt idx="8">
                  <c:v>#N/A</c:v>
                </c:pt>
                <c:pt idx="9">
                  <c:v>0.22</c:v>
                </c:pt>
              </c:numCache>
            </c:numRef>
          </c:val>
        </c:ser>
        <c:ser>
          <c:idx val="6"/>
          <c:order val="6"/>
          <c:tx>
            <c:strRef>
              <c:f>データシート!$A$33</c:f>
              <c:strCache>
                <c:ptCount val="1"/>
                <c:pt idx="0">
                  <c:v>野村介護老人保健施設事業会計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c:v>
                </c:pt>
                <c:pt idx="2">
                  <c:v>#N/A</c:v>
                </c:pt>
                <c:pt idx="3">
                  <c:v>0.79</c:v>
                </c:pt>
                <c:pt idx="4">
                  <c:v>#N/A</c:v>
                </c:pt>
                <c:pt idx="5">
                  <c:v>0.77</c:v>
                </c:pt>
                <c:pt idx="6">
                  <c:v>#N/A</c:v>
                </c:pt>
                <c:pt idx="7">
                  <c:v>0.64</c:v>
                </c:pt>
                <c:pt idx="8">
                  <c:v>#N/A</c:v>
                </c:pt>
                <c:pt idx="9">
                  <c:v>0.28000000000000003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3.81</c:v>
                </c:pt>
                <c:pt idx="2">
                  <c:v>#N/A</c:v>
                </c:pt>
                <c:pt idx="3">
                  <c:v>3.49</c:v>
                </c:pt>
                <c:pt idx="4">
                  <c:v>#N/A</c:v>
                </c:pt>
                <c:pt idx="5">
                  <c:v>7.49</c:v>
                </c:pt>
                <c:pt idx="6">
                  <c:v>#N/A</c:v>
                </c:pt>
                <c:pt idx="7">
                  <c:v>4.5199999999999996</c:v>
                </c:pt>
                <c:pt idx="8">
                  <c:v>#N/A</c:v>
                </c:pt>
                <c:pt idx="9">
                  <c:v>5.0599999999999996</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5.3</c:v>
                </c:pt>
                <c:pt idx="2">
                  <c:v>#N/A</c:v>
                </c:pt>
                <c:pt idx="3">
                  <c:v>5.38</c:v>
                </c:pt>
                <c:pt idx="4">
                  <c:v>#N/A</c:v>
                </c:pt>
                <c:pt idx="5">
                  <c:v>4.55</c:v>
                </c:pt>
                <c:pt idx="6">
                  <c:v>#N/A</c:v>
                </c:pt>
                <c:pt idx="7">
                  <c:v>4.7300000000000004</c:v>
                </c:pt>
                <c:pt idx="8">
                  <c:v>#N/A</c:v>
                </c:pt>
                <c:pt idx="9">
                  <c:v>5.17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13.06</c:v>
                </c:pt>
                <c:pt idx="2">
                  <c:v>#N/A</c:v>
                </c:pt>
                <c:pt idx="3">
                  <c:v>14.35</c:v>
                </c:pt>
                <c:pt idx="4">
                  <c:v>#N/A</c:v>
                </c:pt>
                <c:pt idx="5">
                  <c:v>14.55</c:v>
                </c:pt>
                <c:pt idx="6">
                  <c:v>#N/A</c:v>
                </c:pt>
                <c:pt idx="7">
                  <c:v>13.8</c:v>
                </c:pt>
                <c:pt idx="8">
                  <c:v>#N/A</c:v>
                </c:pt>
                <c:pt idx="9">
                  <c:v>10.76</c:v>
                </c:pt>
              </c:numCache>
            </c:numRef>
          </c:val>
        </c:ser>
        <c:dLbls>
          <c:showLegendKey val="0"/>
          <c:showVal val="0"/>
          <c:showCatName val="0"/>
          <c:showSerName val="0"/>
          <c:showPercent val="0"/>
          <c:showBubbleSize val="0"/>
        </c:dLbls>
        <c:gapWidth val="150"/>
        <c:overlap val="100"/>
        <c:axId val="139336320"/>
        <c:axId val="139358592"/>
      </c:barChart>
      <c:catAx>
        <c:axId val="13933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358592"/>
        <c:crosses val="autoZero"/>
        <c:auto val="1"/>
        <c:lblAlgn val="ctr"/>
        <c:lblOffset val="100"/>
        <c:tickLblSkip val="1"/>
        <c:tickMarkSkip val="1"/>
        <c:noMultiLvlLbl val="0"/>
      </c:catAx>
      <c:valAx>
        <c:axId val="139358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336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3088</c:v>
                </c:pt>
                <c:pt idx="5">
                  <c:v>3212</c:v>
                </c:pt>
                <c:pt idx="8">
                  <c:v>3160</c:v>
                </c:pt>
                <c:pt idx="11">
                  <c:v>3268</c:v>
                </c:pt>
                <c:pt idx="14">
                  <c:v>3400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178</c:v>
                </c:pt>
                <c:pt idx="3">
                  <c:v>181</c:v>
                </c:pt>
                <c:pt idx="6">
                  <c:v>173</c:v>
                </c:pt>
                <c:pt idx="9">
                  <c:v>34</c:v>
                </c:pt>
                <c:pt idx="12">
                  <c:v>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27</c:v>
                </c:pt>
                <c:pt idx="3">
                  <c:v>31</c:v>
                </c:pt>
                <c:pt idx="6">
                  <c:v>19</c:v>
                </c:pt>
                <c:pt idx="9">
                  <c:v>5</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605</c:v>
                </c:pt>
                <c:pt idx="3">
                  <c:v>687</c:v>
                </c:pt>
                <c:pt idx="6">
                  <c:v>710</c:v>
                </c:pt>
                <c:pt idx="9">
                  <c:v>736</c:v>
                </c:pt>
                <c:pt idx="12">
                  <c:v>873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3959</c:v>
                </c:pt>
                <c:pt idx="3">
                  <c:v>3876</c:v>
                </c:pt>
                <c:pt idx="6">
                  <c:v>3706</c:v>
                </c:pt>
                <c:pt idx="9">
                  <c:v>3712</c:v>
                </c:pt>
                <c:pt idx="12">
                  <c:v>3775</c:v>
                </c:pt>
              </c:numCache>
            </c:numRef>
          </c:val>
        </c:ser>
        <c:dLbls>
          <c:showLegendKey val="0"/>
          <c:showVal val="0"/>
          <c:showCatName val="0"/>
          <c:showSerName val="0"/>
          <c:showPercent val="0"/>
          <c:showBubbleSize val="0"/>
        </c:dLbls>
        <c:gapWidth val="100"/>
        <c:overlap val="100"/>
        <c:axId val="138135424"/>
        <c:axId val="138137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1681</c:v>
                </c:pt>
                <c:pt idx="2">
                  <c:v>#N/A</c:v>
                </c:pt>
                <c:pt idx="3">
                  <c:v>#N/A</c:v>
                </c:pt>
                <c:pt idx="4">
                  <c:v>1563</c:v>
                </c:pt>
                <c:pt idx="5">
                  <c:v>#N/A</c:v>
                </c:pt>
                <c:pt idx="6">
                  <c:v>#N/A</c:v>
                </c:pt>
                <c:pt idx="7">
                  <c:v>1448</c:v>
                </c:pt>
                <c:pt idx="8">
                  <c:v>#N/A</c:v>
                </c:pt>
                <c:pt idx="9">
                  <c:v>#N/A</c:v>
                </c:pt>
                <c:pt idx="10">
                  <c:v>1219</c:v>
                </c:pt>
                <c:pt idx="11">
                  <c:v>#N/A</c:v>
                </c:pt>
                <c:pt idx="12">
                  <c:v>#N/A</c:v>
                </c:pt>
                <c:pt idx="13">
                  <c:v>1283</c:v>
                </c:pt>
                <c:pt idx="14">
                  <c:v>#N/A</c:v>
                </c:pt>
              </c:numCache>
            </c:numRef>
          </c:val>
          <c:smooth val="0"/>
        </c:ser>
        <c:dLbls>
          <c:showLegendKey val="0"/>
          <c:showVal val="0"/>
          <c:showCatName val="0"/>
          <c:showSerName val="0"/>
          <c:showPercent val="0"/>
          <c:showBubbleSize val="0"/>
        </c:dLbls>
        <c:marker val="1"/>
        <c:smooth val="0"/>
        <c:axId val="138135424"/>
        <c:axId val="138137600"/>
      </c:lineChart>
      <c:catAx>
        <c:axId val="13813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137600"/>
        <c:crosses val="autoZero"/>
        <c:auto val="1"/>
        <c:lblAlgn val="ctr"/>
        <c:lblOffset val="100"/>
        <c:tickLblSkip val="1"/>
        <c:tickMarkSkip val="1"/>
        <c:noMultiLvlLbl val="0"/>
      </c:catAx>
      <c:valAx>
        <c:axId val="13813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13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30833</c:v>
                </c:pt>
                <c:pt idx="5">
                  <c:v>30467</c:v>
                </c:pt>
                <c:pt idx="8">
                  <c:v>30355</c:v>
                </c:pt>
                <c:pt idx="11">
                  <c:v>30297</c:v>
                </c:pt>
                <c:pt idx="14">
                  <c:v>31352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804</c:v>
                </c:pt>
                <c:pt idx="5">
                  <c:v>721</c:v>
                </c:pt>
                <c:pt idx="8">
                  <c:v>580</c:v>
                </c:pt>
                <c:pt idx="11">
                  <c:v>541</c:v>
                </c:pt>
                <c:pt idx="14">
                  <c:v>470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6953</c:v>
                </c:pt>
                <c:pt idx="5">
                  <c:v>8555</c:v>
                </c:pt>
                <c:pt idx="8">
                  <c:v>8744</c:v>
                </c:pt>
                <c:pt idx="11">
                  <c:v>10040</c:v>
                </c:pt>
                <c:pt idx="14">
                  <c:v>10362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340</c:v>
                </c:pt>
                <c:pt idx="3">
                  <c:v>171</c:v>
                </c:pt>
                <c:pt idx="6">
                  <c:v>152</c:v>
                </c:pt>
                <c:pt idx="9">
                  <c:v>114</c:v>
                </c:pt>
                <c:pt idx="12">
                  <c:v>134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6328</c:v>
                </c:pt>
                <c:pt idx="3">
                  <c:v>6035</c:v>
                </c:pt>
                <c:pt idx="6">
                  <c:v>5765</c:v>
                </c:pt>
                <c:pt idx="9">
                  <c:v>5495</c:v>
                </c:pt>
                <c:pt idx="12">
                  <c:v>4522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89</c:v>
                </c:pt>
                <c:pt idx="3">
                  <c:v>57</c:v>
                </c:pt>
                <c:pt idx="6">
                  <c:v>36</c:v>
                </c:pt>
                <c:pt idx="9">
                  <c:v>29</c:v>
                </c:pt>
                <c:pt idx="12">
                  <c:v>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7489</c:v>
                </c:pt>
                <c:pt idx="3">
                  <c:v>7713</c:v>
                </c:pt>
                <c:pt idx="6">
                  <c:v>7776</c:v>
                </c:pt>
                <c:pt idx="9">
                  <c:v>9604</c:v>
                </c:pt>
                <c:pt idx="12">
                  <c:v>10905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1079</c:v>
                </c:pt>
                <c:pt idx="3">
                  <c:v>903</c:v>
                </c:pt>
                <c:pt idx="6">
                  <c:v>255</c:v>
                </c:pt>
                <c:pt idx="9">
                  <c:v>225</c:v>
                </c:pt>
                <c:pt idx="12">
                  <c:v>196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35265</c:v>
                </c:pt>
                <c:pt idx="3">
                  <c:v>34516</c:v>
                </c:pt>
                <c:pt idx="6">
                  <c:v>33601</c:v>
                </c:pt>
                <c:pt idx="9">
                  <c:v>33277</c:v>
                </c:pt>
                <c:pt idx="12">
                  <c:v>34063</c:v>
                </c:pt>
              </c:numCache>
            </c:numRef>
          </c:val>
        </c:ser>
        <c:dLbls>
          <c:showLegendKey val="0"/>
          <c:showVal val="0"/>
          <c:showCatName val="0"/>
          <c:showSerName val="0"/>
          <c:showPercent val="0"/>
          <c:showBubbleSize val="0"/>
        </c:dLbls>
        <c:gapWidth val="100"/>
        <c:overlap val="100"/>
        <c:axId val="138282880"/>
        <c:axId val="138289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12001</c:v>
                </c:pt>
                <c:pt idx="2">
                  <c:v>#N/A</c:v>
                </c:pt>
                <c:pt idx="3">
                  <c:v>#N/A</c:v>
                </c:pt>
                <c:pt idx="4">
                  <c:v>9652</c:v>
                </c:pt>
                <c:pt idx="5">
                  <c:v>#N/A</c:v>
                </c:pt>
                <c:pt idx="6">
                  <c:v>#N/A</c:v>
                </c:pt>
                <c:pt idx="7">
                  <c:v>7907</c:v>
                </c:pt>
                <c:pt idx="8">
                  <c:v>#N/A</c:v>
                </c:pt>
                <c:pt idx="9">
                  <c:v>#N/A</c:v>
                </c:pt>
                <c:pt idx="10">
                  <c:v>7866</c:v>
                </c:pt>
                <c:pt idx="11">
                  <c:v>#N/A</c:v>
                </c:pt>
                <c:pt idx="12">
                  <c:v>#N/A</c:v>
                </c:pt>
                <c:pt idx="13">
                  <c:v>7660</c:v>
                </c:pt>
                <c:pt idx="14">
                  <c:v>#N/A</c:v>
                </c:pt>
              </c:numCache>
            </c:numRef>
          </c:val>
          <c:smooth val="0"/>
        </c:ser>
        <c:dLbls>
          <c:showLegendKey val="0"/>
          <c:showVal val="0"/>
          <c:showCatName val="0"/>
          <c:showSerName val="0"/>
          <c:showPercent val="0"/>
          <c:showBubbleSize val="0"/>
        </c:dLbls>
        <c:marker val="1"/>
        <c:smooth val="0"/>
        <c:axId val="138282880"/>
        <c:axId val="138289152"/>
      </c:lineChart>
      <c:catAx>
        <c:axId val="13828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289152"/>
        <c:crosses val="autoZero"/>
        <c:auto val="1"/>
        <c:lblAlgn val="ctr"/>
        <c:lblOffset val="100"/>
        <c:tickLblSkip val="1"/>
        <c:tickMarkSkip val="1"/>
        <c:noMultiLvlLbl val="0"/>
      </c:catAx>
      <c:valAx>
        <c:axId val="138289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28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愛媛県西予市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41,119
40,870
514.34
29,265,834
28,271,068
864,513
16,652,938
34,063,113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財政基盤は脆弱で、類似団体平均を大きく下回っている。</a:t>
          </a:r>
          <a:r>
            <a:rPr lang="ja-JP" altLang="en-US" sz="1100" b="0" i="0" baseline="0">
              <a:solidFill>
                <a:sysClr val="windowText" lastClr="000000"/>
              </a:solidFill>
              <a:effectLst/>
              <a:latin typeface="+mn-lt"/>
              <a:ea typeface="+mn-ea"/>
              <a:cs typeface="+mn-cs"/>
            </a:rPr>
            <a:t>市内</a:t>
          </a:r>
          <a:r>
            <a:rPr lang="ja-JP" altLang="ja-JP" sz="1100" b="0" i="0" baseline="0">
              <a:solidFill>
                <a:sysClr val="windowText" lastClr="000000"/>
              </a:solidFill>
              <a:effectLst/>
              <a:latin typeface="+mn-lt"/>
              <a:ea typeface="+mn-ea"/>
              <a:cs typeface="+mn-cs"/>
            </a:rPr>
            <a:t>産業の低迷が続く中、新たな産業創出や企業誘致が進展せず、市税収入の横ばいが続いており、平成21年度から</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年連続さらに低下し平成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年度は平成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年度は同値となった。</a:t>
          </a:r>
          <a:endParaRPr lang="ja-JP" altLang="ja-JP" sz="1400">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自主財源が乏しいため、従来の行政評価等の手法を更を改善して事業の見直しを行い、厳格な枠予算を設定し、無駄を省き、行政の効率化を図ることにより、持続可能な財政基盤の確立に努める。具体的な手法としては、組織や機構、業務の見直しを行う西予市オフィス改革を推進する。</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67" name="直線コネクタ 66"/>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0" name="直線コネクタ 69"/>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144992</xdr:rowOff>
    </xdr:from>
    <xdr:to>
      <xdr:col>4</xdr:col>
      <xdr:colOff>482600</xdr:colOff>
      <xdr:row>44</xdr:row>
      <xdr:rowOff>165100</xdr:rowOff>
    </xdr:to>
    <xdr:cxnSp macro="">
      <xdr:nvCxnSpPr>
        <xdr:cNvPr id="73" name="直線コネクタ 72"/>
        <xdr:cNvCxnSpPr/>
      </xdr:nvCxnSpPr>
      <xdr:spPr>
        <a:xfrm>
          <a:off x="2336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144992</xdr:rowOff>
    </xdr:to>
    <xdr:cxnSp macro="">
      <xdr:nvCxnSpPr>
        <xdr:cNvPr id="76" name="直線コネクタ 75"/>
        <xdr:cNvCxnSpPr/>
      </xdr:nvCxnSpPr>
      <xdr:spPr>
        <a:xfrm>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6" name="円/楕円 85"/>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7"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8" name="円/楕円 87"/>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89" name="テキスト ボックス 88"/>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0" name="円/楕円 89"/>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1" name="テキスト ボックス 90"/>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94192</xdr:rowOff>
    </xdr:from>
    <xdr:to>
      <xdr:col>3</xdr:col>
      <xdr:colOff>330200</xdr:colOff>
      <xdr:row>45</xdr:row>
      <xdr:rowOff>24342</xdr:rowOff>
    </xdr:to>
    <xdr:sp macro="" textlink="">
      <xdr:nvSpPr>
        <xdr:cNvPr id="92" name="円/楕円 91"/>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9119</xdr:rowOff>
    </xdr:from>
    <xdr:ext cx="762000" cy="259045"/>
    <xdr:sp macro="" textlink="">
      <xdr:nvSpPr>
        <xdr:cNvPr id="93" name="テキスト ボックス 92"/>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4" name="円/楕円 93"/>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5" name="テキスト ボックス 94"/>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経常経費の削減に努めており、主に</a:t>
          </a:r>
          <a:r>
            <a:rPr lang="ja-JP" altLang="en-US" sz="1100" b="0" i="0" baseline="0">
              <a:solidFill>
                <a:sysClr val="windowText" lastClr="000000"/>
              </a:solidFill>
              <a:effectLst/>
              <a:latin typeface="+mn-lt"/>
              <a:ea typeface="+mn-ea"/>
              <a:cs typeface="+mn-cs"/>
            </a:rPr>
            <a:t>扶助費</a:t>
          </a:r>
          <a:r>
            <a:rPr lang="ja-JP" altLang="ja-JP" sz="1100" b="0" i="0" baseline="0">
              <a:solidFill>
                <a:sysClr val="windowText" lastClr="000000"/>
              </a:solidFill>
              <a:effectLst/>
              <a:latin typeface="+mn-lt"/>
              <a:ea typeface="+mn-ea"/>
              <a:cs typeface="+mn-cs"/>
            </a:rPr>
            <a:t>が</a:t>
          </a:r>
          <a:r>
            <a:rPr lang="ja-JP" altLang="en-US" sz="1100" b="0" i="0" baseline="0">
              <a:solidFill>
                <a:sysClr val="windowText" lastClr="000000"/>
              </a:solidFill>
              <a:effectLst/>
              <a:latin typeface="+mn-lt"/>
              <a:ea typeface="+mn-ea"/>
              <a:cs typeface="+mn-cs"/>
            </a:rPr>
            <a:t>増</a:t>
          </a:r>
          <a:r>
            <a:rPr lang="ja-JP" altLang="ja-JP" sz="1100" b="0" i="0" baseline="0">
              <a:solidFill>
                <a:schemeClr val="dk1"/>
              </a:solidFill>
              <a:effectLst/>
              <a:latin typeface="+mn-lt"/>
              <a:ea typeface="+mn-ea"/>
              <a:cs typeface="+mn-cs"/>
            </a:rPr>
            <a:t>となったことにより</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類似団体平均値を下回っているが80％超の比率となっており、財政の硬直化が懸念されるレベルである。</a:t>
          </a:r>
          <a:endParaRPr lang="ja-JP" altLang="ja-JP" sz="1400">
            <a:effectLst/>
          </a:endParaRPr>
        </a:p>
        <a:p>
          <a:pPr rtl="0"/>
          <a:r>
            <a:rPr lang="ja-JP" altLang="ja-JP" sz="1100" b="0" i="0" baseline="0">
              <a:solidFill>
                <a:schemeClr val="dk1"/>
              </a:solidFill>
              <a:effectLst/>
              <a:latin typeface="+mn-lt"/>
              <a:ea typeface="+mn-ea"/>
              <a:cs typeface="+mn-cs"/>
            </a:rPr>
            <a:t>　今後も引き続き、義務的経費は、職員の計画的な採用等により縮減に努めるとともに、当該年度償還金以上の起債の新規発行を行わないなど、公債費の抑制を図る取組みを行う。また公共施設等総合管理計画を早急に策定し、公共施設の集約を図り、固定的経費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61504</xdr:rowOff>
    </xdr:from>
    <xdr:to>
      <xdr:col>7</xdr:col>
      <xdr:colOff>152400</xdr:colOff>
      <xdr:row>59</xdr:row>
      <xdr:rowOff>363</xdr:rowOff>
    </xdr:to>
    <xdr:cxnSp macro="">
      <xdr:nvCxnSpPr>
        <xdr:cNvPr id="132" name="直線コネクタ 131"/>
        <xdr:cNvCxnSpPr/>
      </xdr:nvCxnSpPr>
      <xdr:spPr>
        <a:xfrm>
          <a:off x="4114800" y="10005604"/>
          <a:ext cx="8382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61504</xdr:rowOff>
    </xdr:from>
    <xdr:to>
      <xdr:col>6</xdr:col>
      <xdr:colOff>0</xdr:colOff>
      <xdr:row>59</xdr:row>
      <xdr:rowOff>38281</xdr:rowOff>
    </xdr:to>
    <xdr:cxnSp macro="">
      <xdr:nvCxnSpPr>
        <xdr:cNvPr id="135" name="直線コネクタ 134"/>
        <xdr:cNvCxnSpPr/>
      </xdr:nvCxnSpPr>
      <xdr:spPr>
        <a:xfrm flipV="1">
          <a:off x="3225800" y="10005604"/>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7257</xdr:rowOff>
    </xdr:from>
    <xdr:to>
      <xdr:col>4</xdr:col>
      <xdr:colOff>482600</xdr:colOff>
      <xdr:row>59</xdr:row>
      <xdr:rowOff>38281</xdr:rowOff>
    </xdr:to>
    <xdr:cxnSp macro="">
      <xdr:nvCxnSpPr>
        <xdr:cNvPr id="138" name="直線コネクタ 137"/>
        <xdr:cNvCxnSpPr/>
      </xdr:nvCxnSpPr>
      <xdr:spPr>
        <a:xfrm>
          <a:off x="2336800" y="101228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130447</xdr:rowOff>
    </xdr:from>
    <xdr:to>
      <xdr:col>3</xdr:col>
      <xdr:colOff>279400</xdr:colOff>
      <xdr:row>59</xdr:row>
      <xdr:rowOff>7257</xdr:rowOff>
    </xdr:to>
    <xdr:cxnSp macro="">
      <xdr:nvCxnSpPr>
        <xdr:cNvPr id="141" name="直線コネクタ 140"/>
        <xdr:cNvCxnSpPr/>
      </xdr:nvCxnSpPr>
      <xdr:spPr>
        <a:xfrm>
          <a:off x="1447800" y="1007454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121013</xdr:rowOff>
    </xdr:from>
    <xdr:to>
      <xdr:col>7</xdr:col>
      <xdr:colOff>203200</xdr:colOff>
      <xdr:row>59</xdr:row>
      <xdr:rowOff>51163</xdr:rowOff>
    </xdr:to>
    <xdr:sp macro="" textlink="">
      <xdr:nvSpPr>
        <xdr:cNvPr id="151" name="円/楕円 150"/>
        <xdr:cNvSpPr/>
      </xdr:nvSpPr>
      <xdr:spPr>
        <a:xfrm>
          <a:off x="49022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137540</xdr:rowOff>
    </xdr:from>
    <xdr:ext cx="762000" cy="259045"/>
    <xdr:sp macro="" textlink="">
      <xdr:nvSpPr>
        <xdr:cNvPr id="152" name="財政構造の弾力性該当値テキスト"/>
        <xdr:cNvSpPr txBox="1"/>
      </xdr:nvSpPr>
      <xdr:spPr>
        <a:xfrm>
          <a:off x="5041900" y="99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10704</xdr:rowOff>
    </xdr:from>
    <xdr:to>
      <xdr:col>6</xdr:col>
      <xdr:colOff>50800</xdr:colOff>
      <xdr:row>58</xdr:row>
      <xdr:rowOff>112304</xdr:rowOff>
    </xdr:to>
    <xdr:sp macro="" textlink="">
      <xdr:nvSpPr>
        <xdr:cNvPr id="153" name="円/楕円 152"/>
        <xdr:cNvSpPr/>
      </xdr:nvSpPr>
      <xdr:spPr>
        <a:xfrm>
          <a:off x="4064000" y="99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122481</xdr:rowOff>
    </xdr:from>
    <xdr:ext cx="736600" cy="259045"/>
    <xdr:sp macro="" textlink="">
      <xdr:nvSpPr>
        <xdr:cNvPr id="154" name="テキスト ボックス 153"/>
        <xdr:cNvSpPr txBox="1"/>
      </xdr:nvSpPr>
      <xdr:spPr>
        <a:xfrm>
          <a:off x="3733800" y="972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158931</xdr:rowOff>
    </xdr:from>
    <xdr:to>
      <xdr:col>4</xdr:col>
      <xdr:colOff>533400</xdr:colOff>
      <xdr:row>59</xdr:row>
      <xdr:rowOff>89081</xdr:rowOff>
    </xdr:to>
    <xdr:sp macro="" textlink="">
      <xdr:nvSpPr>
        <xdr:cNvPr id="155" name="円/楕円 154"/>
        <xdr:cNvSpPr/>
      </xdr:nvSpPr>
      <xdr:spPr>
        <a:xfrm>
          <a:off x="3175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99258</xdr:rowOff>
    </xdr:from>
    <xdr:ext cx="762000" cy="259045"/>
    <xdr:sp macro="" textlink="">
      <xdr:nvSpPr>
        <xdr:cNvPr id="156" name="テキスト ボックス 155"/>
        <xdr:cNvSpPr txBox="1"/>
      </xdr:nvSpPr>
      <xdr:spPr>
        <a:xfrm>
          <a:off x="2844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127907</xdr:rowOff>
    </xdr:from>
    <xdr:to>
      <xdr:col>3</xdr:col>
      <xdr:colOff>330200</xdr:colOff>
      <xdr:row>59</xdr:row>
      <xdr:rowOff>58057</xdr:rowOff>
    </xdr:to>
    <xdr:sp macro="" textlink="">
      <xdr:nvSpPr>
        <xdr:cNvPr id="157" name="円/楕円 156"/>
        <xdr:cNvSpPr/>
      </xdr:nvSpPr>
      <xdr:spPr>
        <a:xfrm>
          <a:off x="2286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68234</xdr:rowOff>
    </xdr:from>
    <xdr:ext cx="762000" cy="259045"/>
    <xdr:sp macro="" textlink="">
      <xdr:nvSpPr>
        <xdr:cNvPr id="158" name="テキスト ボックス 157"/>
        <xdr:cNvSpPr txBox="1"/>
      </xdr:nvSpPr>
      <xdr:spPr>
        <a:xfrm>
          <a:off x="1955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79647</xdr:rowOff>
    </xdr:from>
    <xdr:to>
      <xdr:col>2</xdr:col>
      <xdr:colOff>127000</xdr:colOff>
      <xdr:row>59</xdr:row>
      <xdr:rowOff>9797</xdr:rowOff>
    </xdr:to>
    <xdr:sp macro="" textlink="">
      <xdr:nvSpPr>
        <xdr:cNvPr id="159" name="円/楕円 158"/>
        <xdr:cNvSpPr/>
      </xdr:nvSpPr>
      <xdr:spPr>
        <a:xfrm>
          <a:off x="1397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19974</xdr:rowOff>
    </xdr:from>
    <xdr:ext cx="762000" cy="259045"/>
    <xdr:sp macro="" textlink="">
      <xdr:nvSpPr>
        <xdr:cNvPr id="160" name="テキスト ボックス 159"/>
        <xdr:cNvSpPr txBox="1"/>
      </xdr:nvSpPr>
      <xdr:spPr>
        <a:xfrm>
          <a:off x="1066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[185,867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人件費は、合併した5町の職員を引き継いでいるため、職員数が類似団体と比較して多くなっており、人口一人当たり決算額が高い数値となっている。職員の計画的な採用により、職員数、職員給与費は着実に減少しているが、業務の効率化を図り、職員の適正配置により、今後も引き続き定員適正化に努め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物件費は、公共事業に伴う土地購入費が平成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年度より増額となって</a:t>
          </a:r>
          <a:r>
            <a:rPr lang="ja-JP" altLang="en-US" sz="1100" b="0" i="0" baseline="0">
              <a:solidFill>
                <a:sysClr val="windowText" lastClr="000000"/>
              </a:solidFill>
              <a:effectLst/>
              <a:latin typeface="+mn-lt"/>
              <a:ea typeface="+mn-ea"/>
              <a:cs typeface="+mn-cs"/>
            </a:rPr>
            <a:t>きて</a:t>
          </a:r>
          <a:r>
            <a:rPr lang="ja-JP" altLang="ja-JP" sz="1100" b="0" i="0" baseline="0">
              <a:solidFill>
                <a:sysClr val="windowText" lastClr="000000"/>
              </a:solidFill>
              <a:effectLst/>
              <a:latin typeface="+mn-lt"/>
              <a:ea typeface="+mn-ea"/>
              <a:cs typeface="+mn-cs"/>
            </a:rPr>
            <a:t>いる。また職員数の適正化を進める中で、事務補助員の賃金が増加傾向であるので、</a:t>
          </a:r>
          <a:r>
            <a:rPr lang="ja-JP" altLang="en-US" sz="1100" b="0" i="0" baseline="0">
              <a:solidFill>
                <a:sysClr val="windowText" lastClr="000000"/>
              </a:solidFill>
              <a:effectLst/>
              <a:latin typeface="+mn-lt"/>
              <a:ea typeface="+mn-ea"/>
              <a:cs typeface="+mn-cs"/>
            </a:rPr>
            <a:t>業務の効率化を図り、職員の適正配置により、</a:t>
          </a:r>
          <a:r>
            <a:rPr lang="ja-JP" altLang="ja-JP" sz="1100" b="0" i="0" baseline="0">
              <a:solidFill>
                <a:sysClr val="windowText" lastClr="000000"/>
              </a:solidFill>
              <a:effectLst/>
              <a:latin typeface="+mn-lt"/>
              <a:ea typeface="+mn-ea"/>
              <a:cs typeface="+mn-cs"/>
            </a:rPr>
            <a:t>事務補助員の配置を見直し、削減に努める。</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98462</xdr:rowOff>
    </xdr:from>
    <xdr:to>
      <xdr:col>7</xdr:col>
      <xdr:colOff>152400</xdr:colOff>
      <xdr:row>83</xdr:row>
      <xdr:rowOff>99247</xdr:rowOff>
    </xdr:to>
    <xdr:cxnSp macro="">
      <xdr:nvCxnSpPr>
        <xdr:cNvPr id="192" name="直線コネクタ 191"/>
        <xdr:cNvCxnSpPr/>
      </xdr:nvCxnSpPr>
      <xdr:spPr>
        <a:xfrm>
          <a:off x="4114800" y="14328812"/>
          <a:ext cx="8382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88905</xdr:rowOff>
    </xdr:from>
    <xdr:to>
      <xdr:col>6</xdr:col>
      <xdr:colOff>0</xdr:colOff>
      <xdr:row>83</xdr:row>
      <xdr:rowOff>98462</xdr:rowOff>
    </xdr:to>
    <xdr:cxnSp macro="">
      <xdr:nvCxnSpPr>
        <xdr:cNvPr id="195" name="直線コネクタ 194"/>
        <xdr:cNvCxnSpPr/>
      </xdr:nvCxnSpPr>
      <xdr:spPr>
        <a:xfrm>
          <a:off x="3225800" y="14319255"/>
          <a:ext cx="889000" cy="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88905</xdr:rowOff>
    </xdr:from>
    <xdr:to>
      <xdr:col>4</xdr:col>
      <xdr:colOff>482600</xdr:colOff>
      <xdr:row>83</xdr:row>
      <xdr:rowOff>96084</xdr:rowOff>
    </xdr:to>
    <xdr:cxnSp macro="">
      <xdr:nvCxnSpPr>
        <xdr:cNvPr id="198" name="直線コネクタ 197"/>
        <xdr:cNvCxnSpPr/>
      </xdr:nvCxnSpPr>
      <xdr:spPr>
        <a:xfrm flipV="1">
          <a:off x="2336800" y="14319255"/>
          <a:ext cx="889000" cy="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87447</xdr:rowOff>
    </xdr:from>
    <xdr:to>
      <xdr:col>3</xdr:col>
      <xdr:colOff>279400</xdr:colOff>
      <xdr:row>83</xdr:row>
      <xdr:rowOff>96084</xdr:rowOff>
    </xdr:to>
    <xdr:cxnSp macro="">
      <xdr:nvCxnSpPr>
        <xdr:cNvPr id="201" name="直線コネクタ 200"/>
        <xdr:cNvCxnSpPr/>
      </xdr:nvCxnSpPr>
      <xdr:spPr>
        <a:xfrm>
          <a:off x="1447800" y="14317797"/>
          <a:ext cx="8890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48447</xdr:rowOff>
    </xdr:from>
    <xdr:to>
      <xdr:col>7</xdr:col>
      <xdr:colOff>203200</xdr:colOff>
      <xdr:row>83</xdr:row>
      <xdr:rowOff>150047</xdr:rowOff>
    </xdr:to>
    <xdr:sp macro="" textlink="">
      <xdr:nvSpPr>
        <xdr:cNvPr id="211" name="円/楕円 210"/>
        <xdr:cNvSpPr/>
      </xdr:nvSpPr>
      <xdr:spPr>
        <a:xfrm>
          <a:off x="4902200" y="142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20524</xdr:rowOff>
    </xdr:from>
    <xdr:ext cx="762000" cy="259045"/>
    <xdr:sp macro="" textlink="">
      <xdr:nvSpPr>
        <xdr:cNvPr id="212" name="人件費・物件費等の状況該当値テキスト"/>
        <xdr:cNvSpPr txBox="1"/>
      </xdr:nvSpPr>
      <xdr:spPr>
        <a:xfrm>
          <a:off x="5041900" y="1425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185,867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47662</xdr:rowOff>
    </xdr:from>
    <xdr:to>
      <xdr:col>6</xdr:col>
      <xdr:colOff>50800</xdr:colOff>
      <xdr:row>83</xdr:row>
      <xdr:rowOff>149262</xdr:rowOff>
    </xdr:to>
    <xdr:sp macro="" textlink="">
      <xdr:nvSpPr>
        <xdr:cNvPr id="213" name="円/楕円 212"/>
        <xdr:cNvSpPr/>
      </xdr:nvSpPr>
      <xdr:spPr>
        <a:xfrm>
          <a:off x="4064000" y="1427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134039</xdr:rowOff>
    </xdr:from>
    <xdr:ext cx="736600" cy="259045"/>
    <xdr:sp macro="" textlink="">
      <xdr:nvSpPr>
        <xdr:cNvPr id="214" name="テキスト ボックス 213"/>
        <xdr:cNvSpPr txBox="1"/>
      </xdr:nvSpPr>
      <xdr:spPr>
        <a:xfrm>
          <a:off x="3733800" y="14364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185,542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38105</xdr:rowOff>
    </xdr:from>
    <xdr:to>
      <xdr:col>4</xdr:col>
      <xdr:colOff>533400</xdr:colOff>
      <xdr:row>83</xdr:row>
      <xdr:rowOff>139705</xdr:rowOff>
    </xdr:to>
    <xdr:sp macro="" textlink="">
      <xdr:nvSpPr>
        <xdr:cNvPr id="215" name="円/楕円 214"/>
        <xdr:cNvSpPr/>
      </xdr:nvSpPr>
      <xdr:spPr>
        <a:xfrm>
          <a:off x="3175000" y="1426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124482</xdr:rowOff>
    </xdr:from>
    <xdr:ext cx="762000" cy="259045"/>
    <xdr:sp macro="" textlink="">
      <xdr:nvSpPr>
        <xdr:cNvPr id="216" name="テキスト ボックス 215"/>
        <xdr:cNvSpPr txBox="1"/>
      </xdr:nvSpPr>
      <xdr:spPr>
        <a:xfrm>
          <a:off x="2844800" y="1435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181,581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45284</xdr:rowOff>
    </xdr:from>
    <xdr:to>
      <xdr:col>3</xdr:col>
      <xdr:colOff>330200</xdr:colOff>
      <xdr:row>83</xdr:row>
      <xdr:rowOff>146884</xdr:rowOff>
    </xdr:to>
    <xdr:sp macro="" textlink="">
      <xdr:nvSpPr>
        <xdr:cNvPr id="217" name="円/楕円 216"/>
        <xdr:cNvSpPr/>
      </xdr:nvSpPr>
      <xdr:spPr>
        <a:xfrm>
          <a:off x="2286000" y="1427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131661</xdr:rowOff>
    </xdr:from>
    <xdr:ext cx="762000" cy="259045"/>
    <xdr:sp macro="" textlink="">
      <xdr:nvSpPr>
        <xdr:cNvPr id="218" name="テキスト ボックス 217"/>
        <xdr:cNvSpPr txBox="1"/>
      </xdr:nvSpPr>
      <xdr:spPr>
        <a:xfrm>
          <a:off x="1955800" y="1436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184,556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36647</xdr:rowOff>
    </xdr:from>
    <xdr:to>
      <xdr:col>2</xdr:col>
      <xdr:colOff>127000</xdr:colOff>
      <xdr:row>83</xdr:row>
      <xdr:rowOff>138247</xdr:rowOff>
    </xdr:to>
    <xdr:sp macro="" textlink="">
      <xdr:nvSpPr>
        <xdr:cNvPr id="219" name="円/楕円 218"/>
        <xdr:cNvSpPr/>
      </xdr:nvSpPr>
      <xdr:spPr>
        <a:xfrm>
          <a:off x="1397000" y="1426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123024</xdr:rowOff>
    </xdr:from>
    <xdr:ext cx="762000" cy="259045"/>
    <xdr:sp macro="" textlink="">
      <xdr:nvSpPr>
        <xdr:cNvPr id="220" name="テキスト ボックス 219"/>
        <xdr:cNvSpPr txBox="1"/>
      </xdr:nvSpPr>
      <xdr:spPr>
        <a:xfrm>
          <a:off x="1066800" y="1435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180,977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平均値よりは低い値になっている</a:t>
          </a:r>
          <a:r>
            <a:rPr lang="ja-JP" altLang="ja-JP" sz="1100" b="0" i="0" baseline="0">
              <a:solidFill>
                <a:schemeClr val="dk1"/>
              </a:solidFill>
              <a:effectLst/>
              <a:latin typeface="+mn-lt"/>
              <a:ea typeface="+mn-ea"/>
              <a:cs typeface="+mn-cs"/>
            </a:rPr>
            <a:t>。今後も人事評価制度の導入等により、給与水準の適正化に努める。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87376</xdr:rowOff>
    </xdr:to>
    <xdr:cxnSp macro="">
      <xdr:nvCxnSpPr>
        <xdr:cNvPr id="252" name="直線コネクタ 251"/>
        <xdr:cNvCxnSpPr/>
      </xdr:nvCxnSpPr>
      <xdr:spPr>
        <a:xfrm>
          <a:off x="16179800" y="1446022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86</xdr:row>
      <xdr:rowOff>62992</xdr:rowOff>
    </xdr:to>
    <xdr:cxnSp macro="">
      <xdr:nvCxnSpPr>
        <xdr:cNvPr id="255" name="直線コネクタ 254"/>
        <xdr:cNvCxnSpPr/>
      </xdr:nvCxnSpPr>
      <xdr:spPr>
        <a:xfrm flipV="1">
          <a:off x="15290800" y="14460220"/>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62992</xdr:rowOff>
    </xdr:from>
    <xdr:to>
      <xdr:col>22</xdr:col>
      <xdr:colOff>203200</xdr:colOff>
      <xdr:row>86</xdr:row>
      <xdr:rowOff>62992</xdr:rowOff>
    </xdr:to>
    <xdr:cxnSp macro="">
      <xdr:nvCxnSpPr>
        <xdr:cNvPr id="258" name="直線コネクタ 257"/>
        <xdr:cNvCxnSpPr/>
      </xdr:nvCxnSpPr>
      <xdr:spPr>
        <a:xfrm>
          <a:off x="14401800" y="148076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39115</xdr:rowOff>
    </xdr:from>
    <xdr:to>
      <xdr:col>21</xdr:col>
      <xdr:colOff>0</xdr:colOff>
      <xdr:row>86</xdr:row>
      <xdr:rowOff>62992</xdr:rowOff>
    </xdr:to>
    <xdr:cxnSp macro="">
      <xdr:nvCxnSpPr>
        <xdr:cNvPr id="261" name="直線コネクタ 260"/>
        <xdr:cNvCxnSpPr/>
      </xdr:nvCxnSpPr>
      <xdr:spPr>
        <a:xfrm>
          <a:off x="13512800" y="14440915"/>
          <a:ext cx="889000" cy="36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71" name="円/楕円 270"/>
        <xdr:cNvSpPr/>
      </xdr:nvSpPr>
      <xdr:spPr>
        <a:xfrm>
          <a:off x="169672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53103</xdr:rowOff>
    </xdr:from>
    <xdr:ext cx="762000" cy="259045"/>
    <xdr:sp macro="" textlink="">
      <xdr:nvSpPr>
        <xdr:cNvPr id="272" name="給与水準   （国との比較）該当値テキスト"/>
        <xdr:cNvSpPr txBox="1"/>
      </xdr:nvSpPr>
      <xdr:spPr>
        <a:xfrm>
          <a:off x="17106900" y="1428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3" name="円/楕円 272"/>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119397</xdr:rowOff>
    </xdr:from>
    <xdr:ext cx="736600" cy="259045"/>
    <xdr:sp macro="" textlink="">
      <xdr:nvSpPr>
        <xdr:cNvPr id="274" name="テキスト ボックス 273"/>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12192</xdr:rowOff>
    </xdr:from>
    <xdr:to>
      <xdr:col>22</xdr:col>
      <xdr:colOff>254000</xdr:colOff>
      <xdr:row>86</xdr:row>
      <xdr:rowOff>113792</xdr:rowOff>
    </xdr:to>
    <xdr:sp macro="" textlink="">
      <xdr:nvSpPr>
        <xdr:cNvPr id="275" name="円/楕円 274"/>
        <xdr:cNvSpPr/>
      </xdr:nvSpPr>
      <xdr:spPr>
        <a:xfrm>
          <a:off x="152400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123969</xdr:rowOff>
    </xdr:from>
    <xdr:ext cx="762000" cy="259045"/>
    <xdr:sp macro="" textlink="">
      <xdr:nvSpPr>
        <xdr:cNvPr id="276" name="テキスト ボックス 275"/>
        <xdr:cNvSpPr txBox="1"/>
      </xdr:nvSpPr>
      <xdr:spPr>
        <a:xfrm>
          <a:off x="14909800" y="145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12192</xdr:rowOff>
    </xdr:from>
    <xdr:to>
      <xdr:col>21</xdr:col>
      <xdr:colOff>50800</xdr:colOff>
      <xdr:row>86</xdr:row>
      <xdr:rowOff>113792</xdr:rowOff>
    </xdr:to>
    <xdr:sp macro="" textlink="">
      <xdr:nvSpPr>
        <xdr:cNvPr id="277" name="円/楕円 276"/>
        <xdr:cNvSpPr/>
      </xdr:nvSpPr>
      <xdr:spPr>
        <a:xfrm>
          <a:off x="143510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123969</xdr:rowOff>
    </xdr:from>
    <xdr:ext cx="762000" cy="259045"/>
    <xdr:sp macro="" textlink="">
      <xdr:nvSpPr>
        <xdr:cNvPr id="278" name="テキスト ボックス 277"/>
        <xdr:cNvSpPr txBox="1"/>
      </xdr:nvSpPr>
      <xdr:spPr>
        <a:xfrm>
          <a:off x="14020800" y="145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159765</xdr:rowOff>
    </xdr:from>
    <xdr:to>
      <xdr:col>19</xdr:col>
      <xdr:colOff>533400</xdr:colOff>
      <xdr:row>84</xdr:row>
      <xdr:rowOff>89915</xdr:rowOff>
    </xdr:to>
    <xdr:sp macro="" textlink="">
      <xdr:nvSpPr>
        <xdr:cNvPr id="279" name="円/楕円 278"/>
        <xdr:cNvSpPr/>
      </xdr:nvSpPr>
      <xdr:spPr>
        <a:xfrm>
          <a:off x="134620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100092</xdr:rowOff>
    </xdr:from>
    <xdr:ext cx="762000" cy="259045"/>
    <xdr:sp macro="" textlink="">
      <xdr:nvSpPr>
        <xdr:cNvPr id="280" name="テキスト ボックス 279"/>
        <xdr:cNvSpPr txBox="1"/>
      </xdr:nvSpPr>
      <xdr:spPr>
        <a:xfrm>
          <a:off x="13131800" y="1415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平成17年4月1日の682人から平成2</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年4月1日には</a:t>
          </a:r>
          <a:r>
            <a:rPr lang="en-US" altLang="ja-JP" sz="1100" b="0" i="0" baseline="0">
              <a:solidFill>
                <a:schemeClr val="dk1"/>
              </a:solidFill>
              <a:effectLst/>
              <a:latin typeface="+mn-lt"/>
              <a:ea typeface="+mn-ea"/>
              <a:cs typeface="+mn-cs"/>
            </a:rPr>
            <a:t>560</a:t>
          </a:r>
          <a:r>
            <a:rPr lang="ja-JP" altLang="ja-JP" sz="1100" b="0" i="0" baseline="0">
              <a:solidFill>
                <a:schemeClr val="dk1"/>
              </a:solidFill>
              <a:effectLst/>
              <a:latin typeface="+mn-lt"/>
              <a:ea typeface="+mn-ea"/>
              <a:cs typeface="+mn-cs"/>
            </a:rPr>
            <a:t>人となり、1</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人減少しているが、現在も類似団体平均値より多い職員数となっている。</a:t>
          </a:r>
          <a:endParaRPr lang="ja-JP" altLang="ja-JP" sz="1400">
            <a:effectLst/>
          </a:endParaRPr>
        </a:p>
        <a:p>
          <a:pPr rtl="0"/>
          <a:r>
            <a:rPr lang="ja-JP" altLang="ja-JP" sz="1100" b="0" i="0" baseline="0">
              <a:solidFill>
                <a:schemeClr val="dk1"/>
              </a:solidFill>
              <a:effectLst/>
              <a:latin typeface="+mn-lt"/>
              <a:ea typeface="+mn-ea"/>
              <a:cs typeface="+mn-cs"/>
            </a:rPr>
            <a:t>　定員の適正化を図るため、西予市定員管理適正化計画を基本に事務事業の抜本的な見直しを行っていたが、今後は総合計画策定に盛込み、継続して、組織の再編、人員の適正配置、民間委託の推進、早期退職者制度の活用、有能な人材の確保等により適切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127846</xdr:rowOff>
    </xdr:from>
    <xdr:to>
      <xdr:col>24</xdr:col>
      <xdr:colOff>558800</xdr:colOff>
      <xdr:row>64</xdr:row>
      <xdr:rowOff>151977</xdr:rowOff>
    </xdr:to>
    <xdr:cxnSp macro="">
      <xdr:nvCxnSpPr>
        <xdr:cNvPr id="317" name="直線コネクタ 316"/>
        <xdr:cNvCxnSpPr/>
      </xdr:nvCxnSpPr>
      <xdr:spPr>
        <a:xfrm flipV="1">
          <a:off x="16179800" y="111006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151977</xdr:rowOff>
    </xdr:from>
    <xdr:to>
      <xdr:col>23</xdr:col>
      <xdr:colOff>406400</xdr:colOff>
      <xdr:row>64</xdr:row>
      <xdr:rowOff>168063</xdr:rowOff>
    </xdr:to>
    <xdr:cxnSp macro="">
      <xdr:nvCxnSpPr>
        <xdr:cNvPr id="320" name="直線コネクタ 319"/>
        <xdr:cNvCxnSpPr/>
      </xdr:nvCxnSpPr>
      <xdr:spPr>
        <a:xfrm flipV="1">
          <a:off x="15290800" y="111247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168063</xdr:rowOff>
    </xdr:from>
    <xdr:to>
      <xdr:col>22</xdr:col>
      <xdr:colOff>203200</xdr:colOff>
      <xdr:row>65</xdr:row>
      <xdr:rowOff>3508</xdr:rowOff>
    </xdr:to>
    <xdr:cxnSp macro="">
      <xdr:nvCxnSpPr>
        <xdr:cNvPr id="323" name="直線コネクタ 322"/>
        <xdr:cNvCxnSpPr/>
      </xdr:nvCxnSpPr>
      <xdr:spPr>
        <a:xfrm flipV="1">
          <a:off x="14401800" y="11140863"/>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3508</xdr:rowOff>
    </xdr:from>
    <xdr:to>
      <xdr:col>21</xdr:col>
      <xdr:colOff>0</xdr:colOff>
      <xdr:row>65</xdr:row>
      <xdr:rowOff>36830</xdr:rowOff>
    </xdr:to>
    <xdr:cxnSp macro="">
      <xdr:nvCxnSpPr>
        <xdr:cNvPr id="326" name="直線コネクタ 325"/>
        <xdr:cNvCxnSpPr/>
      </xdr:nvCxnSpPr>
      <xdr:spPr>
        <a:xfrm flipV="1">
          <a:off x="13512800" y="11147758"/>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77046</xdr:rowOff>
    </xdr:from>
    <xdr:to>
      <xdr:col>24</xdr:col>
      <xdr:colOff>609600</xdr:colOff>
      <xdr:row>65</xdr:row>
      <xdr:rowOff>7196</xdr:rowOff>
    </xdr:to>
    <xdr:sp macro="" textlink="">
      <xdr:nvSpPr>
        <xdr:cNvPr id="336" name="円/楕円 335"/>
        <xdr:cNvSpPr/>
      </xdr:nvSpPr>
      <xdr:spPr>
        <a:xfrm>
          <a:off x="16967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49123</xdr:rowOff>
    </xdr:from>
    <xdr:ext cx="762000" cy="259045"/>
    <xdr:sp macro="" textlink="">
      <xdr:nvSpPr>
        <xdr:cNvPr id="337" name="定員管理の状況該当値テキスト"/>
        <xdr:cNvSpPr txBox="1"/>
      </xdr:nvSpPr>
      <xdr:spPr>
        <a:xfrm>
          <a:off x="17106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101177</xdr:rowOff>
    </xdr:from>
    <xdr:to>
      <xdr:col>23</xdr:col>
      <xdr:colOff>457200</xdr:colOff>
      <xdr:row>65</xdr:row>
      <xdr:rowOff>31327</xdr:rowOff>
    </xdr:to>
    <xdr:sp macro="" textlink="">
      <xdr:nvSpPr>
        <xdr:cNvPr id="338" name="円/楕円 337"/>
        <xdr:cNvSpPr/>
      </xdr:nvSpPr>
      <xdr:spPr>
        <a:xfrm>
          <a:off x="16129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16104</xdr:rowOff>
    </xdr:from>
    <xdr:ext cx="736600" cy="259045"/>
    <xdr:sp macro="" textlink="">
      <xdr:nvSpPr>
        <xdr:cNvPr id="339" name="テキスト ボックス 338"/>
        <xdr:cNvSpPr txBox="1"/>
      </xdr:nvSpPr>
      <xdr:spPr>
        <a:xfrm>
          <a:off x="15798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117263</xdr:rowOff>
    </xdr:from>
    <xdr:to>
      <xdr:col>22</xdr:col>
      <xdr:colOff>254000</xdr:colOff>
      <xdr:row>65</xdr:row>
      <xdr:rowOff>47413</xdr:rowOff>
    </xdr:to>
    <xdr:sp macro="" textlink="">
      <xdr:nvSpPr>
        <xdr:cNvPr id="340" name="円/楕円 339"/>
        <xdr:cNvSpPr/>
      </xdr:nvSpPr>
      <xdr:spPr>
        <a:xfrm>
          <a:off x="15240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32190</xdr:rowOff>
    </xdr:from>
    <xdr:ext cx="762000" cy="259045"/>
    <xdr:sp macro="" textlink="">
      <xdr:nvSpPr>
        <xdr:cNvPr id="341" name="テキスト ボックス 340"/>
        <xdr:cNvSpPr txBox="1"/>
      </xdr:nvSpPr>
      <xdr:spPr>
        <a:xfrm>
          <a:off x="14909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124158</xdr:rowOff>
    </xdr:from>
    <xdr:to>
      <xdr:col>21</xdr:col>
      <xdr:colOff>50800</xdr:colOff>
      <xdr:row>65</xdr:row>
      <xdr:rowOff>54308</xdr:rowOff>
    </xdr:to>
    <xdr:sp macro="" textlink="">
      <xdr:nvSpPr>
        <xdr:cNvPr id="342" name="円/楕円 341"/>
        <xdr:cNvSpPr/>
      </xdr:nvSpPr>
      <xdr:spPr>
        <a:xfrm>
          <a:off x="14351000" y="1109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39085</xdr:rowOff>
    </xdr:from>
    <xdr:ext cx="762000" cy="259045"/>
    <xdr:sp macro="" textlink="">
      <xdr:nvSpPr>
        <xdr:cNvPr id="343" name="テキスト ボックス 342"/>
        <xdr:cNvSpPr txBox="1"/>
      </xdr:nvSpPr>
      <xdr:spPr>
        <a:xfrm>
          <a:off x="14020800" y="1118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157480</xdr:rowOff>
    </xdr:from>
    <xdr:to>
      <xdr:col>19</xdr:col>
      <xdr:colOff>533400</xdr:colOff>
      <xdr:row>65</xdr:row>
      <xdr:rowOff>87630</xdr:rowOff>
    </xdr:to>
    <xdr:sp macro="" textlink="">
      <xdr:nvSpPr>
        <xdr:cNvPr id="344" name="円/楕円 343"/>
        <xdr:cNvSpPr/>
      </xdr:nvSpPr>
      <xdr:spPr>
        <a:xfrm>
          <a:off x="13462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72407</xdr:rowOff>
    </xdr:from>
    <xdr:ext cx="762000" cy="259045"/>
    <xdr:sp macro="" textlink="">
      <xdr:nvSpPr>
        <xdr:cNvPr id="345" name="テキスト ボックス 344"/>
        <xdr:cNvSpPr txBox="1"/>
      </xdr:nvSpPr>
      <xdr:spPr>
        <a:xfrm>
          <a:off x="13131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類似団体平均を下回っているが、合併時の「新市建設計画」に伴う普通建設事業に起因する起債の償還開始等で、公債費は</a:t>
          </a:r>
          <a:r>
            <a:rPr lang="en-US" altLang="ja-JP" sz="1100" b="0" i="0" baseline="0">
              <a:solidFill>
                <a:schemeClr val="dk1"/>
              </a:solidFill>
              <a:effectLst/>
              <a:latin typeface="+mn-lt"/>
              <a:ea typeface="+mn-ea"/>
              <a:cs typeface="+mn-cs"/>
            </a:rPr>
            <a:t>13.4</a:t>
          </a:r>
          <a:r>
            <a:rPr lang="ja-JP" altLang="ja-JP" sz="1100" b="0" i="0" baseline="0">
              <a:solidFill>
                <a:schemeClr val="dk1"/>
              </a:solidFill>
              <a:effectLst/>
              <a:latin typeface="+mn-lt"/>
              <a:ea typeface="+mn-ea"/>
              <a:cs typeface="+mn-cs"/>
            </a:rPr>
            <a:t>％前後を推移しており、平成</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がピークと予想される。今後は普通交付税の一本算定による減額により非常に厳しい財政運営を迫られると見込まれることから、総合計画を策定し当初の計画の整理・縮小も視野に、起債依存型の事業実施を見直し、当初予算編成時において起債の上限枠を設け、公債費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151511</xdr:rowOff>
    </xdr:from>
    <xdr:to>
      <xdr:col>24</xdr:col>
      <xdr:colOff>558800</xdr:colOff>
      <xdr:row>37</xdr:row>
      <xdr:rowOff>165989</xdr:rowOff>
    </xdr:to>
    <xdr:cxnSp macro="">
      <xdr:nvCxnSpPr>
        <xdr:cNvPr id="377" name="直線コネクタ 376"/>
        <xdr:cNvCxnSpPr/>
      </xdr:nvCxnSpPr>
      <xdr:spPr>
        <a:xfrm flipV="1">
          <a:off x="16179800" y="6495161"/>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165989</xdr:rowOff>
    </xdr:from>
    <xdr:to>
      <xdr:col>23</xdr:col>
      <xdr:colOff>406400</xdr:colOff>
      <xdr:row>38</xdr:row>
      <xdr:rowOff>16256</xdr:rowOff>
    </xdr:to>
    <xdr:cxnSp macro="">
      <xdr:nvCxnSpPr>
        <xdr:cNvPr id="380" name="直線コネクタ 379"/>
        <xdr:cNvCxnSpPr/>
      </xdr:nvCxnSpPr>
      <xdr:spPr>
        <a:xfrm flipV="1">
          <a:off x="15290800" y="650963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16256</xdr:rowOff>
    </xdr:from>
    <xdr:to>
      <xdr:col>22</xdr:col>
      <xdr:colOff>203200</xdr:colOff>
      <xdr:row>38</xdr:row>
      <xdr:rowOff>30734</xdr:rowOff>
    </xdr:to>
    <xdr:cxnSp macro="">
      <xdr:nvCxnSpPr>
        <xdr:cNvPr id="383" name="直線コネクタ 382"/>
        <xdr:cNvCxnSpPr/>
      </xdr:nvCxnSpPr>
      <xdr:spPr>
        <a:xfrm flipV="1">
          <a:off x="14401800" y="653135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30734</xdr:rowOff>
    </xdr:from>
    <xdr:to>
      <xdr:col>21</xdr:col>
      <xdr:colOff>0</xdr:colOff>
      <xdr:row>38</xdr:row>
      <xdr:rowOff>42799</xdr:rowOff>
    </xdr:to>
    <xdr:cxnSp macro="">
      <xdr:nvCxnSpPr>
        <xdr:cNvPr id="386" name="直線コネクタ 385"/>
        <xdr:cNvCxnSpPr/>
      </xdr:nvCxnSpPr>
      <xdr:spPr>
        <a:xfrm flipV="1">
          <a:off x="13512800" y="65458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100711</xdr:rowOff>
    </xdr:from>
    <xdr:to>
      <xdr:col>24</xdr:col>
      <xdr:colOff>609600</xdr:colOff>
      <xdr:row>38</xdr:row>
      <xdr:rowOff>30861</xdr:rowOff>
    </xdr:to>
    <xdr:sp macro="" textlink="">
      <xdr:nvSpPr>
        <xdr:cNvPr id="396" name="円/楕円 395"/>
        <xdr:cNvSpPr/>
      </xdr:nvSpPr>
      <xdr:spPr>
        <a:xfrm>
          <a:off x="169672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117238</xdr:rowOff>
    </xdr:from>
    <xdr:ext cx="762000" cy="259045"/>
    <xdr:sp macro="" textlink="">
      <xdr:nvSpPr>
        <xdr:cNvPr id="397" name="公債費負担の状況該当値テキスト"/>
        <xdr:cNvSpPr txBox="1"/>
      </xdr:nvSpPr>
      <xdr:spPr>
        <a:xfrm>
          <a:off x="17106900" y="628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115189</xdr:rowOff>
    </xdr:from>
    <xdr:to>
      <xdr:col>23</xdr:col>
      <xdr:colOff>457200</xdr:colOff>
      <xdr:row>38</xdr:row>
      <xdr:rowOff>45339</xdr:rowOff>
    </xdr:to>
    <xdr:sp macro="" textlink="">
      <xdr:nvSpPr>
        <xdr:cNvPr id="398" name="円/楕円 397"/>
        <xdr:cNvSpPr/>
      </xdr:nvSpPr>
      <xdr:spPr>
        <a:xfrm>
          <a:off x="161290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55516</xdr:rowOff>
    </xdr:from>
    <xdr:ext cx="736600" cy="259045"/>
    <xdr:sp macro="" textlink="">
      <xdr:nvSpPr>
        <xdr:cNvPr id="399" name="テキスト ボックス 398"/>
        <xdr:cNvSpPr txBox="1"/>
      </xdr:nvSpPr>
      <xdr:spPr>
        <a:xfrm>
          <a:off x="15798800" y="6227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136906</xdr:rowOff>
    </xdr:from>
    <xdr:to>
      <xdr:col>22</xdr:col>
      <xdr:colOff>254000</xdr:colOff>
      <xdr:row>38</xdr:row>
      <xdr:rowOff>67056</xdr:rowOff>
    </xdr:to>
    <xdr:sp macro="" textlink="">
      <xdr:nvSpPr>
        <xdr:cNvPr id="400" name="円/楕円 399"/>
        <xdr:cNvSpPr/>
      </xdr:nvSpPr>
      <xdr:spPr>
        <a:xfrm>
          <a:off x="15240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77233</xdr:rowOff>
    </xdr:from>
    <xdr:ext cx="762000" cy="259045"/>
    <xdr:sp macro="" textlink="">
      <xdr:nvSpPr>
        <xdr:cNvPr id="401" name="テキスト ボックス 400"/>
        <xdr:cNvSpPr txBox="1"/>
      </xdr:nvSpPr>
      <xdr:spPr>
        <a:xfrm>
          <a:off x="14909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151384</xdr:rowOff>
    </xdr:from>
    <xdr:to>
      <xdr:col>21</xdr:col>
      <xdr:colOff>50800</xdr:colOff>
      <xdr:row>38</xdr:row>
      <xdr:rowOff>81535</xdr:rowOff>
    </xdr:to>
    <xdr:sp macro="" textlink="">
      <xdr:nvSpPr>
        <xdr:cNvPr id="402" name="円/楕円 401"/>
        <xdr:cNvSpPr/>
      </xdr:nvSpPr>
      <xdr:spPr>
        <a:xfrm>
          <a:off x="143510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91711</xdr:rowOff>
    </xdr:from>
    <xdr:ext cx="762000" cy="259045"/>
    <xdr:sp macro="" textlink="">
      <xdr:nvSpPr>
        <xdr:cNvPr id="403" name="テキスト ボックス 402"/>
        <xdr:cNvSpPr txBox="1"/>
      </xdr:nvSpPr>
      <xdr:spPr>
        <a:xfrm>
          <a:off x="14020800" y="626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163449</xdr:rowOff>
    </xdr:from>
    <xdr:to>
      <xdr:col>19</xdr:col>
      <xdr:colOff>533400</xdr:colOff>
      <xdr:row>38</xdr:row>
      <xdr:rowOff>93599</xdr:rowOff>
    </xdr:to>
    <xdr:sp macro="" textlink="">
      <xdr:nvSpPr>
        <xdr:cNvPr id="404" name="円/楕円 403"/>
        <xdr:cNvSpPr/>
      </xdr:nvSpPr>
      <xdr:spPr>
        <a:xfrm>
          <a:off x="13462000" y="65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103776</xdr:rowOff>
    </xdr:from>
    <xdr:ext cx="762000" cy="259045"/>
    <xdr:sp macro="" textlink="">
      <xdr:nvSpPr>
        <xdr:cNvPr id="405" name="テキスト ボックス 404"/>
        <xdr:cNvSpPr txBox="1"/>
      </xdr:nvSpPr>
      <xdr:spPr>
        <a:xfrm>
          <a:off x="13131800" y="627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kumimoji="1" lang="ja-JP" altLang="ja-JP" sz="1050">
              <a:solidFill>
                <a:sysClr val="windowText" lastClr="000000"/>
              </a:solidFill>
              <a:effectLst/>
              <a:latin typeface="+mn-lt"/>
              <a:ea typeface="+mn-ea"/>
              <a:cs typeface="+mn-cs"/>
            </a:rPr>
            <a:t>類似団体平均を下回っているが、地方債残高は今後増加傾向であり、</a:t>
          </a:r>
          <a:r>
            <a:rPr kumimoji="1" lang="ja-JP" altLang="ja-JP" sz="1100">
              <a:solidFill>
                <a:sysClr val="windowText" lastClr="000000"/>
              </a:solidFill>
              <a:effectLst/>
              <a:latin typeface="+mn-lt"/>
              <a:ea typeface="+mn-ea"/>
              <a:cs typeface="+mn-cs"/>
            </a:rPr>
            <a:t>近年整備済または</a:t>
          </a:r>
          <a:r>
            <a:rPr kumimoji="1" lang="ja-JP" altLang="ja-JP" sz="1050">
              <a:solidFill>
                <a:sysClr val="windowText" lastClr="000000"/>
              </a:solidFill>
              <a:effectLst/>
              <a:latin typeface="+mn-lt"/>
              <a:ea typeface="+mn-ea"/>
              <a:cs typeface="+mn-cs"/>
            </a:rPr>
            <a:t>現在整備中である上水道事業、下水道事業、新</a:t>
          </a:r>
          <a:r>
            <a:rPr kumimoji="1" lang="ja-JP" altLang="en-US" sz="1050">
              <a:solidFill>
                <a:sysClr val="windowText" lastClr="000000"/>
              </a:solidFill>
              <a:effectLst/>
              <a:latin typeface="+mn-lt"/>
              <a:ea typeface="+mn-ea"/>
              <a:cs typeface="+mn-cs"/>
            </a:rPr>
            <a:t>病</a:t>
          </a:r>
          <a:r>
            <a:rPr kumimoji="1" lang="ja-JP" altLang="ja-JP" sz="1050">
              <a:solidFill>
                <a:sysClr val="windowText" lastClr="000000"/>
              </a:solidFill>
              <a:effectLst/>
              <a:latin typeface="+mn-lt"/>
              <a:ea typeface="+mn-ea"/>
              <a:cs typeface="+mn-cs"/>
            </a:rPr>
            <a:t>院</a:t>
          </a:r>
          <a:r>
            <a:rPr kumimoji="1" lang="ja-JP" altLang="en-US" sz="1050">
              <a:solidFill>
                <a:sysClr val="windowText" lastClr="000000"/>
              </a:solidFill>
              <a:effectLst/>
              <a:latin typeface="+mn-lt"/>
              <a:ea typeface="+mn-ea"/>
              <a:cs typeface="+mn-cs"/>
            </a:rPr>
            <a:t>事業</a:t>
          </a:r>
          <a:r>
            <a:rPr kumimoji="1" lang="ja-JP" altLang="ja-JP" sz="1050">
              <a:solidFill>
                <a:sysClr val="windowText" lastClr="000000"/>
              </a:solidFill>
              <a:effectLst/>
              <a:latin typeface="+mn-lt"/>
              <a:ea typeface="+mn-ea"/>
              <a:cs typeface="+mn-cs"/>
            </a:rPr>
            <a:t>、介護老人保健施設</a:t>
          </a:r>
          <a:r>
            <a:rPr kumimoji="1" lang="ja-JP" altLang="en-US" sz="1050">
              <a:solidFill>
                <a:sysClr val="windowText" lastClr="000000"/>
              </a:solidFill>
              <a:effectLst/>
              <a:latin typeface="+mn-lt"/>
              <a:ea typeface="+mn-ea"/>
              <a:cs typeface="+mn-cs"/>
            </a:rPr>
            <a:t>事業</a:t>
          </a:r>
          <a:r>
            <a:rPr kumimoji="1" lang="ja-JP" altLang="ja-JP" sz="1100">
              <a:solidFill>
                <a:sysClr val="windowText" lastClr="000000"/>
              </a:solidFill>
              <a:effectLst/>
              <a:latin typeface="+mn-lt"/>
              <a:ea typeface="+mn-ea"/>
              <a:cs typeface="+mn-cs"/>
            </a:rPr>
            <a:t>（増築）</a:t>
          </a:r>
          <a:r>
            <a:rPr kumimoji="1" lang="ja-JP" altLang="ja-JP" sz="1050">
              <a:solidFill>
                <a:sysClr val="windowText" lastClr="000000"/>
              </a:solidFill>
              <a:effectLst/>
              <a:latin typeface="+mn-lt"/>
              <a:ea typeface="+mn-ea"/>
              <a:cs typeface="+mn-cs"/>
            </a:rPr>
            <a:t>にかかる企業債への繰出しの増加が見込まれる。</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現在は、充当可能財源の基金の積み増しを進めており、将来負担比率の急激な増加を抑えているが、普通交付税が一本算定により減額になると、</a:t>
          </a:r>
          <a:r>
            <a:rPr kumimoji="1" lang="ja-JP" altLang="en-US" sz="1050">
              <a:solidFill>
                <a:sysClr val="windowText" lastClr="000000"/>
              </a:solidFill>
              <a:effectLst/>
              <a:latin typeface="+mn-lt"/>
              <a:ea typeface="+mn-ea"/>
              <a:cs typeface="+mn-cs"/>
            </a:rPr>
            <a:t>歳出規模の縮減を図らなければ、</a:t>
          </a:r>
          <a:r>
            <a:rPr kumimoji="1" lang="ja-JP" altLang="ja-JP" sz="1050">
              <a:solidFill>
                <a:sysClr val="windowText" lastClr="000000"/>
              </a:solidFill>
              <a:effectLst/>
              <a:latin typeface="+mn-lt"/>
              <a:ea typeface="+mn-ea"/>
              <a:cs typeface="+mn-cs"/>
            </a:rPr>
            <a:t>基金残額が急激に減少し、将来負担比率が上昇すると見込まれる。</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今後も後世への負担を少しでも軽減し、公平性を図るため、総合計画の中で事業の必要性等を再検討し、当初予算編成時において起債の上限枠を設け、新規発行債を抑制するとともに、後年度に基準財政需要額に算入される有利な起債に限定するなどにより、財政の健全化を図る。</a:t>
          </a:r>
          <a:endParaRPr lang="ja-JP" altLang="ja-JP" sz="105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85789</xdr:rowOff>
    </xdr:from>
    <xdr:to>
      <xdr:col>24</xdr:col>
      <xdr:colOff>558800</xdr:colOff>
      <xdr:row>14</xdr:row>
      <xdr:rowOff>86392</xdr:rowOff>
    </xdr:to>
    <xdr:cxnSp macro="">
      <xdr:nvCxnSpPr>
        <xdr:cNvPr id="439" name="直線コネクタ 438"/>
        <xdr:cNvCxnSpPr/>
      </xdr:nvCxnSpPr>
      <xdr:spPr>
        <a:xfrm flipV="1">
          <a:off x="16179800" y="2486089"/>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70565</xdr:rowOff>
    </xdr:from>
    <xdr:ext cx="762000" cy="259045"/>
    <xdr:sp macro="" textlink="">
      <xdr:nvSpPr>
        <xdr:cNvPr id="440" name="将来負担の状況平均値テキスト"/>
        <xdr:cNvSpPr txBox="1"/>
      </xdr:nvSpPr>
      <xdr:spPr>
        <a:xfrm>
          <a:off x="17106900" y="2470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86392</xdr:rowOff>
    </xdr:from>
    <xdr:to>
      <xdr:col>23</xdr:col>
      <xdr:colOff>406400</xdr:colOff>
      <xdr:row>14</xdr:row>
      <xdr:rowOff>87598</xdr:rowOff>
    </xdr:to>
    <xdr:cxnSp macro="">
      <xdr:nvCxnSpPr>
        <xdr:cNvPr id="442" name="直線コネクタ 441"/>
        <xdr:cNvCxnSpPr/>
      </xdr:nvCxnSpPr>
      <xdr:spPr>
        <a:xfrm flipV="1">
          <a:off x="15290800" y="2486692"/>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87598</xdr:rowOff>
    </xdr:from>
    <xdr:to>
      <xdr:col>22</xdr:col>
      <xdr:colOff>203200</xdr:colOff>
      <xdr:row>14</xdr:row>
      <xdr:rowOff>110120</xdr:rowOff>
    </xdr:to>
    <xdr:cxnSp macro="">
      <xdr:nvCxnSpPr>
        <xdr:cNvPr id="445" name="直線コネクタ 444"/>
        <xdr:cNvCxnSpPr/>
      </xdr:nvCxnSpPr>
      <xdr:spPr>
        <a:xfrm flipV="1">
          <a:off x="14401800" y="2487898"/>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110120</xdr:rowOff>
    </xdr:from>
    <xdr:to>
      <xdr:col>21</xdr:col>
      <xdr:colOff>0</xdr:colOff>
      <xdr:row>14</xdr:row>
      <xdr:rowOff>141489</xdr:rowOff>
    </xdr:to>
    <xdr:cxnSp macro="">
      <xdr:nvCxnSpPr>
        <xdr:cNvPr id="448" name="直線コネクタ 447"/>
        <xdr:cNvCxnSpPr/>
      </xdr:nvCxnSpPr>
      <xdr:spPr>
        <a:xfrm flipV="1">
          <a:off x="13512800" y="2510420"/>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34989</xdr:rowOff>
    </xdr:from>
    <xdr:to>
      <xdr:col>24</xdr:col>
      <xdr:colOff>609600</xdr:colOff>
      <xdr:row>14</xdr:row>
      <xdr:rowOff>136589</xdr:rowOff>
    </xdr:to>
    <xdr:sp macro="" textlink="">
      <xdr:nvSpPr>
        <xdr:cNvPr id="458" name="円/楕円 457"/>
        <xdr:cNvSpPr/>
      </xdr:nvSpPr>
      <xdr:spPr>
        <a:xfrm>
          <a:off x="16967200" y="243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127716</xdr:rowOff>
    </xdr:from>
    <xdr:ext cx="762000" cy="259045"/>
    <xdr:sp macro="" textlink="">
      <xdr:nvSpPr>
        <xdr:cNvPr id="459" name="将来負担の状況該当値テキスト"/>
        <xdr:cNvSpPr txBox="1"/>
      </xdr:nvSpPr>
      <xdr:spPr>
        <a:xfrm>
          <a:off x="17106900" y="235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35592</xdr:rowOff>
    </xdr:from>
    <xdr:to>
      <xdr:col>23</xdr:col>
      <xdr:colOff>457200</xdr:colOff>
      <xdr:row>14</xdr:row>
      <xdr:rowOff>137192</xdr:rowOff>
    </xdr:to>
    <xdr:sp macro="" textlink="">
      <xdr:nvSpPr>
        <xdr:cNvPr id="460" name="円/楕円 459"/>
        <xdr:cNvSpPr/>
      </xdr:nvSpPr>
      <xdr:spPr>
        <a:xfrm>
          <a:off x="16129000" y="243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147369</xdr:rowOff>
    </xdr:from>
    <xdr:ext cx="736600" cy="259045"/>
    <xdr:sp macro="" textlink="">
      <xdr:nvSpPr>
        <xdr:cNvPr id="461" name="テキスト ボックス 460"/>
        <xdr:cNvSpPr txBox="1"/>
      </xdr:nvSpPr>
      <xdr:spPr>
        <a:xfrm>
          <a:off x="15798800" y="2204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36798</xdr:rowOff>
    </xdr:from>
    <xdr:to>
      <xdr:col>22</xdr:col>
      <xdr:colOff>254000</xdr:colOff>
      <xdr:row>14</xdr:row>
      <xdr:rowOff>138398</xdr:rowOff>
    </xdr:to>
    <xdr:sp macro="" textlink="">
      <xdr:nvSpPr>
        <xdr:cNvPr id="462" name="円/楕円 461"/>
        <xdr:cNvSpPr/>
      </xdr:nvSpPr>
      <xdr:spPr>
        <a:xfrm>
          <a:off x="15240000" y="243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148575</xdr:rowOff>
    </xdr:from>
    <xdr:ext cx="762000" cy="259045"/>
    <xdr:sp macro="" textlink="">
      <xdr:nvSpPr>
        <xdr:cNvPr id="463" name="テキスト ボックス 462"/>
        <xdr:cNvSpPr txBox="1"/>
      </xdr:nvSpPr>
      <xdr:spPr>
        <a:xfrm>
          <a:off x="14909800" y="220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59320</xdr:rowOff>
    </xdr:from>
    <xdr:to>
      <xdr:col>21</xdr:col>
      <xdr:colOff>50800</xdr:colOff>
      <xdr:row>14</xdr:row>
      <xdr:rowOff>160920</xdr:rowOff>
    </xdr:to>
    <xdr:sp macro="" textlink="">
      <xdr:nvSpPr>
        <xdr:cNvPr id="464" name="円/楕円 463"/>
        <xdr:cNvSpPr/>
      </xdr:nvSpPr>
      <xdr:spPr>
        <a:xfrm>
          <a:off x="14351000" y="24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171097</xdr:rowOff>
    </xdr:from>
    <xdr:ext cx="762000" cy="259045"/>
    <xdr:sp macro="" textlink="">
      <xdr:nvSpPr>
        <xdr:cNvPr id="465" name="テキスト ボックス 464"/>
        <xdr:cNvSpPr txBox="1"/>
      </xdr:nvSpPr>
      <xdr:spPr>
        <a:xfrm>
          <a:off x="14020800" y="222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90689</xdr:rowOff>
    </xdr:from>
    <xdr:to>
      <xdr:col>19</xdr:col>
      <xdr:colOff>533400</xdr:colOff>
      <xdr:row>15</xdr:row>
      <xdr:rowOff>20839</xdr:rowOff>
    </xdr:to>
    <xdr:sp macro="" textlink="">
      <xdr:nvSpPr>
        <xdr:cNvPr id="466" name="円/楕円 465"/>
        <xdr:cNvSpPr/>
      </xdr:nvSpPr>
      <xdr:spPr>
        <a:xfrm>
          <a:off x="13462000" y="249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31016</xdr:rowOff>
    </xdr:from>
    <xdr:ext cx="762000" cy="259045"/>
    <xdr:sp macro="" textlink="">
      <xdr:nvSpPr>
        <xdr:cNvPr id="467" name="テキスト ボックス 466"/>
        <xdr:cNvSpPr txBox="1"/>
      </xdr:nvSpPr>
      <xdr:spPr>
        <a:xfrm>
          <a:off x="13131800" y="225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愛媛県西予市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41,119
40,870
514.34
29,265,834
28,271,068
864,513
16,652,938
34,063,113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合併した5町の職員を引き継いでいるため、職員数が類似団体と比較して多くなっており、人件費が高い数値となっているが、給与等は類似団体の中では低水準である。職員の計画的な採用により、職員数、職員給与費は減少している。今後は総合計画策定に盛込み、引続き計画的に、かつ、最も効率的な配置を考慮した上で、定員適正化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146050</xdr:rowOff>
    </xdr:from>
    <xdr:to>
      <xdr:col>7</xdr:col>
      <xdr:colOff>15875</xdr:colOff>
      <xdr:row>37</xdr:row>
      <xdr:rowOff>168910</xdr:rowOff>
    </xdr:to>
    <xdr:cxnSp macro="">
      <xdr:nvCxnSpPr>
        <xdr:cNvPr id="64" name="直線コネクタ 63"/>
        <xdr:cNvCxnSpPr/>
      </xdr:nvCxnSpPr>
      <xdr:spPr>
        <a:xfrm>
          <a:off x="3987800" y="6489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146050</xdr:rowOff>
    </xdr:from>
    <xdr:to>
      <xdr:col>5</xdr:col>
      <xdr:colOff>549275</xdr:colOff>
      <xdr:row>38</xdr:row>
      <xdr:rowOff>5080</xdr:rowOff>
    </xdr:to>
    <xdr:cxnSp macro="">
      <xdr:nvCxnSpPr>
        <xdr:cNvPr id="67" name="直線コネクタ 66"/>
        <xdr:cNvCxnSpPr/>
      </xdr:nvCxnSpPr>
      <xdr:spPr>
        <a:xfrm flipV="1">
          <a:off x="3098800" y="6489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xdr:rowOff>
    </xdr:from>
    <xdr:to>
      <xdr:col>4</xdr:col>
      <xdr:colOff>346075</xdr:colOff>
      <xdr:row>38</xdr:row>
      <xdr:rowOff>12700</xdr:rowOff>
    </xdr:to>
    <xdr:cxnSp macro="">
      <xdr:nvCxnSpPr>
        <xdr:cNvPr id="70" name="直線コネクタ 69"/>
        <xdr:cNvCxnSpPr/>
      </xdr:nvCxnSpPr>
      <xdr:spPr>
        <a:xfrm flipV="1">
          <a:off x="2209800" y="6520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153670</xdr:rowOff>
    </xdr:from>
    <xdr:to>
      <xdr:col>3</xdr:col>
      <xdr:colOff>142875</xdr:colOff>
      <xdr:row>38</xdr:row>
      <xdr:rowOff>12700</xdr:rowOff>
    </xdr:to>
    <xdr:cxnSp macro="">
      <xdr:nvCxnSpPr>
        <xdr:cNvPr id="73" name="直線コネクタ 72"/>
        <xdr:cNvCxnSpPr/>
      </xdr:nvCxnSpPr>
      <xdr:spPr>
        <a:xfrm>
          <a:off x="1320800" y="6497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118110</xdr:rowOff>
    </xdr:from>
    <xdr:to>
      <xdr:col>7</xdr:col>
      <xdr:colOff>66675</xdr:colOff>
      <xdr:row>38</xdr:row>
      <xdr:rowOff>48260</xdr:rowOff>
    </xdr:to>
    <xdr:sp macro="" textlink="">
      <xdr:nvSpPr>
        <xdr:cNvPr id="83" name="円/楕円 82"/>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90187</xdr:rowOff>
    </xdr:from>
    <xdr:ext cx="762000" cy="259045"/>
    <xdr:sp macro="" textlink="">
      <xdr:nvSpPr>
        <xdr:cNvPr id="84"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95250</xdr:rowOff>
    </xdr:from>
    <xdr:to>
      <xdr:col>5</xdr:col>
      <xdr:colOff>600075</xdr:colOff>
      <xdr:row>38</xdr:row>
      <xdr:rowOff>25400</xdr:rowOff>
    </xdr:to>
    <xdr:sp macro="" textlink="">
      <xdr:nvSpPr>
        <xdr:cNvPr id="85" name="円/楕円 84"/>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86" name="テキスト ボックス 85"/>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125730</xdr:rowOff>
    </xdr:from>
    <xdr:to>
      <xdr:col>4</xdr:col>
      <xdr:colOff>396875</xdr:colOff>
      <xdr:row>38</xdr:row>
      <xdr:rowOff>55880</xdr:rowOff>
    </xdr:to>
    <xdr:sp macro="" textlink="">
      <xdr:nvSpPr>
        <xdr:cNvPr id="87" name="円/楕円 86"/>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40657</xdr:rowOff>
    </xdr:from>
    <xdr:ext cx="762000" cy="259045"/>
    <xdr:sp macro="" textlink="">
      <xdr:nvSpPr>
        <xdr:cNvPr id="88" name="テキスト ボックス 87"/>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133350</xdr:rowOff>
    </xdr:from>
    <xdr:to>
      <xdr:col>3</xdr:col>
      <xdr:colOff>193675</xdr:colOff>
      <xdr:row>38</xdr:row>
      <xdr:rowOff>63500</xdr:rowOff>
    </xdr:to>
    <xdr:sp macro="" textlink="">
      <xdr:nvSpPr>
        <xdr:cNvPr id="89" name="円/楕円 88"/>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48277</xdr:rowOff>
    </xdr:from>
    <xdr:ext cx="762000" cy="259045"/>
    <xdr:sp macro="" textlink="">
      <xdr:nvSpPr>
        <xdr:cNvPr id="90" name="テキスト ボックス 89"/>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102870</xdr:rowOff>
    </xdr:from>
    <xdr:to>
      <xdr:col>1</xdr:col>
      <xdr:colOff>676275</xdr:colOff>
      <xdr:row>38</xdr:row>
      <xdr:rowOff>33020</xdr:rowOff>
    </xdr:to>
    <xdr:sp macro="" textlink="">
      <xdr:nvSpPr>
        <xdr:cNvPr id="91" name="円/楕円 90"/>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17797</xdr:rowOff>
    </xdr:from>
    <xdr:ext cx="762000" cy="259045"/>
    <xdr:sp macro="" textlink="">
      <xdr:nvSpPr>
        <xdr:cNvPr id="92" name="テキスト ボックス 91"/>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類似団体の平均を上回っている。</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年度の雇用及び経済対策事業</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5,000</a:t>
          </a:r>
          <a:r>
            <a:rPr lang="ja-JP" altLang="en-US" sz="1100" b="0" i="0" baseline="0">
              <a:solidFill>
                <a:schemeClr val="dk1"/>
              </a:solidFill>
              <a:effectLst/>
              <a:latin typeface="+mn-lt"/>
              <a:ea typeface="+mn-ea"/>
              <a:cs typeface="+mn-cs"/>
            </a:rPr>
            <a:t>万円が減額となったことにより</a:t>
          </a:r>
          <a:r>
            <a:rPr lang="en-US" altLang="ja-JP" sz="1100" b="0" i="0" baseline="0">
              <a:solidFill>
                <a:schemeClr val="dk1"/>
              </a:solidFill>
              <a:effectLst/>
              <a:latin typeface="+mn-lt"/>
              <a:ea typeface="+mn-ea"/>
              <a:cs typeface="+mn-cs"/>
            </a:rPr>
            <a:t>4.1</a:t>
          </a:r>
          <a:r>
            <a:rPr lang="ja-JP" altLang="en-US" sz="1100" b="0" i="0" baseline="0">
              <a:solidFill>
                <a:schemeClr val="dk1"/>
              </a:solidFill>
              <a:effectLst/>
              <a:latin typeface="+mn-lt"/>
              <a:ea typeface="+mn-ea"/>
              <a:cs typeface="+mn-cs"/>
            </a:rPr>
            <a:t>％の減となった。から、</a:t>
          </a:r>
          <a:r>
            <a:rPr lang="ja-JP" altLang="ja-JP" sz="1100" b="0" i="0" baseline="0">
              <a:solidFill>
                <a:schemeClr val="dk1"/>
              </a:solidFill>
              <a:effectLst/>
              <a:latin typeface="+mn-lt"/>
              <a:ea typeface="+mn-ea"/>
              <a:cs typeface="+mn-cs"/>
            </a:rPr>
            <a:t>また、職員数の適正化を進める中で、物件費の約</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％を占める事務補助員の賃金が</a:t>
          </a:r>
          <a:r>
            <a:rPr lang="ja-JP" altLang="en-US" sz="1100" b="0" i="0" baseline="0">
              <a:solidFill>
                <a:schemeClr val="dk1"/>
              </a:solidFill>
              <a:effectLst/>
              <a:latin typeface="+mn-lt"/>
              <a:ea typeface="+mn-ea"/>
              <a:cs typeface="+mn-cs"/>
            </a:rPr>
            <a:t>当市の財政を圧迫している。正職員削減による臨時職員増加を防止し、職員の業務効率を徹底的に向上させる必要がある。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4536</xdr:rowOff>
    </xdr:from>
    <xdr:to>
      <xdr:col>24</xdr:col>
      <xdr:colOff>31750</xdr:colOff>
      <xdr:row>17</xdr:row>
      <xdr:rowOff>26307</xdr:rowOff>
    </xdr:to>
    <xdr:cxnSp macro="">
      <xdr:nvCxnSpPr>
        <xdr:cNvPr id="127" name="直線コネクタ 126"/>
        <xdr:cNvCxnSpPr/>
      </xdr:nvCxnSpPr>
      <xdr:spPr>
        <a:xfrm flipV="1">
          <a:off x="15671800" y="29191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26307</xdr:rowOff>
    </xdr:from>
    <xdr:to>
      <xdr:col>22</xdr:col>
      <xdr:colOff>565150</xdr:colOff>
      <xdr:row>17</xdr:row>
      <xdr:rowOff>124279</xdr:rowOff>
    </xdr:to>
    <xdr:cxnSp macro="">
      <xdr:nvCxnSpPr>
        <xdr:cNvPr id="130" name="直線コネクタ 129"/>
        <xdr:cNvCxnSpPr/>
      </xdr:nvCxnSpPr>
      <xdr:spPr>
        <a:xfrm flipV="1">
          <a:off x="14782800" y="29409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91621</xdr:rowOff>
    </xdr:from>
    <xdr:to>
      <xdr:col>21</xdr:col>
      <xdr:colOff>361950</xdr:colOff>
      <xdr:row>17</xdr:row>
      <xdr:rowOff>124279</xdr:rowOff>
    </xdr:to>
    <xdr:cxnSp macro="">
      <xdr:nvCxnSpPr>
        <xdr:cNvPr id="133" name="直線コネクタ 132"/>
        <xdr:cNvCxnSpPr/>
      </xdr:nvCxnSpPr>
      <xdr:spPr>
        <a:xfrm>
          <a:off x="13893800" y="3006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15421</xdr:rowOff>
    </xdr:from>
    <xdr:to>
      <xdr:col>20</xdr:col>
      <xdr:colOff>158750</xdr:colOff>
      <xdr:row>17</xdr:row>
      <xdr:rowOff>91621</xdr:rowOff>
    </xdr:to>
    <xdr:cxnSp macro="">
      <xdr:nvCxnSpPr>
        <xdr:cNvPr id="136" name="直線コネクタ 135"/>
        <xdr:cNvCxnSpPr/>
      </xdr:nvCxnSpPr>
      <xdr:spPr>
        <a:xfrm>
          <a:off x="13004800" y="2930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46" name="円/楕円 145"/>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97263</xdr:rowOff>
    </xdr:from>
    <xdr:ext cx="762000" cy="259045"/>
    <xdr:sp macro="" textlink="">
      <xdr:nvSpPr>
        <xdr:cNvPr id="147" name="物件費該当値テキスト"/>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146957</xdr:rowOff>
    </xdr:from>
    <xdr:to>
      <xdr:col>22</xdr:col>
      <xdr:colOff>615950</xdr:colOff>
      <xdr:row>17</xdr:row>
      <xdr:rowOff>77107</xdr:rowOff>
    </xdr:to>
    <xdr:sp macro="" textlink="">
      <xdr:nvSpPr>
        <xdr:cNvPr id="148" name="円/楕円 147"/>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61884</xdr:rowOff>
    </xdr:from>
    <xdr:ext cx="736600" cy="259045"/>
    <xdr:sp macro="" textlink="">
      <xdr:nvSpPr>
        <xdr:cNvPr id="149" name="テキスト ボックス 148"/>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73479</xdr:rowOff>
    </xdr:from>
    <xdr:to>
      <xdr:col>21</xdr:col>
      <xdr:colOff>412750</xdr:colOff>
      <xdr:row>18</xdr:row>
      <xdr:rowOff>3629</xdr:rowOff>
    </xdr:to>
    <xdr:sp macro="" textlink="">
      <xdr:nvSpPr>
        <xdr:cNvPr id="150" name="円/楕円 149"/>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159856</xdr:rowOff>
    </xdr:from>
    <xdr:ext cx="762000" cy="259045"/>
    <xdr:sp macro="" textlink="">
      <xdr:nvSpPr>
        <xdr:cNvPr id="151" name="テキスト ボックス 150"/>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40821</xdr:rowOff>
    </xdr:from>
    <xdr:to>
      <xdr:col>20</xdr:col>
      <xdr:colOff>209550</xdr:colOff>
      <xdr:row>17</xdr:row>
      <xdr:rowOff>142421</xdr:rowOff>
    </xdr:to>
    <xdr:sp macro="" textlink="">
      <xdr:nvSpPr>
        <xdr:cNvPr id="152" name="円/楕円 151"/>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127198</xdr:rowOff>
    </xdr:from>
    <xdr:ext cx="762000" cy="259045"/>
    <xdr:sp macro="" textlink="">
      <xdr:nvSpPr>
        <xdr:cNvPr id="153" name="テキスト ボックス 152"/>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136071</xdr:rowOff>
    </xdr:from>
    <xdr:to>
      <xdr:col>19</xdr:col>
      <xdr:colOff>6350</xdr:colOff>
      <xdr:row>17</xdr:row>
      <xdr:rowOff>66221</xdr:rowOff>
    </xdr:to>
    <xdr:sp macro="" textlink="">
      <xdr:nvSpPr>
        <xdr:cNvPr id="154" name="円/楕円 153"/>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50998</xdr:rowOff>
    </xdr:from>
    <xdr:ext cx="762000" cy="259045"/>
    <xdr:sp macro="" textlink="">
      <xdr:nvSpPr>
        <xdr:cNvPr id="155" name="テキスト ボックス 154"/>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類似団体の平均を下回っている。しかし、決算における扶助費の</a:t>
          </a:r>
          <a:r>
            <a:rPr lang="ja-JP" altLang="en-US" sz="1100" b="0" i="0" baseline="0">
              <a:solidFill>
                <a:schemeClr val="dk1"/>
              </a:solidFill>
              <a:effectLst/>
              <a:latin typeface="+mn-lt"/>
              <a:ea typeface="+mn-ea"/>
              <a:cs typeface="+mn-cs"/>
            </a:rPr>
            <a:t>歳出全体に占める</a:t>
          </a:r>
          <a:r>
            <a:rPr lang="ja-JP" altLang="ja-JP" sz="1100" b="0" i="0" baseline="0">
              <a:solidFill>
                <a:schemeClr val="dk1"/>
              </a:solidFill>
              <a:effectLst/>
              <a:latin typeface="+mn-lt"/>
              <a:ea typeface="+mn-ea"/>
              <a:cs typeface="+mn-cs"/>
            </a:rPr>
            <a:t>割合は、合併当初の7.0％から</a:t>
          </a:r>
          <a:r>
            <a:rPr lang="ja-JP" altLang="en-US" sz="1100" b="0" i="0" baseline="0">
              <a:solidFill>
                <a:schemeClr val="dk1"/>
              </a:solidFill>
              <a:effectLst/>
              <a:latin typeface="+mn-lt"/>
              <a:ea typeface="+mn-ea"/>
              <a:cs typeface="+mn-cs"/>
            </a:rPr>
            <a:t>傾向にある。</a:t>
          </a:r>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増加し</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年度決算では</a:t>
          </a:r>
          <a:r>
            <a:rPr lang="en-US" altLang="ja-JP" sz="1100" b="0" i="0" baseline="0">
              <a:solidFill>
                <a:schemeClr val="dk1"/>
              </a:solidFill>
              <a:effectLst/>
              <a:latin typeface="+mn-lt"/>
              <a:ea typeface="+mn-ea"/>
              <a:cs typeface="+mn-cs"/>
            </a:rPr>
            <a:t>11.0</a:t>
          </a:r>
          <a:r>
            <a:rPr lang="ja-JP" altLang="ja-JP" sz="1100" b="0" i="0" baseline="0">
              <a:solidFill>
                <a:schemeClr val="dk1"/>
              </a:solidFill>
              <a:effectLst/>
              <a:latin typeface="+mn-lt"/>
              <a:ea typeface="+mn-ea"/>
              <a:cs typeface="+mn-cs"/>
            </a:rPr>
            <a:t>％となった。前年度と比較し</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した主な要因は生活保護費の</a:t>
          </a:r>
          <a:r>
            <a:rPr lang="ja-JP" altLang="en-US" sz="1100" b="0" i="0" baseline="0">
              <a:solidFill>
                <a:schemeClr val="dk1"/>
              </a:solidFill>
              <a:effectLst/>
              <a:latin typeface="+mn-lt"/>
              <a:ea typeface="+mn-ea"/>
              <a:cs typeface="+mn-cs"/>
            </a:rPr>
            <a:t>増額</a:t>
          </a:r>
          <a:r>
            <a:rPr lang="ja-JP" altLang="ja-JP" sz="1100" b="0" i="0" baseline="0">
              <a:solidFill>
                <a:schemeClr val="dk1"/>
              </a:solidFill>
              <a:effectLst/>
              <a:latin typeface="+mn-lt"/>
              <a:ea typeface="+mn-ea"/>
              <a:cs typeface="+mn-cs"/>
            </a:rPr>
            <a:t>によるもの。少子高齢化により今後も扶助費の増加が見込まれ総合的な対策が必要である。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156935</xdr:rowOff>
    </xdr:from>
    <xdr:to>
      <xdr:col>7</xdr:col>
      <xdr:colOff>15875</xdr:colOff>
      <xdr:row>54</xdr:row>
      <xdr:rowOff>7257</xdr:rowOff>
    </xdr:to>
    <xdr:cxnSp macro="">
      <xdr:nvCxnSpPr>
        <xdr:cNvPr id="190" name="直線コネクタ 189"/>
        <xdr:cNvCxnSpPr/>
      </xdr:nvCxnSpPr>
      <xdr:spPr>
        <a:xfrm>
          <a:off x="3987800" y="92437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156935</xdr:rowOff>
    </xdr:from>
    <xdr:to>
      <xdr:col>5</xdr:col>
      <xdr:colOff>549275</xdr:colOff>
      <xdr:row>53</xdr:row>
      <xdr:rowOff>167822</xdr:rowOff>
    </xdr:to>
    <xdr:cxnSp macro="">
      <xdr:nvCxnSpPr>
        <xdr:cNvPr id="193" name="直線コネクタ 192"/>
        <xdr:cNvCxnSpPr/>
      </xdr:nvCxnSpPr>
      <xdr:spPr>
        <a:xfrm flipV="1">
          <a:off x="3098800" y="9243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91622</xdr:rowOff>
    </xdr:from>
    <xdr:to>
      <xdr:col>4</xdr:col>
      <xdr:colOff>346075</xdr:colOff>
      <xdr:row>53</xdr:row>
      <xdr:rowOff>167822</xdr:rowOff>
    </xdr:to>
    <xdr:cxnSp macro="">
      <xdr:nvCxnSpPr>
        <xdr:cNvPr id="196" name="直線コネクタ 195"/>
        <xdr:cNvCxnSpPr/>
      </xdr:nvCxnSpPr>
      <xdr:spPr>
        <a:xfrm>
          <a:off x="2209800" y="9178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91622</xdr:rowOff>
    </xdr:from>
    <xdr:to>
      <xdr:col>3</xdr:col>
      <xdr:colOff>142875</xdr:colOff>
      <xdr:row>53</xdr:row>
      <xdr:rowOff>102507</xdr:rowOff>
    </xdr:to>
    <xdr:cxnSp macro="">
      <xdr:nvCxnSpPr>
        <xdr:cNvPr id="199" name="直線コネクタ 198"/>
        <xdr:cNvCxnSpPr/>
      </xdr:nvCxnSpPr>
      <xdr:spPr>
        <a:xfrm flipV="1">
          <a:off x="1320800" y="9178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127907</xdr:rowOff>
    </xdr:from>
    <xdr:to>
      <xdr:col>7</xdr:col>
      <xdr:colOff>66675</xdr:colOff>
      <xdr:row>54</xdr:row>
      <xdr:rowOff>58057</xdr:rowOff>
    </xdr:to>
    <xdr:sp macro="" textlink="">
      <xdr:nvSpPr>
        <xdr:cNvPr id="209" name="円/楕円 208"/>
        <xdr:cNvSpPr/>
      </xdr:nvSpPr>
      <xdr:spPr>
        <a:xfrm>
          <a:off x="4775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144434</xdr:rowOff>
    </xdr:from>
    <xdr:ext cx="762000" cy="259045"/>
    <xdr:sp macro="" textlink="">
      <xdr:nvSpPr>
        <xdr:cNvPr id="210" name="扶助費該当値テキスト"/>
        <xdr:cNvSpPr txBox="1"/>
      </xdr:nvSpPr>
      <xdr:spPr>
        <a:xfrm>
          <a:off x="49149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106135</xdr:rowOff>
    </xdr:from>
    <xdr:to>
      <xdr:col>5</xdr:col>
      <xdr:colOff>600075</xdr:colOff>
      <xdr:row>54</xdr:row>
      <xdr:rowOff>36285</xdr:rowOff>
    </xdr:to>
    <xdr:sp macro="" textlink="">
      <xdr:nvSpPr>
        <xdr:cNvPr id="211" name="円/楕円 210"/>
        <xdr:cNvSpPr/>
      </xdr:nvSpPr>
      <xdr:spPr>
        <a:xfrm>
          <a:off x="3937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46462</xdr:rowOff>
    </xdr:from>
    <xdr:ext cx="736600" cy="259045"/>
    <xdr:sp macro="" textlink="">
      <xdr:nvSpPr>
        <xdr:cNvPr id="212" name="テキスト ボックス 211"/>
        <xdr:cNvSpPr txBox="1"/>
      </xdr:nvSpPr>
      <xdr:spPr>
        <a:xfrm>
          <a:off x="3606800" y="896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3" name="円/楕円 212"/>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4" name="テキスト ボックス 213"/>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40822</xdr:rowOff>
    </xdr:from>
    <xdr:to>
      <xdr:col>3</xdr:col>
      <xdr:colOff>193675</xdr:colOff>
      <xdr:row>53</xdr:row>
      <xdr:rowOff>142422</xdr:rowOff>
    </xdr:to>
    <xdr:sp macro="" textlink="">
      <xdr:nvSpPr>
        <xdr:cNvPr id="215" name="円/楕円 214"/>
        <xdr:cNvSpPr/>
      </xdr:nvSpPr>
      <xdr:spPr>
        <a:xfrm>
          <a:off x="2159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152599</xdr:rowOff>
    </xdr:from>
    <xdr:ext cx="762000" cy="259045"/>
    <xdr:sp macro="" textlink="">
      <xdr:nvSpPr>
        <xdr:cNvPr id="216" name="テキスト ボックス 215"/>
        <xdr:cNvSpPr txBox="1"/>
      </xdr:nvSpPr>
      <xdr:spPr>
        <a:xfrm>
          <a:off x="1828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51707</xdr:rowOff>
    </xdr:from>
    <xdr:to>
      <xdr:col>1</xdr:col>
      <xdr:colOff>676275</xdr:colOff>
      <xdr:row>53</xdr:row>
      <xdr:rowOff>153307</xdr:rowOff>
    </xdr:to>
    <xdr:sp macro="" textlink="">
      <xdr:nvSpPr>
        <xdr:cNvPr id="217" name="円/楕円 216"/>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163484</xdr:rowOff>
    </xdr:from>
    <xdr:ext cx="762000" cy="259045"/>
    <xdr:sp macro="" textlink="">
      <xdr:nvSpPr>
        <xdr:cNvPr id="218" name="テキスト ボックス 217"/>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類似団体の平均とほぼ同一の数値が続いている。海抜</a:t>
          </a:r>
          <a:r>
            <a:rPr lang="en-US" altLang="ja-JP" sz="1100" b="0" i="0" baseline="0">
              <a:solidFill>
                <a:sysClr val="windowText" lastClr="000000"/>
              </a:solidFill>
              <a:effectLst/>
              <a:latin typeface="+mn-lt"/>
              <a:ea typeface="+mn-ea"/>
              <a:cs typeface="+mn-cs"/>
            </a:rPr>
            <a:t>0m</a:t>
          </a:r>
          <a:r>
            <a:rPr lang="ja-JP" altLang="ja-JP" sz="1100" b="0" i="0" baseline="0">
              <a:solidFill>
                <a:sysClr val="windowText" lastClr="000000"/>
              </a:solidFill>
              <a:effectLst/>
              <a:latin typeface="+mn-lt"/>
              <a:ea typeface="+mn-ea"/>
              <a:cs typeface="+mn-cs"/>
            </a:rPr>
            <a:t>の臨海部から海抜</a:t>
          </a:r>
          <a:r>
            <a:rPr lang="en-US" altLang="ja-JP" sz="1100" b="0" i="0" baseline="0">
              <a:solidFill>
                <a:sysClr val="windowText" lastClr="000000"/>
              </a:solidFill>
              <a:effectLst/>
              <a:latin typeface="+mn-lt"/>
              <a:ea typeface="+mn-ea"/>
              <a:cs typeface="+mn-cs"/>
            </a:rPr>
            <a:t>1,400m</a:t>
          </a:r>
          <a:r>
            <a:rPr lang="ja-JP" altLang="ja-JP" sz="1100" b="0" i="0" baseline="0">
              <a:solidFill>
                <a:sysClr val="windowText" lastClr="000000"/>
              </a:solidFill>
              <a:effectLst/>
              <a:latin typeface="+mn-lt"/>
              <a:ea typeface="+mn-ea"/>
              <a:cs typeface="+mn-cs"/>
            </a:rPr>
            <a:t>の四国山系までの</a:t>
          </a:r>
          <a:r>
            <a:rPr lang="en-US" altLang="ja-JP" sz="1100" b="0" i="0" baseline="0">
              <a:solidFill>
                <a:sysClr val="windowText" lastClr="000000"/>
              </a:solidFill>
              <a:effectLst/>
              <a:latin typeface="+mn-lt"/>
              <a:ea typeface="+mn-ea"/>
              <a:cs typeface="+mn-cs"/>
            </a:rPr>
            <a:t>514.81k㎡</a:t>
          </a:r>
          <a:r>
            <a:rPr lang="ja-JP" altLang="ja-JP" sz="1100" b="0" i="0" baseline="0">
              <a:solidFill>
                <a:sysClr val="windowText" lastClr="000000"/>
              </a:solidFill>
              <a:effectLst/>
              <a:latin typeface="+mn-lt"/>
              <a:ea typeface="+mn-ea"/>
              <a:cs typeface="+mn-cs"/>
            </a:rPr>
            <a:t>に及ぶ広範な区域に、旧</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町ごとに様々な施設</a:t>
          </a:r>
          <a:r>
            <a:rPr lang="ja-JP" altLang="en-US" sz="1100" b="0" i="0" baseline="0">
              <a:solidFill>
                <a:sysClr val="windowText" lastClr="000000"/>
              </a:solidFill>
              <a:effectLst/>
              <a:latin typeface="+mn-lt"/>
              <a:ea typeface="+mn-ea"/>
              <a:cs typeface="+mn-cs"/>
            </a:rPr>
            <a:t>（目的が</a:t>
          </a:r>
          <a:r>
            <a:rPr lang="ja-JP" altLang="ja-JP" sz="1100" b="0" i="0" baseline="0">
              <a:solidFill>
                <a:sysClr val="windowText" lastClr="000000"/>
              </a:solidFill>
              <a:effectLst/>
              <a:latin typeface="+mn-lt"/>
              <a:ea typeface="+mn-ea"/>
              <a:cs typeface="+mn-cs"/>
            </a:rPr>
            <a:t>重複する施設</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があり、維持補修費や光熱水費、各種点検委託料等のランニングコストも大きく、公共施設等総合管理計画に基づき、施設の統廃合を含め全体の見直しを行い、適正な施設運営に努める。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国民健康保険事業特別会計繰出金、介護保険事業勘定繰出金、農業集落排水事業特別会計繰出金、公共下水道事業特別会計繰出金など、</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億円を超える繰出金が続いている。今後は事業の見直しも含め、計画的な繰出となるよう努める。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88900</xdr:rowOff>
    </xdr:to>
    <xdr:cxnSp macro="">
      <xdr:nvCxnSpPr>
        <xdr:cNvPr id="251" name="直線コネクタ 250"/>
        <xdr:cNvCxnSpPr/>
      </xdr:nvCxnSpPr>
      <xdr:spPr>
        <a:xfrm>
          <a:off x="15671800" y="9598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57</xdr:row>
      <xdr:rowOff>16510</xdr:rowOff>
    </xdr:to>
    <xdr:cxnSp macro="">
      <xdr:nvCxnSpPr>
        <xdr:cNvPr id="254" name="直線コネクタ 253"/>
        <xdr:cNvCxnSpPr/>
      </xdr:nvCxnSpPr>
      <xdr:spPr>
        <a:xfrm flipV="1">
          <a:off x="14782800" y="95986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57</xdr:row>
      <xdr:rowOff>16510</xdr:rowOff>
    </xdr:to>
    <xdr:cxnSp macro="">
      <xdr:nvCxnSpPr>
        <xdr:cNvPr id="257" name="直線コネクタ 256"/>
        <xdr:cNvCxnSpPr/>
      </xdr:nvCxnSpPr>
      <xdr:spPr>
        <a:xfrm>
          <a:off x="13893800" y="9705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104140</xdr:rowOff>
    </xdr:to>
    <xdr:cxnSp macro="">
      <xdr:nvCxnSpPr>
        <xdr:cNvPr id="260" name="直線コネクタ 259"/>
        <xdr:cNvCxnSpPr/>
      </xdr:nvCxnSpPr>
      <xdr:spPr>
        <a:xfrm>
          <a:off x="13004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70" name="円/楕円 269"/>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54627</xdr:rowOff>
    </xdr:from>
    <xdr:ext cx="762000" cy="259045"/>
    <xdr:sp macro="" textlink="">
      <xdr:nvSpPr>
        <xdr:cNvPr id="271"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118110</xdr:rowOff>
    </xdr:from>
    <xdr:to>
      <xdr:col>22</xdr:col>
      <xdr:colOff>615950</xdr:colOff>
      <xdr:row>56</xdr:row>
      <xdr:rowOff>48260</xdr:rowOff>
    </xdr:to>
    <xdr:sp macro="" textlink="">
      <xdr:nvSpPr>
        <xdr:cNvPr id="272" name="円/楕円 271"/>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73" name="テキスト ボックス 272"/>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137160</xdr:rowOff>
    </xdr:from>
    <xdr:to>
      <xdr:col>21</xdr:col>
      <xdr:colOff>412750</xdr:colOff>
      <xdr:row>57</xdr:row>
      <xdr:rowOff>67310</xdr:rowOff>
    </xdr:to>
    <xdr:sp macro="" textlink="">
      <xdr:nvSpPr>
        <xdr:cNvPr id="274" name="円/楕円 273"/>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75" name="テキスト ボックス 274"/>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76" name="円/楕円 275"/>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77" name="テキスト ボックス 27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8" name="円/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79" name="テキスト ボックス 27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類似団体の平均の</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程度の数値になっているが、合併した</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町のうち旧三瓶町が、合併前からの常備消防（八幡浜市の一部事務組合）管轄となっており、その負担金が毎年</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千万円以上発生し、増加傾向であるため大きな負担となっている。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当市の財政状況から、今後も同等の補助費を維持することをは難しく、公費負担のあり方について細部に渡り見直しが必要である。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165100</xdr:rowOff>
    </xdr:from>
    <xdr:to>
      <xdr:col>24</xdr:col>
      <xdr:colOff>31750</xdr:colOff>
      <xdr:row>34</xdr:row>
      <xdr:rowOff>39370</xdr:rowOff>
    </xdr:to>
    <xdr:cxnSp macro="">
      <xdr:nvCxnSpPr>
        <xdr:cNvPr id="311" name="直線コネクタ 310"/>
        <xdr:cNvCxnSpPr/>
      </xdr:nvCxnSpPr>
      <xdr:spPr>
        <a:xfrm>
          <a:off x="15671800" y="58229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165100</xdr:rowOff>
    </xdr:from>
    <xdr:to>
      <xdr:col>22</xdr:col>
      <xdr:colOff>565150</xdr:colOff>
      <xdr:row>33</xdr:row>
      <xdr:rowOff>165100</xdr:rowOff>
    </xdr:to>
    <xdr:cxnSp macro="">
      <xdr:nvCxnSpPr>
        <xdr:cNvPr id="314" name="直線コネクタ 313"/>
        <xdr:cNvCxnSpPr/>
      </xdr:nvCxnSpPr>
      <xdr:spPr>
        <a:xfrm>
          <a:off x="14782800" y="582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165100</xdr:rowOff>
    </xdr:from>
    <xdr:to>
      <xdr:col>21</xdr:col>
      <xdr:colOff>361950</xdr:colOff>
      <xdr:row>34</xdr:row>
      <xdr:rowOff>35560</xdr:rowOff>
    </xdr:to>
    <xdr:cxnSp macro="">
      <xdr:nvCxnSpPr>
        <xdr:cNvPr id="317" name="直線コネクタ 316"/>
        <xdr:cNvCxnSpPr/>
      </xdr:nvCxnSpPr>
      <xdr:spPr>
        <a:xfrm flipV="1">
          <a:off x="13893800" y="58229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24130</xdr:rowOff>
    </xdr:from>
    <xdr:to>
      <xdr:col>20</xdr:col>
      <xdr:colOff>158750</xdr:colOff>
      <xdr:row>34</xdr:row>
      <xdr:rowOff>35560</xdr:rowOff>
    </xdr:to>
    <xdr:cxnSp macro="">
      <xdr:nvCxnSpPr>
        <xdr:cNvPr id="320" name="直線コネクタ 319"/>
        <xdr:cNvCxnSpPr/>
      </xdr:nvCxnSpPr>
      <xdr:spPr>
        <a:xfrm>
          <a:off x="13004800" y="58534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160020</xdr:rowOff>
    </xdr:from>
    <xdr:to>
      <xdr:col>24</xdr:col>
      <xdr:colOff>82550</xdr:colOff>
      <xdr:row>34</xdr:row>
      <xdr:rowOff>90170</xdr:rowOff>
    </xdr:to>
    <xdr:sp macro="" textlink="">
      <xdr:nvSpPr>
        <xdr:cNvPr id="330" name="円/楕円 329"/>
        <xdr:cNvSpPr/>
      </xdr:nvSpPr>
      <xdr:spPr>
        <a:xfrm>
          <a:off x="164592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5097</xdr:rowOff>
    </xdr:from>
    <xdr:ext cx="762000" cy="259045"/>
    <xdr:sp macro="" textlink="">
      <xdr:nvSpPr>
        <xdr:cNvPr id="331" name="補助費等該当値テキスト"/>
        <xdr:cNvSpPr txBox="1"/>
      </xdr:nvSpPr>
      <xdr:spPr>
        <a:xfrm>
          <a:off x="16598900" y="56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114300</xdr:rowOff>
    </xdr:from>
    <xdr:to>
      <xdr:col>22</xdr:col>
      <xdr:colOff>615950</xdr:colOff>
      <xdr:row>34</xdr:row>
      <xdr:rowOff>44450</xdr:rowOff>
    </xdr:to>
    <xdr:sp macro="" textlink="">
      <xdr:nvSpPr>
        <xdr:cNvPr id="332" name="円/楕円 331"/>
        <xdr:cNvSpPr/>
      </xdr:nvSpPr>
      <xdr:spPr>
        <a:xfrm>
          <a:off x="15621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54627</xdr:rowOff>
    </xdr:from>
    <xdr:ext cx="736600" cy="259045"/>
    <xdr:sp macro="" textlink="">
      <xdr:nvSpPr>
        <xdr:cNvPr id="333" name="テキスト ボックス 332"/>
        <xdr:cNvSpPr txBox="1"/>
      </xdr:nvSpPr>
      <xdr:spPr>
        <a:xfrm>
          <a:off x="15290800" y="554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114300</xdr:rowOff>
    </xdr:from>
    <xdr:to>
      <xdr:col>21</xdr:col>
      <xdr:colOff>412750</xdr:colOff>
      <xdr:row>34</xdr:row>
      <xdr:rowOff>44450</xdr:rowOff>
    </xdr:to>
    <xdr:sp macro="" textlink="">
      <xdr:nvSpPr>
        <xdr:cNvPr id="334" name="円/楕円 333"/>
        <xdr:cNvSpPr/>
      </xdr:nvSpPr>
      <xdr:spPr>
        <a:xfrm>
          <a:off x="14732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54627</xdr:rowOff>
    </xdr:from>
    <xdr:ext cx="762000" cy="259045"/>
    <xdr:sp macro="" textlink="">
      <xdr:nvSpPr>
        <xdr:cNvPr id="335" name="テキスト ボックス 334"/>
        <xdr:cNvSpPr txBox="1"/>
      </xdr:nvSpPr>
      <xdr:spPr>
        <a:xfrm>
          <a:off x="14401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156210</xdr:rowOff>
    </xdr:from>
    <xdr:to>
      <xdr:col>20</xdr:col>
      <xdr:colOff>209550</xdr:colOff>
      <xdr:row>34</xdr:row>
      <xdr:rowOff>86360</xdr:rowOff>
    </xdr:to>
    <xdr:sp macro="" textlink="">
      <xdr:nvSpPr>
        <xdr:cNvPr id="336" name="円/楕円 335"/>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96537</xdr:rowOff>
    </xdr:from>
    <xdr:ext cx="762000" cy="259045"/>
    <xdr:sp macro="" textlink="">
      <xdr:nvSpPr>
        <xdr:cNvPr id="337" name="テキスト ボックス 336"/>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144780</xdr:rowOff>
    </xdr:from>
    <xdr:to>
      <xdr:col>19</xdr:col>
      <xdr:colOff>6350</xdr:colOff>
      <xdr:row>34</xdr:row>
      <xdr:rowOff>74930</xdr:rowOff>
    </xdr:to>
    <xdr:sp macro="" textlink="">
      <xdr:nvSpPr>
        <xdr:cNvPr id="338" name="円/楕円 337"/>
        <xdr:cNvSpPr/>
      </xdr:nvSpPr>
      <xdr:spPr>
        <a:xfrm>
          <a:off x="129540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85107</xdr:rowOff>
    </xdr:from>
    <xdr:ext cx="762000" cy="259045"/>
    <xdr:sp macro="" textlink="">
      <xdr:nvSpPr>
        <xdr:cNvPr id="339" name="テキスト ボックス 338"/>
        <xdr:cNvSpPr txBox="1"/>
      </xdr:nvSpPr>
      <xdr:spPr>
        <a:xfrm>
          <a:off x="12623800" y="557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合併により旧5町の地方債を引き継いだことに加え、合併後の大型建設事業の実施により地方債現在高が増加した影響で、地方債の元利償還額が膨らんでいる。公債費のピークは平成</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となると見込まれ、今後も非常に厳しい財政運営となることが予想される。そのため将来の財政硬直化を避けるためには、当初予算編成時において、極力、当該年度償還金以上の起債の新規発行を行わないよう起債の上限枠を設け総額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64135</xdr:rowOff>
    </xdr:from>
    <xdr:to>
      <xdr:col>7</xdr:col>
      <xdr:colOff>15875</xdr:colOff>
      <xdr:row>75</xdr:row>
      <xdr:rowOff>73660</xdr:rowOff>
    </xdr:to>
    <xdr:cxnSp macro="">
      <xdr:nvCxnSpPr>
        <xdr:cNvPr id="371" name="直線コネクタ 370"/>
        <xdr:cNvCxnSpPr/>
      </xdr:nvCxnSpPr>
      <xdr:spPr>
        <a:xfrm>
          <a:off x="3987800" y="1292288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64135</xdr:rowOff>
    </xdr:from>
    <xdr:to>
      <xdr:col>5</xdr:col>
      <xdr:colOff>549275</xdr:colOff>
      <xdr:row>75</xdr:row>
      <xdr:rowOff>71755</xdr:rowOff>
    </xdr:to>
    <xdr:cxnSp macro="">
      <xdr:nvCxnSpPr>
        <xdr:cNvPr id="374" name="直線コネクタ 373"/>
        <xdr:cNvCxnSpPr/>
      </xdr:nvCxnSpPr>
      <xdr:spPr>
        <a:xfrm flipV="1">
          <a:off x="3098800" y="129228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71755</xdr:rowOff>
    </xdr:from>
    <xdr:to>
      <xdr:col>4</xdr:col>
      <xdr:colOff>346075</xdr:colOff>
      <xdr:row>75</xdr:row>
      <xdr:rowOff>71755</xdr:rowOff>
    </xdr:to>
    <xdr:cxnSp macro="">
      <xdr:nvCxnSpPr>
        <xdr:cNvPr id="377" name="直線コネクタ 376"/>
        <xdr:cNvCxnSpPr/>
      </xdr:nvCxnSpPr>
      <xdr:spPr>
        <a:xfrm>
          <a:off x="2209800" y="12930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71755</xdr:rowOff>
    </xdr:from>
    <xdr:to>
      <xdr:col>3</xdr:col>
      <xdr:colOff>142875</xdr:colOff>
      <xdr:row>75</xdr:row>
      <xdr:rowOff>79375</xdr:rowOff>
    </xdr:to>
    <xdr:cxnSp macro="">
      <xdr:nvCxnSpPr>
        <xdr:cNvPr id="380" name="直線コネクタ 379"/>
        <xdr:cNvCxnSpPr/>
      </xdr:nvCxnSpPr>
      <xdr:spPr>
        <a:xfrm flipV="1">
          <a:off x="1320800" y="129305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22860</xdr:rowOff>
    </xdr:from>
    <xdr:to>
      <xdr:col>7</xdr:col>
      <xdr:colOff>66675</xdr:colOff>
      <xdr:row>75</xdr:row>
      <xdr:rowOff>124460</xdr:rowOff>
    </xdr:to>
    <xdr:sp macro="" textlink="">
      <xdr:nvSpPr>
        <xdr:cNvPr id="390" name="円/楕円 389"/>
        <xdr:cNvSpPr/>
      </xdr:nvSpPr>
      <xdr:spPr>
        <a:xfrm>
          <a:off x="4775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166387</xdr:rowOff>
    </xdr:from>
    <xdr:ext cx="762000" cy="259045"/>
    <xdr:sp macro="" textlink="">
      <xdr:nvSpPr>
        <xdr:cNvPr id="391" name="公債費該当値テキスト"/>
        <xdr:cNvSpPr txBox="1"/>
      </xdr:nvSpPr>
      <xdr:spPr>
        <a:xfrm>
          <a:off x="4914900" y="1285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xdr:rowOff>
    </xdr:from>
    <xdr:to>
      <xdr:col>5</xdr:col>
      <xdr:colOff>600075</xdr:colOff>
      <xdr:row>75</xdr:row>
      <xdr:rowOff>114935</xdr:rowOff>
    </xdr:to>
    <xdr:sp macro="" textlink="">
      <xdr:nvSpPr>
        <xdr:cNvPr id="392" name="円/楕円 391"/>
        <xdr:cNvSpPr/>
      </xdr:nvSpPr>
      <xdr:spPr>
        <a:xfrm>
          <a:off x="3937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99713</xdr:rowOff>
    </xdr:from>
    <xdr:ext cx="736600" cy="259045"/>
    <xdr:sp macro="" textlink="">
      <xdr:nvSpPr>
        <xdr:cNvPr id="393" name="テキスト ボックス 392"/>
        <xdr:cNvSpPr txBox="1"/>
      </xdr:nvSpPr>
      <xdr:spPr>
        <a:xfrm>
          <a:off x="3606800" y="1295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20955</xdr:rowOff>
    </xdr:from>
    <xdr:to>
      <xdr:col>4</xdr:col>
      <xdr:colOff>396875</xdr:colOff>
      <xdr:row>75</xdr:row>
      <xdr:rowOff>122555</xdr:rowOff>
    </xdr:to>
    <xdr:sp macro="" textlink="">
      <xdr:nvSpPr>
        <xdr:cNvPr id="394" name="円/楕円 393"/>
        <xdr:cNvSpPr/>
      </xdr:nvSpPr>
      <xdr:spPr>
        <a:xfrm>
          <a:off x="3048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107332</xdr:rowOff>
    </xdr:from>
    <xdr:ext cx="762000" cy="259045"/>
    <xdr:sp macro="" textlink="">
      <xdr:nvSpPr>
        <xdr:cNvPr id="395" name="テキスト ボックス 394"/>
        <xdr:cNvSpPr txBox="1"/>
      </xdr:nvSpPr>
      <xdr:spPr>
        <a:xfrm>
          <a:off x="2717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20955</xdr:rowOff>
    </xdr:from>
    <xdr:to>
      <xdr:col>3</xdr:col>
      <xdr:colOff>193675</xdr:colOff>
      <xdr:row>75</xdr:row>
      <xdr:rowOff>122555</xdr:rowOff>
    </xdr:to>
    <xdr:sp macro="" textlink="">
      <xdr:nvSpPr>
        <xdr:cNvPr id="396" name="円/楕円 395"/>
        <xdr:cNvSpPr/>
      </xdr:nvSpPr>
      <xdr:spPr>
        <a:xfrm>
          <a:off x="2159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107332</xdr:rowOff>
    </xdr:from>
    <xdr:ext cx="762000" cy="259045"/>
    <xdr:sp macro="" textlink="">
      <xdr:nvSpPr>
        <xdr:cNvPr id="397" name="テキスト ボックス 396"/>
        <xdr:cNvSpPr txBox="1"/>
      </xdr:nvSpPr>
      <xdr:spPr>
        <a:xfrm>
          <a:off x="1828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28575</xdr:rowOff>
    </xdr:from>
    <xdr:to>
      <xdr:col>1</xdr:col>
      <xdr:colOff>676275</xdr:colOff>
      <xdr:row>75</xdr:row>
      <xdr:rowOff>130175</xdr:rowOff>
    </xdr:to>
    <xdr:sp macro="" textlink="">
      <xdr:nvSpPr>
        <xdr:cNvPr id="398" name="円/楕円 397"/>
        <xdr:cNvSpPr/>
      </xdr:nvSpPr>
      <xdr:spPr>
        <a:xfrm>
          <a:off x="12700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114952</xdr:rowOff>
    </xdr:from>
    <xdr:ext cx="762000" cy="259045"/>
    <xdr:sp macro="" textlink="">
      <xdr:nvSpPr>
        <xdr:cNvPr id="399" name="テキスト ボックス 398"/>
        <xdr:cNvSpPr txBox="1"/>
      </xdr:nvSpPr>
      <xdr:spPr>
        <a:xfrm>
          <a:off x="9398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公債費を除いても類似団体の平均を上回っているのは、人件費と物件費の影響である。職員数の適正管理、臨時職員の必要性・配置については、</a:t>
          </a:r>
          <a:r>
            <a:rPr lang="ja-JP" altLang="en-US" sz="1100" b="0" i="0" baseline="0">
              <a:solidFill>
                <a:schemeClr val="dk1"/>
              </a:solidFill>
              <a:effectLst/>
              <a:latin typeface="+mn-lt"/>
              <a:ea typeface="+mn-ea"/>
              <a:cs typeface="+mn-cs"/>
            </a:rPr>
            <a:t>総務部署と連携を密に</a:t>
          </a:r>
          <a:r>
            <a:rPr lang="ja-JP" altLang="ja-JP" sz="1100" b="0" i="0" baseline="0">
              <a:solidFill>
                <a:schemeClr val="dk1"/>
              </a:solidFill>
              <a:effectLst/>
              <a:latin typeface="+mn-lt"/>
              <a:ea typeface="+mn-ea"/>
              <a:cs typeface="+mn-cs"/>
            </a:rPr>
            <a:t>し適正化に努める。</a:t>
          </a:r>
          <a:endParaRPr lang="ja-JP" altLang="ja-JP">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46990</xdr:rowOff>
    </xdr:from>
    <xdr:to>
      <xdr:col>24</xdr:col>
      <xdr:colOff>31750</xdr:colOff>
      <xdr:row>75</xdr:row>
      <xdr:rowOff>149861</xdr:rowOff>
    </xdr:to>
    <xdr:cxnSp macro="">
      <xdr:nvCxnSpPr>
        <xdr:cNvPr id="432" name="直線コネクタ 431"/>
        <xdr:cNvCxnSpPr/>
      </xdr:nvCxnSpPr>
      <xdr:spPr>
        <a:xfrm>
          <a:off x="15671800" y="12905740"/>
          <a:ext cx="8382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46990</xdr:rowOff>
    </xdr:from>
    <xdr:to>
      <xdr:col>22</xdr:col>
      <xdr:colOff>565150</xdr:colOff>
      <xdr:row>76</xdr:row>
      <xdr:rowOff>24130</xdr:rowOff>
    </xdr:to>
    <xdr:cxnSp macro="">
      <xdr:nvCxnSpPr>
        <xdr:cNvPr id="435" name="直線コネクタ 434"/>
        <xdr:cNvCxnSpPr/>
      </xdr:nvCxnSpPr>
      <xdr:spPr>
        <a:xfrm flipV="1">
          <a:off x="14782800" y="1290574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76</xdr:row>
      <xdr:rowOff>24130</xdr:rowOff>
    </xdr:to>
    <xdr:cxnSp macro="">
      <xdr:nvCxnSpPr>
        <xdr:cNvPr id="438" name="直線コネクタ 437"/>
        <xdr:cNvCxnSpPr/>
      </xdr:nvCxnSpPr>
      <xdr:spPr>
        <a:xfrm>
          <a:off x="13893800" y="130200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92710</xdr:rowOff>
    </xdr:from>
    <xdr:to>
      <xdr:col>20</xdr:col>
      <xdr:colOff>158750</xdr:colOff>
      <xdr:row>75</xdr:row>
      <xdr:rowOff>161289</xdr:rowOff>
    </xdr:to>
    <xdr:cxnSp macro="">
      <xdr:nvCxnSpPr>
        <xdr:cNvPr id="441" name="直線コネクタ 440"/>
        <xdr:cNvCxnSpPr/>
      </xdr:nvCxnSpPr>
      <xdr:spPr>
        <a:xfrm>
          <a:off x="13004800" y="12951460"/>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5" name="テキスト ボックス 44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99060</xdr:rowOff>
    </xdr:from>
    <xdr:to>
      <xdr:col>24</xdr:col>
      <xdr:colOff>82550</xdr:colOff>
      <xdr:row>76</xdr:row>
      <xdr:rowOff>29211</xdr:rowOff>
    </xdr:to>
    <xdr:sp macro="" textlink="">
      <xdr:nvSpPr>
        <xdr:cNvPr id="451" name="円/楕円 450"/>
        <xdr:cNvSpPr/>
      </xdr:nvSpPr>
      <xdr:spPr>
        <a:xfrm>
          <a:off x="16459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115587</xdr:rowOff>
    </xdr:from>
    <xdr:ext cx="762000" cy="259045"/>
    <xdr:sp macro="" textlink="">
      <xdr:nvSpPr>
        <xdr:cNvPr id="452" name="公債費以外該当値テキスト"/>
        <xdr:cNvSpPr txBox="1"/>
      </xdr:nvSpPr>
      <xdr:spPr>
        <a:xfrm>
          <a:off x="16598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167640</xdr:rowOff>
    </xdr:from>
    <xdr:to>
      <xdr:col>22</xdr:col>
      <xdr:colOff>615950</xdr:colOff>
      <xdr:row>75</xdr:row>
      <xdr:rowOff>97790</xdr:rowOff>
    </xdr:to>
    <xdr:sp macro="" textlink="">
      <xdr:nvSpPr>
        <xdr:cNvPr id="453" name="円/楕円 452"/>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107967</xdr:rowOff>
    </xdr:from>
    <xdr:ext cx="736600" cy="259045"/>
    <xdr:sp macro="" textlink="">
      <xdr:nvSpPr>
        <xdr:cNvPr id="454" name="テキスト ボックス 453"/>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144780</xdr:rowOff>
    </xdr:from>
    <xdr:to>
      <xdr:col>21</xdr:col>
      <xdr:colOff>412750</xdr:colOff>
      <xdr:row>76</xdr:row>
      <xdr:rowOff>74930</xdr:rowOff>
    </xdr:to>
    <xdr:sp macro="" textlink="">
      <xdr:nvSpPr>
        <xdr:cNvPr id="455" name="円/楕円 454"/>
        <xdr:cNvSpPr/>
      </xdr:nvSpPr>
      <xdr:spPr>
        <a:xfrm>
          <a:off x="14732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85107</xdr:rowOff>
    </xdr:from>
    <xdr:ext cx="762000" cy="259045"/>
    <xdr:sp macro="" textlink="">
      <xdr:nvSpPr>
        <xdr:cNvPr id="456" name="テキスト ボックス 455"/>
        <xdr:cNvSpPr txBox="1"/>
      </xdr:nvSpPr>
      <xdr:spPr>
        <a:xfrm>
          <a:off x="14401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110490</xdr:rowOff>
    </xdr:from>
    <xdr:to>
      <xdr:col>20</xdr:col>
      <xdr:colOff>209550</xdr:colOff>
      <xdr:row>76</xdr:row>
      <xdr:rowOff>40639</xdr:rowOff>
    </xdr:to>
    <xdr:sp macro="" textlink="">
      <xdr:nvSpPr>
        <xdr:cNvPr id="457" name="円/楕円 456"/>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50817</xdr:rowOff>
    </xdr:from>
    <xdr:ext cx="762000" cy="259045"/>
    <xdr:sp macro="" textlink="">
      <xdr:nvSpPr>
        <xdr:cNvPr id="458" name="テキスト ボックス 457"/>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59" name="円/楕円 458"/>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60" name="テキスト ボックス 459"/>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愛媛県西予市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115799</xdr:rowOff>
    </xdr:from>
    <xdr:to>
      <xdr:col>4</xdr:col>
      <xdr:colOff>1117600</xdr:colOff>
      <xdr:row>15</xdr:row>
      <xdr:rowOff>155969</xdr:rowOff>
    </xdr:to>
    <xdr:cxnSp macro="">
      <xdr:nvCxnSpPr>
        <xdr:cNvPr id="50" name="直線コネクタ 49"/>
        <xdr:cNvCxnSpPr/>
      </xdr:nvCxnSpPr>
      <xdr:spPr bwMode="auto">
        <a:xfrm flipV="1">
          <a:off x="5003800" y="2735174"/>
          <a:ext cx="647700" cy="40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96634</xdr:rowOff>
    </xdr:from>
    <xdr:to>
      <xdr:col>4</xdr:col>
      <xdr:colOff>469900</xdr:colOff>
      <xdr:row>15</xdr:row>
      <xdr:rowOff>155969</xdr:rowOff>
    </xdr:to>
    <xdr:cxnSp macro="">
      <xdr:nvCxnSpPr>
        <xdr:cNvPr id="53" name="直線コネクタ 52"/>
        <xdr:cNvCxnSpPr/>
      </xdr:nvCxnSpPr>
      <xdr:spPr bwMode="auto">
        <a:xfrm>
          <a:off x="4305300" y="2716009"/>
          <a:ext cx="698500" cy="59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75997</xdr:rowOff>
    </xdr:from>
    <xdr:to>
      <xdr:col>3</xdr:col>
      <xdr:colOff>904875</xdr:colOff>
      <xdr:row>15</xdr:row>
      <xdr:rowOff>96634</xdr:rowOff>
    </xdr:to>
    <xdr:cxnSp macro="">
      <xdr:nvCxnSpPr>
        <xdr:cNvPr id="56" name="直線コネクタ 55"/>
        <xdr:cNvCxnSpPr/>
      </xdr:nvCxnSpPr>
      <xdr:spPr bwMode="auto">
        <a:xfrm>
          <a:off x="3606800" y="2695372"/>
          <a:ext cx="698500" cy="20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75997</xdr:rowOff>
    </xdr:from>
    <xdr:to>
      <xdr:col>3</xdr:col>
      <xdr:colOff>206375</xdr:colOff>
      <xdr:row>15</xdr:row>
      <xdr:rowOff>132639</xdr:rowOff>
    </xdr:to>
    <xdr:cxnSp macro="">
      <xdr:nvCxnSpPr>
        <xdr:cNvPr id="59" name="直線コネクタ 58"/>
        <xdr:cNvCxnSpPr/>
      </xdr:nvCxnSpPr>
      <xdr:spPr bwMode="auto">
        <a:xfrm flipV="1">
          <a:off x="2908300" y="2695372"/>
          <a:ext cx="698500" cy="56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64999</xdr:rowOff>
    </xdr:from>
    <xdr:to>
      <xdr:col>5</xdr:col>
      <xdr:colOff>34925</xdr:colOff>
      <xdr:row>15</xdr:row>
      <xdr:rowOff>166599</xdr:rowOff>
    </xdr:to>
    <xdr:sp macro="" textlink="">
      <xdr:nvSpPr>
        <xdr:cNvPr id="69" name="円/楕円 68"/>
        <xdr:cNvSpPr/>
      </xdr:nvSpPr>
      <xdr:spPr bwMode="auto">
        <a:xfrm>
          <a:off x="5600700" y="2684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81526</xdr:rowOff>
    </xdr:from>
    <xdr:ext cx="762000" cy="259045"/>
    <xdr:sp macro="" textlink="">
      <xdr:nvSpPr>
        <xdr:cNvPr id="70" name="人口1人当たり決算額の推移該当値テキスト130"/>
        <xdr:cNvSpPr txBox="1"/>
      </xdr:nvSpPr>
      <xdr:spPr>
        <a:xfrm>
          <a:off x="5740400" y="252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124,632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105169</xdr:rowOff>
    </xdr:from>
    <xdr:to>
      <xdr:col>4</xdr:col>
      <xdr:colOff>520700</xdr:colOff>
      <xdr:row>16</xdr:row>
      <xdr:rowOff>35319</xdr:rowOff>
    </xdr:to>
    <xdr:sp macro="" textlink="">
      <xdr:nvSpPr>
        <xdr:cNvPr id="71" name="円/楕円 70"/>
        <xdr:cNvSpPr/>
      </xdr:nvSpPr>
      <xdr:spPr bwMode="auto">
        <a:xfrm>
          <a:off x="4953000" y="272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45496</xdr:rowOff>
    </xdr:from>
    <xdr:ext cx="736600" cy="259045"/>
    <xdr:sp macro="" textlink="">
      <xdr:nvSpPr>
        <xdr:cNvPr id="72" name="テキスト ボックス 71"/>
        <xdr:cNvSpPr txBox="1"/>
      </xdr:nvSpPr>
      <xdr:spPr>
        <a:xfrm>
          <a:off x="4622800" y="249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121,469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45834</xdr:rowOff>
    </xdr:from>
    <xdr:to>
      <xdr:col>3</xdr:col>
      <xdr:colOff>955675</xdr:colOff>
      <xdr:row>15</xdr:row>
      <xdr:rowOff>147434</xdr:rowOff>
    </xdr:to>
    <xdr:sp macro="" textlink="">
      <xdr:nvSpPr>
        <xdr:cNvPr id="73" name="円/楕円 72"/>
        <xdr:cNvSpPr/>
      </xdr:nvSpPr>
      <xdr:spPr bwMode="auto">
        <a:xfrm>
          <a:off x="4254500" y="2665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157611</xdr:rowOff>
    </xdr:from>
    <xdr:ext cx="762000" cy="259045"/>
    <xdr:sp macro="" textlink="">
      <xdr:nvSpPr>
        <xdr:cNvPr id="74" name="テキスト ボックス 73"/>
        <xdr:cNvSpPr txBox="1"/>
      </xdr:nvSpPr>
      <xdr:spPr>
        <a:xfrm>
          <a:off x="3924300" y="243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126,141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25197</xdr:rowOff>
    </xdr:from>
    <xdr:to>
      <xdr:col>3</xdr:col>
      <xdr:colOff>257175</xdr:colOff>
      <xdr:row>15</xdr:row>
      <xdr:rowOff>126797</xdr:rowOff>
    </xdr:to>
    <xdr:sp macro="" textlink="">
      <xdr:nvSpPr>
        <xdr:cNvPr id="75" name="円/楕円 74"/>
        <xdr:cNvSpPr/>
      </xdr:nvSpPr>
      <xdr:spPr bwMode="auto">
        <a:xfrm>
          <a:off x="3556000" y="2644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136974</xdr:rowOff>
    </xdr:from>
    <xdr:ext cx="762000" cy="259045"/>
    <xdr:sp macro="" textlink="">
      <xdr:nvSpPr>
        <xdr:cNvPr id="76" name="テキスト ボックス 75"/>
        <xdr:cNvSpPr txBox="1"/>
      </xdr:nvSpPr>
      <xdr:spPr>
        <a:xfrm>
          <a:off x="3225800" y="241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127,766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81839</xdr:rowOff>
    </xdr:from>
    <xdr:to>
      <xdr:col>2</xdr:col>
      <xdr:colOff>692150</xdr:colOff>
      <xdr:row>16</xdr:row>
      <xdr:rowOff>11989</xdr:rowOff>
    </xdr:to>
    <xdr:sp macro="" textlink="">
      <xdr:nvSpPr>
        <xdr:cNvPr id="77" name="円/楕円 76"/>
        <xdr:cNvSpPr/>
      </xdr:nvSpPr>
      <xdr:spPr bwMode="auto">
        <a:xfrm>
          <a:off x="2857500" y="2701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22166</xdr:rowOff>
    </xdr:from>
    <xdr:ext cx="762000" cy="259045"/>
    <xdr:sp macro="" textlink="">
      <xdr:nvSpPr>
        <xdr:cNvPr id="78" name="テキスト ボックス 77"/>
        <xdr:cNvSpPr txBox="1"/>
      </xdr:nvSpPr>
      <xdr:spPr>
        <a:xfrm>
          <a:off x="2527300" y="247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313004</xdr:rowOff>
    </xdr:from>
    <xdr:to>
      <xdr:col>4</xdr:col>
      <xdr:colOff>1117600</xdr:colOff>
      <xdr:row>37</xdr:row>
      <xdr:rowOff>320681</xdr:rowOff>
    </xdr:to>
    <xdr:cxnSp macro="">
      <xdr:nvCxnSpPr>
        <xdr:cNvPr id="112" name="直線コネクタ 111"/>
        <xdr:cNvCxnSpPr/>
      </xdr:nvCxnSpPr>
      <xdr:spPr bwMode="auto">
        <a:xfrm flipV="1">
          <a:off x="5003800" y="7437704"/>
          <a:ext cx="647700" cy="7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297782</xdr:rowOff>
    </xdr:from>
    <xdr:ext cx="762000" cy="259045"/>
    <xdr:sp macro="" textlink="">
      <xdr:nvSpPr>
        <xdr:cNvPr id="113" name="人口1人当たり決算額の推移平均値テキスト445"/>
        <xdr:cNvSpPr txBox="1"/>
      </xdr:nvSpPr>
      <xdr:spPr>
        <a:xfrm>
          <a:off x="5740400" y="742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300549</xdr:rowOff>
    </xdr:from>
    <xdr:to>
      <xdr:col>4</xdr:col>
      <xdr:colOff>469900</xdr:colOff>
      <xdr:row>37</xdr:row>
      <xdr:rowOff>320681</xdr:rowOff>
    </xdr:to>
    <xdr:cxnSp macro="">
      <xdr:nvCxnSpPr>
        <xdr:cNvPr id="115" name="直線コネクタ 114"/>
        <xdr:cNvCxnSpPr/>
      </xdr:nvCxnSpPr>
      <xdr:spPr bwMode="auto">
        <a:xfrm>
          <a:off x="4305300" y="7425249"/>
          <a:ext cx="698500" cy="20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291318</xdr:rowOff>
    </xdr:from>
    <xdr:to>
      <xdr:col>3</xdr:col>
      <xdr:colOff>904875</xdr:colOff>
      <xdr:row>37</xdr:row>
      <xdr:rowOff>300549</xdr:rowOff>
    </xdr:to>
    <xdr:cxnSp macro="">
      <xdr:nvCxnSpPr>
        <xdr:cNvPr id="118" name="直線コネクタ 117"/>
        <xdr:cNvCxnSpPr/>
      </xdr:nvCxnSpPr>
      <xdr:spPr bwMode="auto">
        <a:xfrm>
          <a:off x="3606800" y="7416018"/>
          <a:ext cx="698500" cy="9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282749</xdr:rowOff>
    </xdr:from>
    <xdr:to>
      <xdr:col>3</xdr:col>
      <xdr:colOff>206375</xdr:colOff>
      <xdr:row>37</xdr:row>
      <xdr:rowOff>291318</xdr:rowOff>
    </xdr:to>
    <xdr:cxnSp macro="">
      <xdr:nvCxnSpPr>
        <xdr:cNvPr id="121" name="直線コネクタ 120"/>
        <xdr:cNvCxnSpPr/>
      </xdr:nvCxnSpPr>
      <xdr:spPr bwMode="auto">
        <a:xfrm>
          <a:off x="2908300" y="7407449"/>
          <a:ext cx="698500" cy="8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262204</xdr:rowOff>
    </xdr:from>
    <xdr:to>
      <xdr:col>5</xdr:col>
      <xdr:colOff>34925</xdr:colOff>
      <xdr:row>38</xdr:row>
      <xdr:rowOff>20904</xdr:rowOff>
    </xdr:to>
    <xdr:sp macro="" textlink="">
      <xdr:nvSpPr>
        <xdr:cNvPr id="131" name="円/楕円 130"/>
        <xdr:cNvSpPr/>
      </xdr:nvSpPr>
      <xdr:spPr bwMode="auto">
        <a:xfrm>
          <a:off x="5600700" y="7386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107281</xdr:rowOff>
    </xdr:from>
    <xdr:ext cx="762000" cy="259045"/>
    <xdr:sp macro="" textlink="">
      <xdr:nvSpPr>
        <xdr:cNvPr id="132" name="人口1人当たり決算額の推移該当値テキスト445"/>
        <xdr:cNvSpPr txBox="1"/>
      </xdr:nvSpPr>
      <xdr:spPr>
        <a:xfrm>
          <a:off x="5740400" y="723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31,180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269881</xdr:rowOff>
    </xdr:from>
    <xdr:to>
      <xdr:col>4</xdr:col>
      <xdr:colOff>520700</xdr:colOff>
      <xdr:row>38</xdr:row>
      <xdr:rowOff>28581</xdr:rowOff>
    </xdr:to>
    <xdr:sp macro="" textlink="">
      <xdr:nvSpPr>
        <xdr:cNvPr id="133" name="円/楕円 132"/>
        <xdr:cNvSpPr/>
      </xdr:nvSpPr>
      <xdr:spPr bwMode="auto">
        <a:xfrm>
          <a:off x="4953000" y="7394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38758</xdr:rowOff>
    </xdr:from>
    <xdr:ext cx="736600" cy="259045"/>
    <xdr:sp macro="" textlink="">
      <xdr:nvSpPr>
        <xdr:cNvPr id="134" name="テキスト ボックス 133"/>
        <xdr:cNvSpPr txBox="1"/>
      </xdr:nvSpPr>
      <xdr:spPr>
        <a:xfrm>
          <a:off x="4622800" y="7163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29,165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249749</xdr:rowOff>
    </xdr:from>
    <xdr:to>
      <xdr:col>3</xdr:col>
      <xdr:colOff>955675</xdr:colOff>
      <xdr:row>38</xdr:row>
      <xdr:rowOff>8449</xdr:rowOff>
    </xdr:to>
    <xdr:sp macro="" textlink="">
      <xdr:nvSpPr>
        <xdr:cNvPr id="135" name="円/楕円 134"/>
        <xdr:cNvSpPr/>
      </xdr:nvSpPr>
      <xdr:spPr bwMode="auto">
        <a:xfrm>
          <a:off x="4254500" y="737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18626</xdr:rowOff>
    </xdr:from>
    <xdr:ext cx="762000" cy="259045"/>
    <xdr:sp macro="" textlink="">
      <xdr:nvSpPr>
        <xdr:cNvPr id="136" name="テキスト ボックス 135"/>
        <xdr:cNvSpPr txBox="1"/>
      </xdr:nvSpPr>
      <xdr:spPr>
        <a:xfrm>
          <a:off x="3924300" y="714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34,449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240518</xdr:rowOff>
    </xdr:from>
    <xdr:to>
      <xdr:col>3</xdr:col>
      <xdr:colOff>257175</xdr:colOff>
      <xdr:row>37</xdr:row>
      <xdr:rowOff>342118</xdr:rowOff>
    </xdr:to>
    <xdr:sp macro="" textlink="">
      <xdr:nvSpPr>
        <xdr:cNvPr id="137" name="円/楕円 136"/>
        <xdr:cNvSpPr/>
      </xdr:nvSpPr>
      <xdr:spPr bwMode="auto">
        <a:xfrm>
          <a:off x="3556000" y="7365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9395</xdr:rowOff>
    </xdr:from>
    <xdr:ext cx="762000" cy="259045"/>
    <xdr:sp macro="" textlink="">
      <xdr:nvSpPr>
        <xdr:cNvPr id="138" name="テキスト ボックス 137"/>
        <xdr:cNvSpPr txBox="1"/>
      </xdr:nvSpPr>
      <xdr:spPr>
        <a:xfrm>
          <a:off x="3225800" y="713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36,872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231949</xdr:rowOff>
    </xdr:from>
    <xdr:to>
      <xdr:col>2</xdr:col>
      <xdr:colOff>692150</xdr:colOff>
      <xdr:row>37</xdr:row>
      <xdr:rowOff>333549</xdr:rowOff>
    </xdr:to>
    <xdr:sp macro="" textlink="">
      <xdr:nvSpPr>
        <xdr:cNvPr id="139" name="円/楕円 138"/>
        <xdr:cNvSpPr/>
      </xdr:nvSpPr>
      <xdr:spPr bwMode="auto">
        <a:xfrm>
          <a:off x="2857500" y="7356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826</xdr:rowOff>
    </xdr:from>
    <xdr:ext cx="762000" cy="259045"/>
    <xdr:sp macro="" textlink="">
      <xdr:nvSpPr>
        <xdr:cNvPr id="140" name="テキスト ボックス 139"/>
        <xdr:cNvSpPr txBox="1"/>
      </xdr:nvSpPr>
      <xdr:spPr>
        <a:xfrm>
          <a:off x="2527300" y="712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dk1"/>
              </a:solidFill>
              <a:effectLst/>
              <a:latin typeface="+mn-lt"/>
              <a:ea typeface="+mn-ea"/>
              <a:cs typeface="+mn-cs"/>
            </a:rPr>
            <a:t>　</a:t>
          </a:r>
          <a:r>
            <a:rPr lang="ja-JP" altLang="ja-JP" sz="1000" b="0" i="0" baseline="0">
              <a:solidFill>
                <a:sysClr val="windowText" lastClr="000000"/>
              </a:solidFill>
              <a:effectLst/>
              <a:latin typeface="+mn-lt"/>
              <a:ea typeface="+mn-ea"/>
              <a:cs typeface="+mn-cs"/>
            </a:rPr>
            <a:t>標準税収入額は減少が続いているが、普通交付税、臨時財政対策債の減額により標準財政規模についても減少している。財政調整基金残高は増加しており、</a:t>
          </a:r>
          <a:r>
            <a:rPr lang="en-US" altLang="ja-JP" sz="1000" b="0" i="0" baseline="0">
              <a:solidFill>
                <a:sysClr val="windowText" lastClr="000000"/>
              </a:solidFill>
              <a:effectLst/>
              <a:latin typeface="+mn-lt"/>
              <a:ea typeface="+mn-ea"/>
              <a:cs typeface="+mn-cs"/>
            </a:rPr>
            <a:t>33</a:t>
          </a:r>
          <a:r>
            <a:rPr lang="ja-JP" altLang="ja-JP" sz="1000" b="0" i="0" baseline="0">
              <a:solidFill>
                <a:sysClr val="windowText" lastClr="000000"/>
              </a:solidFill>
              <a:effectLst/>
              <a:latin typeface="+mn-lt"/>
              <a:ea typeface="+mn-ea"/>
              <a:cs typeface="+mn-cs"/>
            </a:rPr>
            <a:t>％程度となっている。　</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実質収支額は隔年で増減が生じている。翌年度へ繰り越すべき財源額が、平成18年度決算においては3,346万円であったものが、平成19年度から</a:t>
          </a:r>
          <a:r>
            <a:rPr lang="en-US" altLang="ja-JP" sz="1000" b="0" i="0" baseline="0">
              <a:solidFill>
                <a:sysClr val="windowText" lastClr="000000"/>
              </a:solidFill>
              <a:effectLst/>
              <a:latin typeface="+mn-lt"/>
              <a:ea typeface="+mn-ea"/>
              <a:cs typeface="+mn-cs"/>
            </a:rPr>
            <a:t>24</a:t>
          </a:r>
          <a:r>
            <a:rPr lang="ja-JP" altLang="ja-JP" sz="1000" b="0" i="0" baseline="0">
              <a:solidFill>
                <a:sysClr val="windowText" lastClr="000000"/>
              </a:solidFill>
              <a:effectLst/>
              <a:latin typeface="+mn-lt"/>
              <a:ea typeface="+mn-ea"/>
              <a:cs typeface="+mn-cs"/>
            </a:rPr>
            <a:t>年度は</a:t>
          </a:r>
          <a:r>
            <a:rPr lang="en-US" altLang="ja-JP" sz="1000" b="0" i="0" baseline="0">
              <a:solidFill>
                <a:sysClr val="windowText" lastClr="000000"/>
              </a:solidFill>
              <a:effectLst/>
              <a:latin typeface="+mn-lt"/>
              <a:ea typeface="+mn-ea"/>
              <a:cs typeface="+mn-cs"/>
            </a:rPr>
            <a:t>4,162</a:t>
          </a:r>
          <a:r>
            <a:rPr lang="ja-JP" altLang="ja-JP" sz="1000" b="0" i="0" baseline="0">
              <a:solidFill>
                <a:sysClr val="windowText" lastClr="000000"/>
              </a:solidFill>
              <a:effectLst/>
              <a:latin typeface="+mn-lt"/>
              <a:ea typeface="+mn-ea"/>
              <a:cs typeface="+mn-cs"/>
            </a:rPr>
            <a:t>万円から</a:t>
          </a:r>
          <a:r>
            <a:rPr lang="en-US" altLang="ja-JP" sz="1000" b="0" i="0" baseline="0">
              <a:solidFill>
                <a:sysClr val="windowText" lastClr="000000"/>
              </a:solidFill>
              <a:effectLst/>
              <a:latin typeface="+mn-lt"/>
              <a:ea typeface="+mn-ea"/>
              <a:cs typeface="+mn-cs"/>
            </a:rPr>
            <a:t>1</a:t>
          </a:r>
          <a:r>
            <a:rPr lang="ja-JP" altLang="ja-JP" sz="1000" b="0" i="0" baseline="0">
              <a:solidFill>
                <a:sysClr val="windowText" lastClr="000000"/>
              </a:solidFill>
              <a:effectLst/>
              <a:latin typeface="+mn-lt"/>
              <a:ea typeface="+mn-ea"/>
              <a:cs typeface="+mn-cs"/>
            </a:rPr>
            <a:t>億</a:t>
          </a:r>
          <a:r>
            <a:rPr lang="en-US" altLang="ja-JP" sz="1000" b="0" i="0" baseline="0">
              <a:solidFill>
                <a:sysClr val="windowText" lastClr="000000"/>
              </a:solidFill>
              <a:effectLst/>
              <a:latin typeface="+mn-lt"/>
              <a:ea typeface="+mn-ea"/>
              <a:cs typeface="+mn-cs"/>
            </a:rPr>
            <a:t>4,461</a:t>
          </a:r>
          <a:r>
            <a:rPr lang="ja-JP" altLang="ja-JP" sz="1000" b="0" i="0" baseline="0">
              <a:solidFill>
                <a:sysClr val="windowText" lastClr="000000"/>
              </a:solidFill>
              <a:effectLst/>
              <a:latin typeface="+mn-lt"/>
              <a:ea typeface="+mn-ea"/>
              <a:cs typeface="+mn-cs"/>
            </a:rPr>
            <a:t>万円の間で増減し、</a:t>
          </a:r>
          <a:r>
            <a:rPr lang="ja-JP" altLang="en-US" sz="1000" b="0" i="0" baseline="0">
              <a:solidFill>
                <a:sysClr val="windowText" lastClr="000000"/>
              </a:solidFill>
              <a:effectLst/>
              <a:latin typeface="+mn-lt"/>
              <a:ea typeface="+mn-ea"/>
              <a:cs typeface="+mn-cs"/>
            </a:rPr>
            <a:t>平成</a:t>
          </a:r>
          <a:r>
            <a:rPr lang="en-US" altLang="ja-JP" sz="1000" b="0" i="0" baseline="0">
              <a:solidFill>
                <a:sysClr val="windowText" lastClr="000000"/>
              </a:solidFill>
              <a:effectLst/>
              <a:latin typeface="+mn-lt"/>
              <a:ea typeface="+mn-ea"/>
              <a:cs typeface="+mn-cs"/>
            </a:rPr>
            <a:t>25</a:t>
          </a:r>
          <a:r>
            <a:rPr lang="ja-JP" altLang="en-US" sz="1000" b="0" i="0" baseline="0">
              <a:solidFill>
                <a:sysClr val="windowText" lastClr="000000"/>
              </a:solidFill>
              <a:effectLst/>
              <a:latin typeface="+mn-lt"/>
              <a:ea typeface="+mn-ea"/>
              <a:cs typeface="+mn-cs"/>
            </a:rPr>
            <a:t>年度は</a:t>
          </a:r>
          <a:r>
            <a:rPr lang="en-US" altLang="ja-JP" sz="1000" b="0" i="0" baseline="0">
              <a:solidFill>
                <a:sysClr val="windowText" lastClr="000000"/>
              </a:solidFill>
              <a:effectLst/>
              <a:latin typeface="+mn-lt"/>
              <a:ea typeface="+mn-ea"/>
              <a:cs typeface="+mn-cs"/>
            </a:rPr>
            <a:t>1</a:t>
          </a:r>
          <a:r>
            <a:rPr lang="ja-JP" altLang="en-US" sz="1000" b="0" i="0" baseline="0">
              <a:solidFill>
                <a:sysClr val="windowText" lastClr="000000"/>
              </a:solidFill>
              <a:effectLst/>
              <a:latin typeface="+mn-lt"/>
              <a:ea typeface="+mn-ea"/>
              <a:cs typeface="+mn-cs"/>
            </a:rPr>
            <a:t>億</a:t>
          </a:r>
          <a:r>
            <a:rPr lang="en-US" altLang="ja-JP" sz="1000" b="0" i="0" baseline="0">
              <a:solidFill>
                <a:sysClr val="windowText" lastClr="000000"/>
              </a:solidFill>
              <a:effectLst/>
              <a:latin typeface="+mn-lt"/>
              <a:ea typeface="+mn-ea"/>
              <a:cs typeface="+mn-cs"/>
            </a:rPr>
            <a:t>6,888</a:t>
          </a:r>
          <a:r>
            <a:rPr lang="ja-JP" altLang="en-US" sz="1000" b="0" i="0" baseline="0">
              <a:solidFill>
                <a:sysClr val="windowText" lastClr="000000"/>
              </a:solidFill>
              <a:effectLst/>
              <a:latin typeface="+mn-lt"/>
              <a:ea typeface="+mn-ea"/>
              <a:cs typeface="+mn-cs"/>
            </a:rPr>
            <a:t>万円、平成</a:t>
          </a:r>
          <a:r>
            <a:rPr lang="en-US" altLang="ja-JP" sz="1000" b="0" i="0" baseline="0">
              <a:solidFill>
                <a:sysClr val="windowText" lastClr="000000"/>
              </a:solidFill>
              <a:effectLst/>
              <a:latin typeface="+mn-lt"/>
              <a:ea typeface="+mn-ea"/>
              <a:cs typeface="+mn-cs"/>
            </a:rPr>
            <a:t>26</a:t>
          </a:r>
          <a:r>
            <a:rPr lang="ja-JP" altLang="en-US" sz="1000" b="0" i="0" baseline="0">
              <a:solidFill>
                <a:sysClr val="windowText" lastClr="000000"/>
              </a:solidFill>
              <a:effectLst/>
              <a:latin typeface="+mn-lt"/>
              <a:ea typeface="+mn-ea"/>
              <a:cs typeface="+mn-cs"/>
            </a:rPr>
            <a:t>年度は</a:t>
          </a:r>
          <a:r>
            <a:rPr lang="en-US" altLang="ja-JP" sz="1000" b="0" i="0" baseline="0">
              <a:solidFill>
                <a:sysClr val="windowText" lastClr="000000"/>
              </a:solidFill>
              <a:effectLst/>
              <a:latin typeface="+mn-lt"/>
              <a:ea typeface="+mn-ea"/>
              <a:cs typeface="+mn-cs"/>
            </a:rPr>
            <a:t>1</a:t>
          </a:r>
          <a:r>
            <a:rPr lang="ja-JP" altLang="en-US" sz="1000" b="0" i="0" baseline="0">
              <a:solidFill>
                <a:sysClr val="windowText" lastClr="000000"/>
              </a:solidFill>
              <a:effectLst/>
              <a:latin typeface="+mn-lt"/>
              <a:ea typeface="+mn-ea"/>
              <a:cs typeface="+mn-cs"/>
            </a:rPr>
            <a:t>億</a:t>
          </a:r>
          <a:r>
            <a:rPr lang="en-US" altLang="ja-JP" sz="1000" b="0" i="0" baseline="0">
              <a:solidFill>
                <a:sysClr val="windowText" lastClr="000000"/>
              </a:solidFill>
              <a:effectLst/>
              <a:latin typeface="+mn-lt"/>
              <a:ea typeface="+mn-ea"/>
              <a:cs typeface="+mn-cs"/>
            </a:rPr>
            <a:t>3,025</a:t>
          </a:r>
          <a:r>
            <a:rPr lang="ja-JP" altLang="en-US" sz="1000" b="0" i="0" baseline="0">
              <a:solidFill>
                <a:sysClr val="windowText" lastClr="000000"/>
              </a:solidFill>
              <a:effectLst/>
              <a:latin typeface="+mn-lt"/>
              <a:ea typeface="+mn-ea"/>
              <a:cs typeface="+mn-cs"/>
            </a:rPr>
            <a:t>万円と</a:t>
          </a:r>
          <a:r>
            <a:rPr lang="ja-JP" altLang="ja-JP" sz="1000" b="0" i="0" baseline="0">
              <a:solidFill>
                <a:sysClr val="windowText" lastClr="000000"/>
              </a:solidFill>
              <a:effectLst/>
              <a:latin typeface="+mn-lt"/>
              <a:ea typeface="+mn-ea"/>
              <a:cs typeface="+mn-cs"/>
            </a:rPr>
            <a:t>その増減額が実質収支額の増減に影響している。また、前年度との比較では、投資的経費の割合が高くなっていることにより実質収支額が</a:t>
          </a:r>
          <a:r>
            <a:rPr lang="ja-JP" altLang="en-US" sz="1000" b="0" i="0" baseline="0">
              <a:solidFill>
                <a:sysClr val="windowText" lastClr="000000"/>
              </a:solidFill>
              <a:effectLst/>
              <a:latin typeface="+mn-lt"/>
              <a:ea typeface="+mn-ea"/>
              <a:cs typeface="+mn-cs"/>
            </a:rPr>
            <a:t>増加</a:t>
          </a:r>
          <a:r>
            <a:rPr lang="ja-JP" altLang="ja-JP" sz="1000" b="0" i="0" baseline="0">
              <a:solidFill>
                <a:sysClr val="windowText" lastClr="000000"/>
              </a:solidFill>
              <a:effectLst/>
              <a:latin typeface="+mn-lt"/>
              <a:ea typeface="+mn-ea"/>
              <a:cs typeface="+mn-cs"/>
            </a:rPr>
            <a:t>している。</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実質単年度収支も、実質収支の増減の影響により、同様に隔年で増減しているが、取り崩し額以上の積立を行っており、平成</a:t>
          </a:r>
          <a:r>
            <a:rPr lang="en-US" altLang="ja-JP" sz="1000" b="0" i="0" baseline="0">
              <a:solidFill>
                <a:sysClr val="windowText" lastClr="000000"/>
              </a:solidFill>
              <a:effectLst/>
              <a:latin typeface="+mn-lt"/>
              <a:ea typeface="+mn-ea"/>
              <a:cs typeface="+mn-cs"/>
            </a:rPr>
            <a:t>26</a:t>
          </a:r>
          <a:r>
            <a:rPr lang="ja-JP" altLang="ja-JP" sz="1000" b="0" i="0" baseline="0">
              <a:solidFill>
                <a:sysClr val="windowText" lastClr="000000"/>
              </a:solidFill>
              <a:effectLst/>
              <a:latin typeface="+mn-lt"/>
              <a:ea typeface="+mn-ea"/>
              <a:cs typeface="+mn-cs"/>
            </a:rPr>
            <a:t>年度の</a:t>
          </a:r>
          <a:r>
            <a:rPr lang="ja-JP" altLang="en-US" sz="1000" b="0" i="0" baseline="0">
              <a:solidFill>
                <a:sysClr val="windowText" lastClr="000000"/>
              </a:solidFill>
              <a:effectLst/>
              <a:latin typeface="+mn-lt"/>
              <a:ea typeface="+mn-ea"/>
              <a:cs typeface="+mn-cs"/>
            </a:rPr>
            <a:t>実質</a:t>
          </a:r>
          <a:r>
            <a:rPr lang="ja-JP" altLang="ja-JP" sz="1000" b="0" i="0" baseline="0">
              <a:solidFill>
                <a:sysClr val="windowText" lastClr="000000"/>
              </a:solidFill>
              <a:effectLst/>
              <a:latin typeface="+mn-lt"/>
              <a:ea typeface="+mn-ea"/>
              <a:cs typeface="+mn-cs"/>
            </a:rPr>
            <a:t>単年度収支は</a:t>
          </a:r>
          <a:r>
            <a:rPr lang="en-US" altLang="ja-JP" sz="1000" b="0" i="0" baseline="0">
              <a:solidFill>
                <a:sysClr val="windowText" lastClr="000000"/>
              </a:solidFill>
              <a:effectLst/>
              <a:latin typeface="+mn-lt"/>
              <a:ea typeface="+mn-ea"/>
              <a:cs typeface="+mn-cs"/>
            </a:rPr>
            <a:t>4</a:t>
          </a:r>
          <a:r>
            <a:rPr lang="ja-JP" altLang="ja-JP" sz="1000" b="0" i="0" baseline="0">
              <a:solidFill>
                <a:sysClr val="windowText" lastClr="000000"/>
              </a:solidFill>
              <a:effectLst/>
              <a:latin typeface="+mn-lt"/>
              <a:ea typeface="+mn-ea"/>
              <a:cs typeface="+mn-cs"/>
            </a:rPr>
            <a:t>億</a:t>
          </a:r>
          <a:r>
            <a:rPr lang="en-US" altLang="ja-JP" sz="1000" b="0" i="0" baseline="0">
              <a:solidFill>
                <a:sysClr val="windowText" lastClr="000000"/>
              </a:solidFill>
              <a:effectLst/>
              <a:latin typeface="+mn-lt"/>
              <a:ea typeface="+mn-ea"/>
              <a:cs typeface="+mn-cs"/>
            </a:rPr>
            <a:t>8,330</a:t>
          </a:r>
          <a:r>
            <a:rPr lang="ja-JP" altLang="ja-JP" sz="1000" b="0" i="0" baseline="0">
              <a:solidFill>
                <a:sysClr val="windowText" lastClr="000000"/>
              </a:solidFill>
              <a:effectLst/>
              <a:latin typeface="+mn-lt"/>
              <a:ea typeface="+mn-ea"/>
              <a:cs typeface="+mn-cs"/>
            </a:rPr>
            <a:t>万円の黒字となっている。しかし、収入側でみると、借入額が年々増加傾向にあり、市債残高が増加していることから、負担の先延ばしが懸念される。</a:t>
          </a:r>
          <a:endParaRPr lang="ja-JP" altLang="ja-JP" sz="10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全会計において赤字が発生していないが、一般会計から独立した運営は困難を極め、計画や制度を見直し、経営的なてこ入れが必要である。公営企業では</a:t>
          </a:r>
          <a:r>
            <a:rPr lang="en-US" altLang="ja-JP" sz="1100" b="0" i="0" baseline="0">
              <a:solidFill>
                <a:schemeClr val="dk1"/>
              </a:solidFill>
              <a:effectLst/>
              <a:latin typeface="+mn-lt"/>
              <a:ea typeface="+mn-ea"/>
              <a:cs typeface="+mn-cs"/>
            </a:rPr>
            <a:t>PFI</a:t>
          </a:r>
          <a:r>
            <a:rPr lang="ja-JP" altLang="ja-JP" sz="1100" b="0" i="0" baseline="0">
              <a:solidFill>
                <a:schemeClr val="dk1"/>
              </a:solidFill>
              <a:effectLst/>
              <a:latin typeface="+mn-lt"/>
              <a:ea typeface="+mn-ea"/>
              <a:cs typeface="+mn-cs"/>
            </a:rPr>
            <a:t>や民間委託を検討をするものの、実態とそぐわないとの見解もあり実施には至っていない。今後は、総合計画に基づいた事業を実施し、</a:t>
          </a:r>
          <a:r>
            <a:rPr lang="ja-JP" altLang="en-US" sz="1100" b="0" i="0" baseline="0">
              <a:solidFill>
                <a:schemeClr val="dk1"/>
              </a:solidFill>
              <a:effectLst/>
              <a:latin typeface="+mn-lt"/>
              <a:ea typeface="+mn-ea"/>
              <a:cs typeface="+mn-cs"/>
            </a:rPr>
            <a:t>予算においては</a:t>
          </a:r>
          <a:r>
            <a:rPr lang="ja-JP" altLang="ja-JP" sz="1100" b="0" i="0" baseline="0">
              <a:solidFill>
                <a:schemeClr val="dk1"/>
              </a:solidFill>
              <a:effectLst/>
              <a:latin typeface="+mn-lt"/>
              <a:ea typeface="+mn-ea"/>
              <a:cs typeface="+mn-cs"/>
            </a:rPr>
            <a:t>これまでより一層の予算の厳格なシーリングを行い、一般会計からの繰出金及び公債費を抑制しつつ、今後も黒字の維持に努める。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算定分子においては元利償還金である過疎対策事業債、辺地対策事業債、一般単独事業債の元金償還は増額しているが、借入の殆どを占める元利均等償還による利子償還額の減少により、三ヵ年平均の数値は減となった。</a:t>
          </a:r>
          <a:endParaRPr lang="ja-JP" altLang="ja-JP" sz="1400">
            <a:effectLst/>
          </a:endParaRPr>
        </a:p>
        <a:p>
          <a:pPr rtl="0"/>
          <a:r>
            <a:rPr lang="ja-JP" altLang="ja-JP" sz="1100" b="0" i="0" baseline="0">
              <a:solidFill>
                <a:schemeClr val="dk1"/>
              </a:solidFill>
              <a:effectLst/>
              <a:latin typeface="+mn-lt"/>
              <a:ea typeface="+mn-ea"/>
              <a:cs typeface="+mn-cs"/>
            </a:rPr>
            <a:t>　下水道事業をはじめとする公営企業に対する繰出金は</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年度以降も増加傾向である。</a:t>
          </a:r>
          <a:endParaRPr lang="ja-JP" altLang="ja-JP" sz="1400">
            <a:effectLst/>
          </a:endParaRPr>
        </a:p>
        <a:p>
          <a:pPr rtl="0"/>
          <a:r>
            <a:rPr lang="ja-JP" altLang="ja-JP" sz="1100" b="0" i="0" baseline="0">
              <a:solidFill>
                <a:schemeClr val="dk1"/>
              </a:solidFill>
              <a:effectLst/>
              <a:latin typeface="+mn-lt"/>
              <a:ea typeface="+mn-ea"/>
              <a:cs typeface="+mn-cs"/>
            </a:rPr>
            <a:t>　また、下水道事業継続的な借入および新病院建設にかかる元利償還が平成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年度から本格的に開始され、加えて、一般単独事業における大型施設建設の元利償還が平成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年度より開始され</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ことにより、指標は今後上昇していくと見込まれる。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分子においては地方債現在高が</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額とな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加えて</a:t>
          </a:r>
          <a:r>
            <a:rPr lang="ja-JP" altLang="ja-JP" sz="1100" b="0" i="0" baseline="0">
              <a:solidFill>
                <a:schemeClr val="dk1"/>
              </a:solidFill>
              <a:effectLst/>
              <a:latin typeface="+mn-lt"/>
              <a:ea typeface="+mn-ea"/>
              <a:cs typeface="+mn-cs"/>
            </a:rPr>
            <a:t>公営企業債等繰入見込額等が増額</a:t>
          </a:r>
          <a:r>
            <a:rPr lang="ja-JP" altLang="en-US" sz="1100" b="0" i="0" baseline="0">
              <a:solidFill>
                <a:schemeClr val="dk1"/>
              </a:solidFill>
              <a:effectLst/>
              <a:latin typeface="+mn-lt"/>
              <a:ea typeface="+mn-ea"/>
              <a:cs typeface="+mn-cs"/>
            </a:rPr>
            <a:t>となることから</a:t>
          </a:r>
          <a:r>
            <a:rPr lang="ja-JP" altLang="ja-JP" sz="1100" b="0" i="0" baseline="0">
              <a:solidFill>
                <a:schemeClr val="dk1"/>
              </a:solidFill>
              <a:effectLst/>
              <a:latin typeface="+mn-lt"/>
              <a:ea typeface="+mn-ea"/>
              <a:cs typeface="+mn-cs"/>
            </a:rPr>
            <a:t>、将来負担額が</a:t>
          </a:r>
          <a:r>
            <a:rPr lang="en-US" altLang="ja-JP" sz="1100" b="0" i="0" baseline="0">
              <a:solidFill>
                <a:schemeClr val="dk1"/>
              </a:solidFill>
              <a:effectLst/>
              <a:latin typeface="+mn-lt"/>
              <a:ea typeface="+mn-ea"/>
              <a:cs typeface="+mn-cs"/>
            </a:rPr>
            <a:t>1,101</a:t>
          </a:r>
          <a:r>
            <a:rPr lang="ja-JP" altLang="ja-JP" sz="1100" b="0" i="0" baseline="0">
              <a:solidFill>
                <a:schemeClr val="dk1"/>
              </a:solidFill>
              <a:effectLst/>
              <a:latin typeface="+mn-lt"/>
              <a:ea typeface="+mn-ea"/>
              <a:cs typeface="+mn-cs"/>
            </a:rPr>
            <a:t>百万円の増額となった。また、基金をはじめとする充当可能財源は</a:t>
          </a:r>
          <a:r>
            <a:rPr lang="en-US" altLang="ja-JP" sz="1100" b="0" i="0" baseline="0">
              <a:solidFill>
                <a:schemeClr val="dk1"/>
              </a:solidFill>
              <a:effectLst/>
              <a:latin typeface="+mn-lt"/>
              <a:ea typeface="+mn-ea"/>
              <a:cs typeface="+mn-cs"/>
            </a:rPr>
            <a:t>1,306</a:t>
          </a:r>
          <a:r>
            <a:rPr lang="ja-JP" altLang="ja-JP" sz="1100" b="0" i="0" baseline="0">
              <a:solidFill>
                <a:schemeClr val="dk1"/>
              </a:solidFill>
              <a:effectLst/>
              <a:latin typeface="+mn-lt"/>
              <a:ea typeface="+mn-ea"/>
              <a:cs typeface="+mn-cs"/>
            </a:rPr>
            <a:t>百万円増額となった。</a:t>
          </a:r>
          <a:endParaRPr lang="ja-JP" altLang="ja-JP" sz="1400">
            <a:effectLst/>
          </a:endParaRPr>
        </a:p>
        <a:p>
          <a:r>
            <a:rPr lang="ja-JP" altLang="ja-JP" sz="1100" b="0" i="0" baseline="0">
              <a:solidFill>
                <a:schemeClr val="dk1"/>
              </a:solidFill>
              <a:effectLst/>
              <a:latin typeface="+mn-lt"/>
              <a:ea typeface="+mn-ea"/>
              <a:cs typeface="+mn-cs"/>
            </a:rPr>
            <a:t>　他会計への繰入については、下水道事業、新病院建設および介護老人保健施設増築にかかる企業債の借入があり、増加は不可避である。</a:t>
          </a:r>
          <a:endParaRPr lang="ja-JP" altLang="ja-JP" sz="1400">
            <a:effectLst/>
          </a:endParaRPr>
        </a:p>
        <a:p>
          <a:r>
            <a:rPr lang="ja-JP" altLang="ja-JP" sz="1100" b="0" i="0" baseline="0">
              <a:solidFill>
                <a:schemeClr val="dk1"/>
              </a:solidFill>
              <a:effectLst/>
              <a:latin typeface="+mn-lt"/>
              <a:ea typeface="+mn-ea"/>
              <a:cs typeface="+mn-cs"/>
            </a:rPr>
            <a:t>　地方債残高は年々増加し平成</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年度にピークを迎える見込みとなっている。その主な要因として、一般単独事業債および過疎対策事業債における大型施設始めとする数</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事業の借入がある。</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普通交付税の減額等により財政調整基金等の財源対策用基金残高についても減少していくと予想されるため、将来負担比率も増加していくと考えられる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29265834</v>
      </c>
      <c r="BO4" s="349"/>
      <c r="BP4" s="349"/>
      <c r="BQ4" s="349"/>
      <c r="BR4" s="349"/>
      <c r="BS4" s="349"/>
      <c r="BT4" s="349"/>
      <c r="BU4" s="350"/>
      <c r="BV4" s="348">
        <v>28112188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5.2</v>
      </c>
      <c r="CU4" s="355"/>
      <c r="CV4" s="355"/>
      <c r="CW4" s="355"/>
      <c r="CX4" s="355"/>
      <c r="CY4" s="355"/>
      <c r="CZ4" s="355"/>
      <c r="DA4" s="356"/>
      <c r="DB4" s="354">
        <v>4.5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28271068</v>
      </c>
      <c r="BO5" s="386"/>
      <c r="BP5" s="386"/>
      <c r="BQ5" s="386"/>
      <c r="BR5" s="386"/>
      <c r="BS5" s="386"/>
      <c r="BT5" s="386"/>
      <c r="BU5" s="387"/>
      <c r="BV5" s="385">
        <v>27181049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85.3</v>
      </c>
      <c r="CU5" s="383"/>
      <c r="CV5" s="383"/>
      <c r="CW5" s="383"/>
      <c r="CX5" s="383"/>
      <c r="CY5" s="383"/>
      <c r="CZ5" s="383"/>
      <c r="DA5" s="384"/>
      <c r="DB5" s="382">
        <v>82.1</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994766</v>
      </c>
      <c r="BO6" s="386"/>
      <c r="BP6" s="386"/>
      <c r="BQ6" s="386"/>
      <c r="BR6" s="386"/>
      <c r="BS6" s="386"/>
      <c r="BT6" s="386"/>
      <c r="BU6" s="387"/>
      <c r="BV6" s="385">
        <v>931139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90.2</v>
      </c>
      <c r="CU6" s="423"/>
      <c r="CV6" s="423"/>
      <c r="CW6" s="423"/>
      <c r="CX6" s="423"/>
      <c r="CY6" s="423"/>
      <c r="CZ6" s="423"/>
      <c r="DA6" s="424"/>
      <c r="DB6" s="422">
        <v>87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130253</v>
      </c>
      <c r="BO7" s="386"/>
      <c r="BP7" s="386"/>
      <c r="BQ7" s="386"/>
      <c r="BR7" s="386"/>
      <c r="BS7" s="386"/>
      <c r="BT7" s="386"/>
      <c r="BU7" s="387"/>
      <c r="BV7" s="385">
        <v>168882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16652938</v>
      </c>
      <c r="CU7" s="386"/>
      <c r="CV7" s="386"/>
      <c r="CW7" s="386"/>
      <c r="CX7" s="386"/>
      <c r="CY7" s="386"/>
      <c r="CZ7" s="386"/>
      <c r="DA7" s="387"/>
      <c r="DB7" s="385">
        <v>16798359</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864513</v>
      </c>
      <c r="BO8" s="386"/>
      <c r="BP8" s="386"/>
      <c r="BQ8" s="386"/>
      <c r="BR8" s="386"/>
      <c r="BS8" s="386"/>
      <c r="BT8" s="386"/>
      <c r="BU8" s="387"/>
      <c r="BV8" s="385">
        <v>762257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0.24</v>
      </c>
      <c r="CU8" s="426"/>
      <c r="CV8" s="426"/>
      <c r="CW8" s="426"/>
      <c r="CX8" s="426"/>
      <c r="CY8" s="426"/>
      <c r="CZ8" s="426"/>
      <c r="DA8" s="427"/>
      <c r="DB8" s="425">
        <v>0.24</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42080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102256</v>
      </c>
      <c r="BO9" s="386"/>
      <c r="BP9" s="386"/>
      <c r="BQ9" s="386"/>
      <c r="BR9" s="386"/>
      <c r="BS9" s="386"/>
      <c r="BT9" s="386"/>
      <c r="BU9" s="387"/>
      <c r="BV9" s="385">
        <v>-576527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19.399999999999999</v>
      </c>
      <c r="CU9" s="383"/>
      <c r="CV9" s="383"/>
      <c r="CW9" s="383"/>
      <c r="CX9" s="383"/>
      <c r="CY9" s="383"/>
      <c r="CZ9" s="383"/>
      <c r="DA9" s="384"/>
      <c r="DB9" s="382">
        <v>18.3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44948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381040</v>
      </c>
      <c r="BO10" s="386"/>
      <c r="BP10" s="386"/>
      <c r="BQ10" s="386"/>
      <c r="BR10" s="386"/>
      <c r="BS10" s="386"/>
      <c r="BT10" s="386"/>
      <c r="BU10" s="387"/>
      <c r="BV10" s="385">
        <v>757958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41119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40870</v>
      </c>
      <c r="S13" s="467"/>
      <c r="T13" s="467"/>
      <c r="U13" s="467"/>
      <c r="V13" s="468"/>
      <c r="W13" s="401" t="s">
        <v>124</v>
      </c>
      <c r="X13" s="402"/>
      <c r="Y13" s="402"/>
      <c r="Z13" s="402"/>
      <c r="AA13" s="402"/>
      <c r="AB13" s="392"/>
      <c r="AC13" s="436">
        <v>4128</v>
      </c>
      <c r="AD13" s="437"/>
      <c r="AE13" s="437"/>
      <c r="AF13" s="437"/>
      <c r="AG13" s="476"/>
      <c r="AH13" s="436">
        <v>4801</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483296</v>
      </c>
      <c r="BO13" s="386"/>
      <c r="BP13" s="386"/>
      <c r="BQ13" s="386"/>
      <c r="BR13" s="386"/>
      <c r="BS13" s="386"/>
      <c r="BT13" s="386"/>
      <c r="BU13" s="387"/>
      <c r="BV13" s="385">
        <v>181431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9.6999999999999993</v>
      </c>
      <c r="CU13" s="383"/>
      <c r="CV13" s="383"/>
      <c r="CW13" s="383"/>
      <c r="CX13" s="383"/>
      <c r="CY13" s="383"/>
      <c r="CZ13" s="383"/>
      <c r="DA13" s="384"/>
      <c r="DB13" s="382">
        <v>10.3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41809</v>
      </c>
      <c r="S14" s="467"/>
      <c r="T14" s="467"/>
      <c r="U14" s="467"/>
      <c r="V14" s="468"/>
      <c r="W14" s="375"/>
      <c r="X14" s="376"/>
      <c r="Y14" s="376"/>
      <c r="Z14" s="376"/>
      <c r="AA14" s="376"/>
      <c r="AB14" s="365"/>
      <c r="AC14" s="469">
        <v>22</v>
      </c>
      <c r="AD14" s="470"/>
      <c r="AE14" s="470"/>
      <c r="AF14" s="470"/>
      <c r="AG14" s="471"/>
      <c r="AH14" s="469">
        <v>22.7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57.4</v>
      </c>
      <c r="CU14" s="481"/>
      <c r="CV14" s="481"/>
      <c r="CW14" s="481"/>
      <c r="CX14" s="481"/>
      <c r="CY14" s="481"/>
      <c r="CZ14" s="481"/>
      <c r="DA14" s="482"/>
      <c r="DB14" s="480">
        <v>57.7</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41546</v>
      </c>
      <c r="S15" s="467"/>
      <c r="T15" s="467"/>
      <c r="U15" s="467"/>
      <c r="V15" s="468"/>
      <c r="W15" s="401" t="s">
        <v>130</v>
      </c>
      <c r="X15" s="402"/>
      <c r="Y15" s="402"/>
      <c r="Z15" s="402"/>
      <c r="AA15" s="402"/>
      <c r="AB15" s="392"/>
      <c r="AC15" s="436">
        <v>3449</v>
      </c>
      <c r="AD15" s="437"/>
      <c r="AE15" s="437"/>
      <c r="AF15" s="437"/>
      <c r="AG15" s="476"/>
      <c r="AH15" s="436">
        <v>4474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3058077</v>
      </c>
      <c r="BO15" s="349"/>
      <c r="BP15" s="349"/>
      <c r="BQ15" s="349"/>
      <c r="BR15" s="349"/>
      <c r="BS15" s="349"/>
      <c r="BT15" s="349"/>
      <c r="BU15" s="350"/>
      <c r="BV15" s="348">
        <v>3044341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18.399999999999999</v>
      </c>
      <c r="AD16" s="470"/>
      <c r="AE16" s="470"/>
      <c r="AF16" s="470"/>
      <c r="AG16" s="471"/>
      <c r="AH16" s="469">
        <v>21.2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12651140</v>
      </c>
      <c r="BO16" s="386"/>
      <c r="BP16" s="386"/>
      <c r="BQ16" s="386"/>
      <c r="BR16" s="386"/>
      <c r="BS16" s="386"/>
      <c r="BT16" s="386"/>
      <c r="BU16" s="387"/>
      <c r="BV16" s="385">
        <v>12426364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11217</v>
      </c>
      <c r="AD17" s="437"/>
      <c r="AE17" s="437"/>
      <c r="AF17" s="437"/>
      <c r="AG17" s="476"/>
      <c r="AH17" s="436">
        <v>11845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3865489</v>
      </c>
      <c r="BO17" s="386"/>
      <c r="BP17" s="386"/>
      <c r="BQ17" s="386"/>
      <c r="BR17" s="386"/>
      <c r="BS17" s="386"/>
      <c r="BT17" s="386"/>
      <c r="BU17" s="387"/>
      <c r="BV17" s="385">
        <v>3877199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514.34</v>
      </c>
      <c r="M18" s="498"/>
      <c r="N18" s="498"/>
      <c r="O18" s="498"/>
      <c r="P18" s="498"/>
      <c r="Q18" s="498"/>
      <c r="R18" s="499"/>
      <c r="S18" s="499"/>
      <c r="T18" s="499"/>
      <c r="U18" s="499"/>
      <c r="V18" s="500"/>
      <c r="W18" s="403"/>
      <c r="X18" s="404"/>
      <c r="Y18" s="404"/>
      <c r="Z18" s="404"/>
      <c r="AA18" s="404"/>
      <c r="AB18" s="395"/>
      <c r="AC18" s="501">
        <v>59.7</v>
      </c>
      <c r="AD18" s="502"/>
      <c r="AE18" s="502"/>
      <c r="AF18" s="502"/>
      <c r="AG18" s="503"/>
      <c r="AH18" s="501">
        <v>56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14222590</v>
      </c>
      <c r="BO18" s="386"/>
      <c r="BP18" s="386"/>
      <c r="BQ18" s="386"/>
      <c r="BR18" s="386"/>
      <c r="BS18" s="386"/>
      <c r="BT18" s="386"/>
      <c r="BU18" s="387"/>
      <c r="BV18" s="385">
        <v>13736687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82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19075913</v>
      </c>
      <c r="BO19" s="386"/>
      <c r="BP19" s="386"/>
      <c r="BQ19" s="386"/>
      <c r="BR19" s="386"/>
      <c r="BS19" s="386"/>
      <c r="BT19" s="386"/>
      <c r="BU19" s="387"/>
      <c r="BV19" s="385">
        <v>19879329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17096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34063113</v>
      </c>
      <c r="BO23" s="386"/>
      <c r="BP23" s="386"/>
      <c r="BQ23" s="386"/>
      <c r="BR23" s="386"/>
      <c r="BS23" s="386"/>
      <c r="BT23" s="386"/>
      <c r="BU23" s="387"/>
      <c r="BV23" s="385">
        <v>33277162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7813</v>
      </c>
      <c r="R24" s="437"/>
      <c r="S24" s="437"/>
      <c r="T24" s="437"/>
      <c r="U24" s="437"/>
      <c r="V24" s="476"/>
      <c r="W24" s="531"/>
      <c r="X24" s="519"/>
      <c r="Y24" s="520"/>
      <c r="Z24" s="435" t="s">
        <v>154</v>
      </c>
      <c r="AA24" s="415"/>
      <c r="AB24" s="415"/>
      <c r="AC24" s="415"/>
      <c r="AD24" s="415"/>
      <c r="AE24" s="415"/>
      <c r="AF24" s="415"/>
      <c r="AG24" s="416"/>
      <c r="AH24" s="436">
        <v>527</v>
      </c>
      <c r="AI24" s="437"/>
      <c r="AJ24" s="437"/>
      <c r="AK24" s="437"/>
      <c r="AL24" s="476"/>
      <c r="AM24" s="436">
        <v>1546745</v>
      </c>
      <c r="AN24" s="437"/>
      <c r="AO24" s="437"/>
      <c r="AP24" s="437"/>
      <c r="AQ24" s="437"/>
      <c r="AR24" s="476"/>
      <c r="AS24" s="436">
        <v>2935</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25242911</v>
      </c>
      <c r="BO24" s="386"/>
      <c r="BP24" s="386"/>
      <c r="BQ24" s="386"/>
      <c r="BR24" s="386"/>
      <c r="BS24" s="386"/>
      <c r="BT24" s="386"/>
      <c r="BU24" s="387"/>
      <c r="BV24" s="385">
        <v>25223151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6260</v>
      </c>
      <c r="R25" s="437"/>
      <c r="S25" s="437"/>
      <c r="T25" s="437"/>
      <c r="U25" s="437"/>
      <c r="V25" s="476"/>
      <c r="W25" s="531"/>
      <c r="X25" s="519"/>
      <c r="Y25" s="520"/>
      <c r="Z25" s="435" t="s">
        <v>157</v>
      </c>
      <c r="AA25" s="415"/>
      <c r="AB25" s="415"/>
      <c r="AC25" s="415"/>
      <c r="AD25" s="415"/>
      <c r="AE25" s="415"/>
      <c r="AF25" s="415"/>
      <c r="AG25" s="416"/>
      <c r="AH25" s="436">
        <v>64</v>
      </c>
      <c r="AI25" s="437"/>
      <c r="AJ25" s="437"/>
      <c r="AK25" s="437"/>
      <c r="AL25" s="476"/>
      <c r="AM25" s="436">
        <v>172352</v>
      </c>
      <c r="AN25" s="437"/>
      <c r="AO25" s="437"/>
      <c r="AP25" s="437"/>
      <c r="AQ25" s="437"/>
      <c r="AR25" s="476"/>
      <c r="AS25" s="436">
        <v>2693</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1100208</v>
      </c>
      <c r="BO25" s="349"/>
      <c r="BP25" s="349"/>
      <c r="BQ25" s="349"/>
      <c r="BR25" s="349"/>
      <c r="BS25" s="349"/>
      <c r="BT25" s="349"/>
      <c r="BU25" s="350"/>
      <c r="BV25" s="348">
        <v>345476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5400</v>
      </c>
      <c r="R26" s="437"/>
      <c r="S26" s="437"/>
      <c r="T26" s="437"/>
      <c r="U26" s="437"/>
      <c r="V26" s="476"/>
      <c r="W26" s="531"/>
      <c r="X26" s="519"/>
      <c r="Y26" s="520"/>
      <c r="Z26" s="435" t="s">
        <v>160</v>
      </c>
      <c r="AA26" s="541"/>
      <c r="AB26" s="541"/>
      <c r="AC26" s="541"/>
      <c r="AD26" s="541"/>
      <c r="AE26" s="541"/>
      <c r="AF26" s="541"/>
      <c r="AG26" s="542"/>
      <c r="AH26" s="436">
        <v>18</v>
      </c>
      <c r="AI26" s="437"/>
      <c r="AJ26" s="437"/>
      <c r="AK26" s="437"/>
      <c r="AL26" s="476"/>
      <c r="AM26" s="436">
        <v>45720</v>
      </c>
      <c r="AN26" s="437"/>
      <c r="AO26" s="437"/>
      <c r="AP26" s="437"/>
      <c r="AQ26" s="437"/>
      <c r="AR26" s="476"/>
      <c r="AS26" s="436">
        <v>2540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4336</v>
      </c>
      <c r="R27" s="437"/>
      <c r="S27" s="437"/>
      <c r="T27" s="437"/>
      <c r="U27" s="437"/>
      <c r="V27" s="476"/>
      <c r="W27" s="531"/>
      <c r="X27" s="519"/>
      <c r="Y27" s="520"/>
      <c r="Z27" s="435" t="s">
        <v>163</v>
      </c>
      <c r="AA27" s="415"/>
      <c r="AB27" s="415"/>
      <c r="AC27" s="415"/>
      <c r="AD27" s="415"/>
      <c r="AE27" s="415"/>
      <c r="AF27" s="415"/>
      <c r="AG27" s="416"/>
      <c r="AH27" s="436">
        <v>14</v>
      </c>
      <c r="AI27" s="437"/>
      <c r="AJ27" s="437"/>
      <c r="AK27" s="437"/>
      <c r="AL27" s="476"/>
      <c r="AM27" s="436">
        <v>48946</v>
      </c>
      <c r="AN27" s="437"/>
      <c r="AO27" s="437"/>
      <c r="AP27" s="437"/>
      <c r="AQ27" s="437"/>
      <c r="AR27" s="476"/>
      <c r="AS27" s="436">
        <v>3496</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151768</v>
      </c>
      <c r="BO27" s="555"/>
      <c r="BP27" s="555"/>
      <c r="BQ27" s="555"/>
      <c r="BR27" s="555"/>
      <c r="BS27" s="555"/>
      <c r="BT27" s="555"/>
      <c r="BU27" s="556"/>
      <c r="BV27" s="554">
        <v>151723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3531</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3684274</v>
      </c>
      <c r="BO28" s="349"/>
      <c r="BP28" s="349"/>
      <c r="BQ28" s="349"/>
      <c r="BR28" s="349"/>
      <c r="BS28" s="349"/>
      <c r="BT28" s="349"/>
      <c r="BU28" s="350"/>
      <c r="BV28" s="348">
        <v>3303234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19</v>
      </c>
      <c r="M29" s="437"/>
      <c r="N29" s="437"/>
      <c r="O29" s="437"/>
      <c r="P29" s="476"/>
      <c r="Q29" s="436">
        <v>3230</v>
      </c>
      <c r="R29" s="437"/>
      <c r="S29" s="437"/>
      <c r="T29" s="437"/>
      <c r="U29" s="437"/>
      <c r="V29" s="476"/>
      <c r="W29" s="532"/>
      <c r="X29" s="533"/>
      <c r="Y29" s="534"/>
      <c r="Z29" s="435" t="s">
        <v>170</v>
      </c>
      <c r="AA29" s="415"/>
      <c r="AB29" s="415"/>
      <c r="AC29" s="415"/>
      <c r="AD29" s="415"/>
      <c r="AE29" s="415"/>
      <c r="AF29" s="415"/>
      <c r="AG29" s="416"/>
      <c r="AH29" s="436">
        <v>541</v>
      </c>
      <c r="AI29" s="437"/>
      <c r="AJ29" s="437"/>
      <c r="AK29" s="437"/>
      <c r="AL29" s="476"/>
      <c r="AM29" s="436">
        <v>1595691</v>
      </c>
      <c r="AN29" s="437"/>
      <c r="AO29" s="437"/>
      <c r="AP29" s="437"/>
      <c r="AQ29" s="437"/>
      <c r="AR29" s="476"/>
      <c r="AS29" s="436">
        <v>2950</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1549160</v>
      </c>
      <c r="BO29" s="386"/>
      <c r="BP29" s="386"/>
      <c r="BQ29" s="386"/>
      <c r="BR29" s="386"/>
      <c r="BS29" s="386"/>
      <c r="BT29" s="386"/>
      <c r="BU29" s="387"/>
      <c r="BV29" s="385">
        <v>1548657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92.6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6787001</v>
      </c>
      <c r="BO30" s="555"/>
      <c r="BP30" s="555"/>
      <c r="BQ30" s="555"/>
      <c r="BR30" s="555"/>
      <c r="BS30" s="555"/>
      <c r="BT30" s="555"/>
      <c r="BU30" s="556"/>
      <c r="BV30" s="554">
        <v>6998250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IF('各会計、関係団体の財政状況及び健全化判断比率'!B32="","",'各会計、関係団体の財政状況及び健全化判断比率'!B32)</f>
        <v>上水道事業会計</v>
      </c>
      <c r="AP34" s="567"/>
      <c r="AQ34" s="567"/>
      <c r="AR34" s="567"/>
      <c r="AS34" s="567"/>
      <c r="AT34" s="567"/>
      <c r="AU34" s="567"/>
      <c r="AV34" s="567"/>
      <c r="AW34" s="567"/>
      <c r="AX34" s="567"/>
      <c r="AY34" s="567"/>
      <c r="AZ34" s="567"/>
      <c r="BA34" s="567"/>
      <c r="BB34" s="567"/>
      <c r="BC34" s="567"/>
      <c r="BD34" s="165"/>
      <c r="BE34" s="566">
        <f>IF(BG34="","",MAX(C34:D43,U34:V43,AM34:AN43)+1)</f>
        <v>12</v>
      </c>
      <c r="BF34" s="566"/>
      <c r="BG34" s="567" t="str">
        <f>IF('各会計、関係団体の財政状況及び健全化判断比率'!B35="","",'各会計、関係団体の財政状況及び健全化判断比率'!B35)</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15</v>
      </c>
      <c r="BX34" s="566"/>
      <c r="BY34" s="567" t="str">
        <f>IF('各会計、関係団体の財政状況及び健全化判断比率'!B68="","",'各会計、関係団体の財政状況及び健全化判断比率'!B68)</f>
        <v>愛媛県市町総合事務組合　退職手当事業分</v>
      </c>
      <c r="BZ34" s="567"/>
      <c r="CA34" s="567"/>
      <c r="CB34" s="567"/>
      <c r="CC34" s="567"/>
      <c r="CD34" s="567"/>
      <c r="CE34" s="567"/>
      <c r="CF34" s="567"/>
      <c r="CG34" s="567"/>
      <c r="CH34" s="567"/>
      <c r="CI34" s="567"/>
      <c r="CJ34" s="567"/>
      <c r="CK34" s="567"/>
      <c r="CL34" s="567"/>
      <c r="CM34" s="567"/>
      <c r="CN34" s="165"/>
      <c r="CO34" s="566">
        <f>IF(CQ34="","",MAX(C34:D43,U34:V43,AM34:AN43,BE34:BF43,BW34:BX43)+1)</f>
        <v>25</v>
      </c>
      <c r="CP34" s="566"/>
      <c r="CQ34" s="567" t="str">
        <f>IF('各会計、関係団体の財政状況及び健全化判断比率'!BS7="","",'各会計、関係団体の財政状況及び健全化判断比率'!BS7)</f>
        <v>あけはまシーサイドサンパーク（株）</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授産場特別会計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国民健康保険特別会計(直診勘定)</v>
      </c>
      <c r="X35" s="567"/>
      <c r="Y35" s="567"/>
      <c r="Z35" s="567"/>
      <c r="AA35" s="567"/>
      <c r="AB35" s="567"/>
      <c r="AC35" s="567"/>
      <c r="AD35" s="567"/>
      <c r="AE35" s="567"/>
      <c r="AF35" s="567"/>
      <c r="AG35" s="567"/>
      <c r="AH35" s="567"/>
      <c r="AI35" s="567"/>
      <c r="AJ35" s="567"/>
      <c r="AK35" s="567"/>
      <c r="AL35" s="165"/>
      <c r="AM35" s="566">
        <f t="shared" ref="AM35:AM43" si="0">IF(AO35="","",AM34+1)</f>
        <v>10</v>
      </c>
      <c r="AN35" s="566"/>
      <c r="AO35" s="567" t="str">
        <f>IF('各会計、関係団体の財政状況及び健全化判断比率'!B33="","",'各会計、関係団体の財政状況及び健全化判断比率'!B33)</f>
        <v>病院事業会計</v>
      </c>
      <c r="AP35" s="567"/>
      <c r="AQ35" s="567"/>
      <c r="AR35" s="567"/>
      <c r="AS35" s="567"/>
      <c r="AT35" s="567"/>
      <c r="AU35" s="567"/>
      <c r="AV35" s="567"/>
      <c r="AW35" s="567"/>
      <c r="AX35" s="567"/>
      <c r="AY35" s="567"/>
      <c r="AZ35" s="567"/>
      <c r="BA35" s="567"/>
      <c r="BB35" s="567"/>
      <c r="BC35" s="567"/>
      <c r="BD35" s="165"/>
      <c r="BE35" s="566">
        <f t="shared" ref="BE35:BE43" si="1">IF(BG35="","",BE34+1)</f>
        <v>13</v>
      </c>
      <c r="BF35" s="566"/>
      <c r="BG35" s="567" t="str">
        <f>IF('各会計、関係団体の財政状況及び健全化判断比率'!B36="","",'各会計、関係団体の財政状況及び健全化判断比率'!B36)</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16</v>
      </c>
      <c r="BX35" s="566"/>
      <c r="BY35" s="567" t="str">
        <f>IF('各会計、関係団体の財政状況及び健全化判断比率'!B69="","",'各会計、関係団体の財政状況及び健全化判断比率'!B69)</f>
        <v>愛媛県市町総合事務組合　消防補償事業分</v>
      </c>
      <c r="BZ35" s="567"/>
      <c r="CA35" s="567"/>
      <c r="CB35" s="567"/>
      <c r="CC35" s="567"/>
      <c r="CD35" s="567"/>
      <c r="CE35" s="567"/>
      <c r="CF35" s="567"/>
      <c r="CG35" s="567"/>
      <c r="CH35" s="567"/>
      <c r="CI35" s="567"/>
      <c r="CJ35" s="567"/>
      <c r="CK35" s="567"/>
      <c r="CL35" s="567"/>
      <c r="CM35" s="567"/>
      <c r="CN35" s="165"/>
      <c r="CO35" s="566">
        <f t="shared" ref="CO35:CO43" si="3">IF(CQ35="","",CO34+1)</f>
        <v>26</v>
      </c>
      <c r="CP35" s="566"/>
      <c r="CQ35" s="567" t="str">
        <f>IF('各会計、関係団体の財政状況及び健全化判断比率'!BS8="","",'各会計、関係団体の財政状況及び健全化判断比率'!BS8)</f>
        <v>（株）どんぶり館</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住宅新築資金等貸付事業特別会計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f t="shared" si="0"/>
        <v>11</v>
      </c>
      <c r="AN36" s="566"/>
      <c r="AO36" s="567" t="str">
        <f>IF('各会計、関係団体の財政状況及び健全化判断比率'!B34="","",'各会計、関係団体の財政状況及び健全化判断比率'!B34)</f>
        <v>野村介護老人保健施設事業会計</v>
      </c>
      <c r="AP36" s="567"/>
      <c r="AQ36" s="567"/>
      <c r="AR36" s="567"/>
      <c r="AS36" s="567"/>
      <c r="AT36" s="567"/>
      <c r="AU36" s="567"/>
      <c r="AV36" s="567"/>
      <c r="AW36" s="567"/>
      <c r="AX36" s="567"/>
      <c r="AY36" s="567"/>
      <c r="AZ36" s="567"/>
      <c r="BA36" s="567"/>
      <c r="BB36" s="567"/>
      <c r="BC36" s="567"/>
      <c r="BD36" s="165"/>
      <c r="BE36" s="566">
        <f t="shared" si="1"/>
        <v>14</v>
      </c>
      <c r="BF36" s="566"/>
      <c r="BG36" s="567" t="str">
        <f>IF('各会計、関係団体の財政状況及び健全化判断比率'!B37="","",'各会計、関係団体の財政状況及び健全化判断比率'!B37)</f>
        <v>公共下水道事業特別会計</v>
      </c>
      <c r="BH36" s="567"/>
      <c r="BI36" s="567"/>
      <c r="BJ36" s="567"/>
      <c r="BK36" s="567"/>
      <c r="BL36" s="567"/>
      <c r="BM36" s="567"/>
      <c r="BN36" s="567"/>
      <c r="BO36" s="567"/>
      <c r="BP36" s="567"/>
      <c r="BQ36" s="567"/>
      <c r="BR36" s="567"/>
      <c r="BS36" s="567"/>
      <c r="BT36" s="567"/>
      <c r="BU36" s="567"/>
      <c r="BV36" s="165"/>
      <c r="BW36" s="566">
        <f t="shared" si="2"/>
        <v>17</v>
      </c>
      <c r="BX36" s="566"/>
      <c r="BY36" s="567" t="str">
        <f>IF('各会計、関係団体の財政状況及び健全化判断比率'!B70="","",'各会計、関係団体の財政状況及び健全化判断比率'!B70)</f>
        <v>愛媛県市町総合事務組合　交通災害事業分</v>
      </c>
      <c r="BZ36" s="567"/>
      <c r="CA36" s="567"/>
      <c r="CB36" s="567"/>
      <c r="CC36" s="567"/>
      <c r="CD36" s="567"/>
      <c r="CE36" s="567"/>
      <c r="CF36" s="567"/>
      <c r="CG36" s="567"/>
      <c r="CH36" s="567"/>
      <c r="CI36" s="567"/>
      <c r="CJ36" s="567"/>
      <c r="CK36" s="567"/>
      <c r="CL36" s="567"/>
      <c r="CM36" s="567"/>
      <c r="CN36" s="165"/>
      <c r="CO36" s="566">
        <f t="shared" si="3"/>
        <v>27</v>
      </c>
      <c r="CP36" s="566"/>
      <c r="CQ36" s="567" t="str">
        <f>IF('各会計、関係団体の財政状況及び健全化判断比率'!BS9="","",'各会計、関係団体の財政状況及び健全化判断比率'!BS9)</f>
        <v>（財）宇和文化会館</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f>IF(E37="","",C36+1)</f>
        <v>4</v>
      </c>
      <c r="D37" s="566"/>
      <c r="E37" s="567" t="str">
        <f>IF('各会計、関係団体の財政状況及び健全化判断比率'!B10="","",'各会計、関係団体の財政状況及び健全化判断比率'!B10)</f>
        <v>育英会奨学資金貸付特別会計</v>
      </c>
      <c r="F37" s="567"/>
      <c r="G37" s="567"/>
      <c r="H37" s="567"/>
      <c r="I37" s="567"/>
      <c r="J37" s="567"/>
      <c r="K37" s="567"/>
      <c r="L37" s="567"/>
      <c r="M37" s="567"/>
      <c r="N37" s="567"/>
      <c r="O37" s="567"/>
      <c r="P37" s="567"/>
      <c r="Q37" s="567"/>
      <c r="R37" s="567"/>
      <c r="S37" s="567"/>
      <c r="T37" s="165"/>
      <c r="U37" s="566">
        <f t="shared" si="4"/>
        <v>8</v>
      </c>
      <c r="V37" s="566"/>
      <c r="W37" s="567" t="str">
        <f>IF('各会計、関係団体の財政状況及び健全化判断比率'!B31="","",'各会計、関係団体の財政状況及び健全化判断比率'!B31)</f>
        <v>介護保険特別会計(保険事業勘定）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18</v>
      </c>
      <c r="BX37" s="566"/>
      <c r="BY37" s="567" t="str">
        <f>IF('各会計、関係団体の財政状況及び健全化判断比率'!B71="","",'各会計、関係団体の財政状況及び健全化判断比率'!B71)</f>
        <v>愛媛県市町総合事務組合　自治会館事業分</v>
      </c>
      <c r="BZ37" s="567"/>
      <c r="CA37" s="567"/>
      <c r="CB37" s="567"/>
      <c r="CC37" s="567"/>
      <c r="CD37" s="567"/>
      <c r="CE37" s="567"/>
      <c r="CF37" s="567"/>
      <c r="CG37" s="567"/>
      <c r="CH37" s="567"/>
      <c r="CI37" s="567"/>
      <c r="CJ37" s="567"/>
      <c r="CK37" s="567"/>
      <c r="CL37" s="567"/>
      <c r="CM37" s="567"/>
      <c r="CN37" s="165"/>
      <c r="CO37" s="566">
        <f t="shared" si="3"/>
        <v>28</v>
      </c>
      <c r="CP37" s="566"/>
      <c r="CQ37" s="567" t="str">
        <f>IF('各会計、関係団体の財政状況及び健全化判断比率'!BS10="","",'各会計、関係団体の財政状況及び健全化判断比率'!BS10)</f>
        <v>西予ＣＡＴＶ（株）</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〇</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19</v>
      </c>
      <c r="BX38" s="566"/>
      <c r="BY38" s="567" t="str">
        <f>IF('各会計、関係団体の財政状況及び健全化判断比率'!B72="","",'各会計、関係団体の財政状況及び健全化判断比率'!B72)</f>
        <v>愛媛県市町総合事務組合　議員公務災害事業分</v>
      </c>
      <c r="BZ38" s="567"/>
      <c r="CA38" s="567"/>
      <c r="CB38" s="567"/>
      <c r="CC38" s="567"/>
      <c r="CD38" s="567"/>
      <c r="CE38" s="567"/>
      <c r="CF38" s="567"/>
      <c r="CG38" s="567"/>
      <c r="CH38" s="567"/>
      <c r="CI38" s="567"/>
      <c r="CJ38" s="567"/>
      <c r="CK38" s="567"/>
      <c r="CL38" s="567"/>
      <c r="CM38" s="567"/>
      <c r="CN38" s="165"/>
      <c r="CO38" s="566">
        <f t="shared" si="3"/>
        <v>29</v>
      </c>
      <c r="CP38" s="566"/>
      <c r="CQ38" s="567" t="str">
        <f>IF('各会計、関係団体の財政状況及び健全化判断比率'!BS11="","",'各会計、関係団体の財政状況及び健全化判断比率'!BS11)</f>
        <v>（株）グリーンヒル</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20</v>
      </c>
      <c r="BX39" s="566"/>
      <c r="BY39" s="567" t="str">
        <f>IF('各会計、関係団体の財政状況及び健全化判断比率'!B73="","",'各会計、関係団体の財政状況及び健全化判断比率'!B73)</f>
        <v>愛媛県市町総合事務組合　共通経費分</v>
      </c>
      <c r="BZ39" s="567"/>
      <c r="CA39" s="567"/>
      <c r="CB39" s="567"/>
      <c r="CC39" s="567"/>
      <c r="CD39" s="567"/>
      <c r="CE39" s="567"/>
      <c r="CF39" s="567"/>
      <c r="CG39" s="567"/>
      <c r="CH39" s="567"/>
      <c r="CI39" s="567"/>
      <c r="CJ39" s="567"/>
      <c r="CK39" s="567"/>
      <c r="CL39" s="567"/>
      <c r="CM39" s="567"/>
      <c r="CN39" s="165"/>
      <c r="CO39" s="566">
        <f t="shared" si="3"/>
        <v>30</v>
      </c>
      <c r="CP39" s="566"/>
      <c r="CQ39" s="567" t="str">
        <f>IF('各会計、関係団体の財政状況及び健全化判断比率'!BS12="","",'各会計、関係団体の財政状況及び健全化判断比率'!BS12)</f>
        <v>（株）野村町地域振興センター</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21</v>
      </c>
      <c r="BX40" s="566"/>
      <c r="BY40" s="567" t="str">
        <f>IF('各会計、関係団体の財政状況及び健全化判断比率'!B74="","",'各会計、関係団体の財政状況及び健全化判断比率'!B74)</f>
        <v>八幡浜施設事務組合　一般会計</v>
      </c>
      <c r="BZ40" s="567"/>
      <c r="CA40" s="567"/>
      <c r="CB40" s="567"/>
      <c r="CC40" s="567"/>
      <c r="CD40" s="567"/>
      <c r="CE40" s="567"/>
      <c r="CF40" s="567"/>
      <c r="CG40" s="567"/>
      <c r="CH40" s="567"/>
      <c r="CI40" s="567"/>
      <c r="CJ40" s="567"/>
      <c r="CK40" s="567"/>
      <c r="CL40" s="567"/>
      <c r="CM40" s="567"/>
      <c r="CN40" s="165"/>
      <c r="CO40" s="566">
        <f t="shared" si="3"/>
        <v>31</v>
      </c>
      <c r="CP40" s="566"/>
      <c r="CQ40" s="567" t="str">
        <f>IF('各会計、関係団体の財政状況及び健全化判断比率'!BS13="","",'各会計、関係団体の財政状況及び健全化判断比率'!BS13)</f>
        <v>（株）エフシー</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22</v>
      </c>
      <c r="BX41" s="566"/>
      <c r="BY41" s="567" t="str">
        <f>IF('各会計、関係団体の財政状況及び健全化判断比率'!B75="","",'各会計、関係団体の財政状況及び健全化判断比率'!B75)</f>
        <v>八幡浜施設事務組合　消防事業特別会計</v>
      </c>
      <c r="BZ41" s="567"/>
      <c r="CA41" s="567"/>
      <c r="CB41" s="567"/>
      <c r="CC41" s="567"/>
      <c r="CD41" s="567"/>
      <c r="CE41" s="567"/>
      <c r="CF41" s="567"/>
      <c r="CG41" s="567"/>
      <c r="CH41" s="567"/>
      <c r="CI41" s="567"/>
      <c r="CJ41" s="567"/>
      <c r="CK41" s="567"/>
      <c r="CL41" s="567"/>
      <c r="CM41" s="567"/>
      <c r="CN41" s="165"/>
      <c r="CO41" s="566">
        <f t="shared" si="3"/>
        <v>32</v>
      </c>
      <c r="CP41" s="566"/>
      <c r="CQ41" s="567" t="str">
        <f>IF('各会計、関係団体の財政状況及び健全化判断比率'!BS14="","",'各会計、関係団体の財政状況及び健全化判断比率'!BS14)</f>
        <v>（株）城川開発公社</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23</v>
      </c>
      <c r="BX42" s="566"/>
      <c r="BY42" s="567" t="str">
        <f>IF('各会計、関係団体の財政状況及び健全化判断比率'!B76="","",'各会計、関係団体の財政状況及び健全化判断比率'!B76)</f>
        <v>八幡浜施設事務組合　休日夜間急患センター事業特別会計</v>
      </c>
      <c r="BZ42" s="567"/>
      <c r="CA42" s="567"/>
      <c r="CB42" s="567"/>
      <c r="CC42" s="567"/>
      <c r="CD42" s="567"/>
      <c r="CE42" s="567"/>
      <c r="CF42" s="567"/>
      <c r="CG42" s="567"/>
      <c r="CH42" s="567"/>
      <c r="CI42" s="567"/>
      <c r="CJ42" s="567"/>
      <c r="CK42" s="567"/>
      <c r="CL42" s="567"/>
      <c r="CM42" s="567"/>
      <c r="CN42" s="165"/>
      <c r="CO42" s="566">
        <f t="shared" si="3"/>
        <v>33</v>
      </c>
      <c r="CP42" s="566"/>
      <c r="CQ42" s="567" t="str">
        <f>IF('各会計、関係団体の財政状況及び健全化判断比率'!BS15="","",'各会計、関係団体の財政状況及び健全化判断比率'!BS15)</f>
        <v>西予市土地開発公社</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24</v>
      </c>
      <c r="BX43" s="566"/>
      <c r="BY43" s="567" t="str">
        <f>IF('各会計、関係団体の財政状況及び健全化判断比率'!B77="","",'各会計、関係団体の財政状況及び健全化判断比率'!B77)</f>
        <v>八幡浜施設事務組合　し尿処理事業特別会計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3134615</v>
      </c>
      <c r="S5" s="583"/>
      <c r="T5" s="583"/>
      <c r="U5" s="583"/>
      <c r="V5" s="583"/>
      <c r="W5" s="583"/>
      <c r="X5" s="583"/>
      <c r="Y5" s="584"/>
      <c r="Z5" s="585">
        <v>10.7</v>
      </c>
      <c r="AA5" s="585"/>
      <c r="AB5" s="585"/>
      <c r="AC5" s="585"/>
      <c r="AD5" s="586">
        <v>3134615</v>
      </c>
      <c r="AE5" s="586"/>
      <c r="AF5" s="586"/>
      <c r="AG5" s="586"/>
      <c r="AH5" s="586"/>
      <c r="AI5" s="586"/>
      <c r="AJ5" s="586"/>
      <c r="AK5" s="586"/>
      <c r="AL5" s="587">
        <v>19.899999999999999</v>
      </c>
      <c r="AM5" s="588"/>
      <c r="AN5" s="588"/>
      <c r="AO5" s="589"/>
      <c r="AP5" s="579" t="s">
        <v>208</v>
      </c>
      <c r="AQ5" s="580"/>
      <c r="AR5" s="580"/>
      <c r="AS5" s="580"/>
      <c r="AT5" s="580"/>
      <c r="AU5" s="580"/>
      <c r="AV5" s="580"/>
      <c r="AW5" s="580"/>
      <c r="AX5" s="580"/>
      <c r="AY5" s="580"/>
      <c r="AZ5" s="580"/>
      <c r="BA5" s="580"/>
      <c r="BB5" s="580"/>
      <c r="BC5" s="580"/>
      <c r="BD5" s="580"/>
      <c r="BE5" s="580"/>
      <c r="BF5" s="581"/>
      <c r="BG5" s="593">
        <v>3134615</v>
      </c>
      <c r="BH5" s="594"/>
      <c r="BI5" s="594"/>
      <c r="BJ5" s="594"/>
      <c r="BK5" s="594"/>
      <c r="BL5" s="594"/>
      <c r="BM5" s="594"/>
      <c r="BN5" s="595"/>
      <c r="BO5" s="596">
        <v>100</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240378</v>
      </c>
      <c r="S6" s="594"/>
      <c r="T6" s="594"/>
      <c r="U6" s="594"/>
      <c r="V6" s="594"/>
      <c r="W6" s="594"/>
      <c r="X6" s="594"/>
      <c r="Y6" s="595"/>
      <c r="Z6" s="596">
        <v>0.8</v>
      </c>
      <c r="AA6" s="596"/>
      <c r="AB6" s="596"/>
      <c r="AC6" s="596"/>
      <c r="AD6" s="597">
        <v>240378</v>
      </c>
      <c r="AE6" s="597"/>
      <c r="AF6" s="597"/>
      <c r="AG6" s="597"/>
      <c r="AH6" s="597"/>
      <c r="AI6" s="597"/>
      <c r="AJ6" s="597"/>
      <c r="AK6" s="597"/>
      <c r="AL6" s="598">
        <v>1.5</v>
      </c>
      <c r="AM6" s="599"/>
      <c r="AN6" s="599"/>
      <c r="AO6" s="600"/>
      <c r="AP6" s="590" t="s">
        <v>214</v>
      </c>
      <c r="AQ6" s="591"/>
      <c r="AR6" s="591"/>
      <c r="AS6" s="591"/>
      <c r="AT6" s="591"/>
      <c r="AU6" s="591"/>
      <c r="AV6" s="591"/>
      <c r="AW6" s="591"/>
      <c r="AX6" s="591"/>
      <c r="AY6" s="591"/>
      <c r="AZ6" s="591"/>
      <c r="BA6" s="591"/>
      <c r="BB6" s="591"/>
      <c r="BC6" s="591"/>
      <c r="BD6" s="591"/>
      <c r="BE6" s="591"/>
      <c r="BF6" s="592"/>
      <c r="BG6" s="593">
        <v>3134615</v>
      </c>
      <c r="BH6" s="594"/>
      <c r="BI6" s="594"/>
      <c r="BJ6" s="594"/>
      <c r="BK6" s="594"/>
      <c r="BL6" s="594"/>
      <c r="BM6" s="594"/>
      <c r="BN6" s="595"/>
      <c r="BO6" s="596">
        <v>100</v>
      </c>
      <c r="BP6" s="596"/>
      <c r="BQ6" s="596"/>
      <c r="BR6" s="596"/>
      <c r="BS6" s="597" t="s">
        <v>215</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201272</v>
      </c>
      <c r="CS6" s="594"/>
      <c r="CT6" s="594"/>
      <c r="CU6" s="594"/>
      <c r="CV6" s="594"/>
      <c r="CW6" s="594"/>
      <c r="CX6" s="594"/>
      <c r="CY6" s="595"/>
      <c r="CZ6" s="596">
        <v>0.7</v>
      </c>
      <c r="DA6" s="596"/>
      <c r="DB6" s="596"/>
      <c r="DC6" s="596"/>
      <c r="DD6" s="602" t="s">
        <v>215</v>
      </c>
      <c r="DE6" s="594"/>
      <c r="DF6" s="594"/>
      <c r="DG6" s="594"/>
      <c r="DH6" s="594"/>
      <c r="DI6" s="594"/>
      <c r="DJ6" s="594"/>
      <c r="DK6" s="594"/>
      <c r="DL6" s="594"/>
      <c r="DM6" s="594"/>
      <c r="DN6" s="594"/>
      <c r="DO6" s="594"/>
      <c r="DP6" s="595"/>
      <c r="DQ6" s="602">
        <v>201215</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10287</v>
      </c>
      <c r="S7" s="594"/>
      <c r="T7" s="594"/>
      <c r="U7" s="594"/>
      <c r="V7" s="594"/>
      <c r="W7" s="594"/>
      <c r="X7" s="594"/>
      <c r="Y7" s="595"/>
      <c r="Z7" s="596">
        <v>0</v>
      </c>
      <c r="AA7" s="596"/>
      <c r="AB7" s="596"/>
      <c r="AC7" s="596"/>
      <c r="AD7" s="597">
        <v>10287</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1307968</v>
      </c>
      <c r="BH7" s="594"/>
      <c r="BI7" s="594"/>
      <c r="BJ7" s="594"/>
      <c r="BK7" s="594"/>
      <c r="BL7" s="594"/>
      <c r="BM7" s="594"/>
      <c r="BN7" s="595"/>
      <c r="BO7" s="596">
        <v>41.7</v>
      </c>
      <c r="BP7" s="596"/>
      <c r="BQ7" s="596"/>
      <c r="BR7" s="596"/>
      <c r="BS7" s="597" t="s">
        <v>215</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3790357</v>
      </c>
      <c r="CS7" s="594"/>
      <c r="CT7" s="594"/>
      <c r="CU7" s="594"/>
      <c r="CV7" s="594"/>
      <c r="CW7" s="594"/>
      <c r="CX7" s="594"/>
      <c r="CY7" s="595"/>
      <c r="CZ7" s="596">
        <v>13.4</v>
      </c>
      <c r="DA7" s="596"/>
      <c r="DB7" s="596"/>
      <c r="DC7" s="596"/>
      <c r="DD7" s="602">
        <v>167724</v>
      </c>
      <c r="DE7" s="594"/>
      <c r="DF7" s="594"/>
      <c r="DG7" s="594"/>
      <c r="DH7" s="594"/>
      <c r="DI7" s="594"/>
      <c r="DJ7" s="594"/>
      <c r="DK7" s="594"/>
      <c r="DL7" s="594"/>
      <c r="DM7" s="594"/>
      <c r="DN7" s="594"/>
      <c r="DO7" s="594"/>
      <c r="DP7" s="595"/>
      <c r="DQ7" s="602">
        <v>2759301</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23299</v>
      </c>
      <c r="S8" s="594"/>
      <c r="T8" s="594"/>
      <c r="U8" s="594"/>
      <c r="V8" s="594"/>
      <c r="W8" s="594"/>
      <c r="X8" s="594"/>
      <c r="Y8" s="595"/>
      <c r="Z8" s="596">
        <v>0.1</v>
      </c>
      <c r="AA8" s="596"/>
      <c r="AB8" s="596"/>
      <c r="AC8" s="596"/>
      <c r="AD8" s="597">
        <v>23299</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56611</v>
      </c>
      <c r="BH8" s="594"/>
      <c r="BI8" s="594"/>
      <c r="BJ8" s="594"/>
      <c r="BK8" s="594"/>
      <c r="BL8" s="594"/>
      <c r="BM8" s="594"/>
      <c r="BN8" s="595"/>
      <c r="BO8" s="596">
        <v>1.8</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6659059</v>
      </c>
      <c r="CS8" s="594"/>
      <c r="CT8" s="594"/>
      <c r="CU8" s="594"/>
      <c r="CV8" s="594"/>
      <c r="CW8" s="594"/>
      <c r="CX8" s="594"/>
      <c r="CY8" s="595"/>
      <c r="CZ8" s="596">
        <v>23.6</v>
      </c>
      <c r="DA8" s="596"/>
      <c r="DB8" s="596"/>
      <c r="DC8" s="596"/>
      <c r="DD8" s="602">
        <v>26168</v>
      </c>
      <c r="DE8" s="594"/>
      <c r="DF8" s="594"/>
      <c r="DG8" s="594"/>
      <c r="DH8" s="594"/>
      <c r="DI8" s="594"/>
      <c r="DJ8" s="594"/>
      <c r="DK8" s="594"/>
      <c r="DL8" s="594"/>
      <c r="DM8" s="594"/>
      <c r="DN8" s="594"/>
      <c r="DO8" s="594"/>
      <c r="DP8" s="595"/>
      <c r="DQ8" s="602">
        <v>3852741</v>
      </c>
      <c r="DR8" s="594"/>
      <c r="DS8" s="594"/>
      <c r="DT8" s="594"/>
      <c r="DU8" s="594"/>
      <c r="DV8" s="594"/>
      <c r="DW8" s="594"/>
      <c r="DX8" s="594"/>
      <c r="DY8" s="594"/>
      <c r="DZ8" s="594"/>
      <c r="EA8" s="594"/>
      <c r="EB8" s="594"/>
      <c r="EC8" s="603"/>
    </row>
    <row r="9" spans="2:143" ht="11.25" customHeight="1" x14ac:dyDescent="0.15">
      <c r="B9" s="590" t="s">
        <v>224</v>
      </c>
      <c r="C9" s="591"/>
      <c r="D9" s="591"/>
      <c r="E9" s="591"/>
      <c r="F9" s="591"/>
      <c r="G9" s="591"/>
      <c r="H9" s="591"/>
      <c r="I9" s="591"/>
      <c r="J9" s="591"/>
      <c r="K9" s="591"/>
      <c r="L9" s="591"/>
      <c r="M9" s="591"/>
      <c r="N9" s="591"/>
      <c r="O9" s="591"/>
      <c r="P9" s="591"/>
      <c r="Q9" s="592"/>
      <c r="R9" s="593">
        <v>15286</v>
      </c>
      <c r="S9" s="594"/>
      <c r="T9" s="594"/>
      <c r="U9" s="594"/>
      <c r="V9" s="594"/>
      <c r="W9" s="594"/>
      <c r="X9" s="594"/>
      <c r="Y9" s="595"/>
      <c r="Z9" s="596">
        <v>0.1</v>
      </c>
      <c r="AA9" s="596"/>
      <c r="AB9" s="596"/>
      <c r="AC9" s="596"/>
      <c r="AD9" s="597">
        <v>15286</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1067852</v>
      </c>
      <c r="BH9" s="594"/>
      <c r="BI9" s="594"/>
      <c r="BJ9" s="594"/>
      <c r="BK9" s="594"/>
      <c r="BL9" s="594"/>
      <c r="BM9" s="594"/>
      <c r="BN9" s="595"/>
      <c r="BO9" s="596">
        <v>34.1</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2301586</v>
      </c>
      <c r="CS9" s="594"/>
      <c r="CT9" s="594"/>
      <c r="CU9" s="594"/>
      <c r="CV9" s="594"/>
      <c r="CW9" s="594"/>
      <c r="CX9" s="594"/>
      <c r="CY9" s="595"/>
      <c r="CZ9" s="596">
        <v>8.1</v>
      </c>
      <c r="DA9" s="596"/>
      <c r="DB9" s="596"/>
      <c r="DC9" s="596"/>
      <c r="DD9" s="602">
        <v>367906</v>
      </c>
      <c r="DE9" s="594"/>
      <c r="DF9" s="594"/>
      <c r="DG9" s="594"/>
      <c r="DH9" s="594"/>
      <c r="DI9" s="594"/>
      <c r="DJ9" s="594"/>
      <c r="DK9" s="594"/>
      <c r="DL9" s="594"/>
      <c r="DM9" s="594"/>
      <c r="DN9" s="594"/>
      <c r="DO9" s="594"/>
      <c r="DP9" s="595"/>
      <c r="DQ9" s="602">
        <v>1577453</v>
      </c>
      <c r="DR9" s="594"/>
      <c r="DS9" s="594"/>
      <c r="DT9" s="594"/>
      <c r="DU9" s="594"/>
      <c r="DV9" s="594"/>
      <c r="DW9" s="594"/>
      <c r="DX9" s="594"/>
      <c r="DY9" s="594"/>
      <c r="DZ9" s="594"/>
      <c r="EA9" s="594"/>
      <c r="EB9" s="594"/>
      <c r="EC9" s="603"/>
    </row>
    <row r="10" spans="2:143" ht="11.25" customHeight="1" x14ac:dyDescent="0.15">
      <c r="B10" s="590" t="s">
        <v>227</v>
      </c>
      <c r="C10" s="591"/>
      <c r="D10" s="591"/>
      <c r="E10" s="591"/>
      <c r="F10" s="591"/>
      <c r="G10" s="591"/>
      <c r="H10" s="591"/>
      <c r="I10" s="591"/>
      <c r="J10" s="591"/>
      <c r="K10" s="591"/>
      <c r="L10" s="591"/>
      <c r="M10" s="591"/>
      <c r="N10" s="591"/>
      <c r="O10" s="591"/>
      <c r="P10" s="591"/>
      <c r="Q10" s="592"/>
      <c r="R10" s="593">
        <v>411663</v>
      </c>
      <c r="S10" s="594"/>
      <c r="T10" s="594"/>
      <c r="U10" s="594"/>
      <c r="V10" s="594"/>
      <c r="W10" s="594"/>
      <c r="X10" s="594"/>
      <c r="Y10" s="595"/>
      <c r="Z10" s="596">
        <v>1.4</v>
      </c>
      <c r="AA10" s="596"/>
      <c r="AB10" s="596"/>
      <c r="AC10" s="596"/>
      <c r="AD10" s="597">
        <v>411663</v>
      </c>
      <c r="AE10" s="597"/>
      <c r="AF10" s="597"/>
      <c r="AG10" s="597"/>
      <c r="AH10" s="597"/>
      <c r="AI10" s="597"/>
      <c r="AJ10" s="597"/>
      <c r="AK10" s="597"/>
      <c r="AL10" s="598">
        <v>2.6</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78203</v>
      </c>
      <c r="BH10" s="594"/>
      <c r="BI10" s="594"/>
      <c r="BJ10" s="594"/>
      <c r="BK10" s="594"/>
      <c r="BL10" s="594"/>
      <c r="BM10" s="594"/>
      <c r="BN10" s="595"/>
      <c r="BO10" s="596">
        <v>2.5</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28396</v>
      </c>
      <c r="CS10" s="594"/>
      <c r="CT10" s="594"/>
      <c r="CU10" s="594"/>
      <c r="CV10" s="594"/>
      <c r="CW10" s="594"/>
      <c r="CX10" s="594"/>
      <c r="CY10" s="595"/>
      <c r="CZ10" s="596">
        <v>0.1</v>
      </c>
      <c r="DA10" s="596"/>
      <c r="DB10" s="596"/>
      <c r="DC10" s="596"/>
      <c r="DD10" s="602" t="s">
        <v>222</v>
      </c>
      <c r="DE10" s="594"/>
      <c r="DF10" s="594"/>
      <c r="DG10" s="594"/>
      <c r="DH10" s="594"/>
      <c r="DI10" s="594"/>
      <c r="DJ10" s="594"/>
      <c r="DK10" s="594"/>
      <c r="DL10" s="594"/>
      <c r="DM10" s="594"/>
      <c r="DN10" s="594"/>
      <c r="DO10" s="594"/>
      <c r="DP10" s="595"/>
      <c r="DQ10" s="602">
        <v>4290</v>
      </c>
      <c r="DR10" s="594"/>
      <c r="DS10" s="594"/>
      <c r="DT10" s="594"/>
      <c r="DU10" s="594"/>
      <c r="DV10" s="594"/>
      <c r="DW10" s="594"/>
      <c r="DX10" s="594"/>
      <c r="DY10" s="594"/>
      <c r="DZ10" s="594"/>
      <c r="EA10" s="594"/>
      <c r="EB10" s="594"/>
      <c r="EC10" s="603"/>
    </row>
    <row r="11" spans="2:143" ht="11.25" customHeight="1" x14ac:dyDescent="0.15">
      <c r="B11" s="590" t="s">
        <v>230</v>
      </c>
      <c r="C11" s="591"/>
      <c r="D11" s="591"/>
      <c r="E11" s="591"/>
      <c r="F11" s="591"/>
      <c r="G11" s="591"/>
      <c r="H11" s="591"/>
      <c r="I11" s="591"/>
      <c r="J11" s="591"/>
      <c r="K11" s="591"/>
      <c r="L11" s="591"/>
      <c r="M11" s="591"/>
      <c r="N11" s="591"/>
      <c r="O11" s="591"/>
      <c r="P11" s="591"/>
      <c r="Q11" s="592"/>
      <c r="R11" s="593" t="s">
        <v>222</v>
      </c>
      <c r="S11" s="594"/>
      <c r="T11" s="594"/>
      <c r="U11" s="594"/>
      <c r="V11" s="594"/>
      <c r="W11" s="594"/>
      <c r="X11" s="594"/>
      <c r="Y11" s="595"/>
      <c r="Z11" s="596" t="s">
        <v>222</v>
      </c>
      <c r="AA11" s="596"/>
      <c r="AB11" s="596"/>
      <c r="AC11" s="596"/>
      <c r="AD11" s="597" t="s">
        <v>222</v>
      </c>
      <c r="AE11" s="597"/>
      <c r="AF11" s="597"/>
      <c r="AG11" s="597"/>
      <c r="AH11" s="597"/>
      <c r="AI11" s="597"/>
      <c r="AJ11" s="597"/>
      <c r="AK11" s="597"/>
      <c r="AL11" s="598" t="s">
        <v>222</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105302</v>
      </c>
      <c r="BH11" s="594"/>
      <c r="BI11" s="594"/>
      <c r="BJ11" s="594"/>
      <c r="BK11" s="594"/>
      <c r="BL11" s="594"/>
      <c r="BM11" s="594"/>
      <c r="BN11" s="595"/>
      <c r="BO11" s="596">
        <v>3.4</v>
      </c>
      <c r="BP11" s="596"/>
      <c r="BQ11" s="596"/>
      <c r="BR11" s="596"/>
      <c r="BS11" s="602" t="s">
        <v>222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2955786</v>
      </c>
      <c r="CS11" s="594"/>
      <c r="CT11" s="594"/>
      <c r="CU11" s="594"/>
      <c r="CV11" s="594"/>
      <c r="CW11" s="594"/>
      <c r="CX11" s="594"/>
      <c r="CY11" s="595"/>
      <c r="CZ11" s="596">
        <v>10.5</v>
      </c>
      <c r="DA11" s="596"/>
      <c r="DB11" s="596"/>
      <c r="DC11" s="596"/>
      <c r="DD11" s="602">
        <v>1068371</v>
      </c>
      <c r="DE11" s="594"/>
      <c r="DF11" s="594"/>
      <c r="DG11" s="594"/>
      <c r="DH11" s="594"/>
      <c r="DI11" s="594"/>
      <c r="DJ11" s="594"/>
      <c r="DK11" s="594"/>
      <c r="DL11" s="594"/>
      <c r="DM11" s="594"/>
      <c r="DN11" s="594"/>
      <c r="DO11" s="594"/>
      <c r="DP11" s="595"/>
      <c r="DQ11" s="602">
        <v>1462036</v>
      </c>
      <c r="DR11" s="594"/>
      <c r="DS11" s="594"/>
      <c r="DT11" s="594"/>
      <c r="DU11" s="594"/>
      <c r="DV11" s="594"/>
      <c r="DW11" s="594"/>
      <c r="DX11" s="594"/>
      <c r="DY11" s="594"/>
      <c r="DZ11" s="594"/>
      <c r="EA11" s="594"/>
      <c r="EB11" s="594"/>
      <c r="EC11" s="603"/>
    </row>
    <row r="12" spans="2:143" ht="11.25" customHeight="1" x14ac:dyDescent="0.15">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1473471</v>
      </c>
      <c r="BH12" s="594"/>
      <c r="BI12" s="594"/>
      <c r="BJ12" s="594"/>
      <c r="BK12" s="594"/>
      <c r="BL12" s="594"/>
      <c r="BM12" s="594"/>
      <c r="BN12" s="595"/>
      <c r="BO12" s="596">
        <v>47</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450601</v>
      </c>
      <c r="CS12" s="594"/>
      <c r="CT12" s="594"/>
      <c r="CU12" s="594"/>
      <c r="CV12" s="594"/>
      <c r="CW12" s="594"/>
      <c r="CX12" s="594"/>
      <c r="CY12" s="595"/>
      <c r="CZ12" s="596">
        <v>1.6</v>
      </c>
      <c r="DA12" s="596"/>
      <c r="DB12" s="596"/>
      <c r="DC12" s="596"/>
      <c r="DD12" s="602">
        <v>22436</v>
      </c>
      <c r="DE12" s="594"/>
      <c r="DF12" s="594"/>
      <c r="DG12" s="594"/>
      <c r="DH12" s="594"/>
      <c r="DI12" s="594"/>
      <c r="DJ12" s="594"/>
      <c r="DK12" s="594"/>
      <c r="DL12" s="594"/>
      <c r="DM12" s="594"/>
      <c r="DN12" s="594"/>
      <c r="DO12" s="594"/>
      <c r="DP12" s="595"/>
      <c r="DQ12" s="602">
        <v>306962</v>
      </c>
      <c r="DR12" s="594"/>
      <c r="DS12" s="594"/>
      <c r="DT12" s="594"/>
      <c r="DU12" s="594"/>
      <c r="DV12" s="594"/>
      <c r="DW12" s="594"/>
      <c r="DX12" s="594"/>
      <c r="DY12" s="594"/>
      <c r="DZ12" s="594"/>
      <c r="EA12" s="594"/>
      <c r="EB12" s="594"/>
      <c r="EC12" s="603"/>
    </row>
    <row r="13" spans="2:143" ht="11.25" customHeight="1" x14ac:dyDescent="0.15">
      <c r="B13" s="590" t="s">
        <v>236</v>
      </c>
      <c r="C13" s="591"/>
      <c r="D13" s="591"/>
      <c r="E13" s="591"/>
      <c r="F13" s="591"/>
      <c r="G13" s="591"/>
      <c r="H13" s="591"/>
      <c r="I13" s="591"/>
      <c r="J13" s="591"/>
      <c r="K13" s="591"/>
      <c r="L13" s="591"/>
      <c r="M13" s="591"/>
      <c r="N13" s="591"/>
      <c r="O13" s="591"/>
      <c r="P13" s="591"/>
      <c r="Q13" s="592"/>
      <c r="R13" s="593">
        <v>29353</v>
      </c>
      <c r="S13" s="594"/>
      <c r="T13" s="594"/>
      <c r="U13" s="594"/>
      <c r="V13" s="594"/>
      <c r="W13" s="594"/>
      <c r="X13" s="594"/>
      <c r="Y13" s="595"/>
      <c r="Z13" s="596">
        <v>0.1</v>
      </c>
      <c r="AA13" s="596"/>
      <c r="AB13" s="596"/>
      <c r="AC13" s="596"/>
      <c r="AD13" s="597">
        <v>29353</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1457033</v>
      </c>
      <c r="BH13" s="594"/>
      <c r="BI13" s="594"/>
      <c r="BJ13" s="594"/>
      <c r="BK13" s="594"/>
      <c r="BL13" s="594"/>
      <c r="BM13" s="594"/>
      <c r="BN13" s="595"/>
      <c r="BO13" s="596">
        <v>46.5</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1671785</v>
      </c>
      <c r="CS13" s="594"/>
      <c r="CT13" s="594"/>
      <c r="CU13" s="594"/>
      <c r="CV13" s="594"/>
      <c r="CW13" s="594"/>
      <c r="CX13" s="594"/>
      <c r="CY13" s="595"/>
      <c r="CZ13" s="596">
        <v>5.9</v>
      </c>
      <c r="DA13" s="596"/>
      <c r="DB13" s="596"/>
      <c r="DC13" s="596"/>
      <c r="DD13" s="602">
        <v>893952</v>
      </c>
      <c r="DE13" s="594"/>
      <c r="DF13" s="594"/>
      <c r="DG13" s="594"/>
      <c r="DH13" s="594"/>
      <c r="DI13" s="594"/>
      <c r="DJ13" s="594"/>
      <c r="DK13" s="594"/>
      <c r="DL13" s="594"/>
      <c r="DM13" s="594"/>
      <c r="DN13" s="594"/>
      <c r="DO13" s="594"/>
      <c r="DP13" s="595"/>
      <c r="DQ13" s="602">
        <v>873948</v>
      </c>
      <c r="DR13" s="594"/>
      <c r="DS13" s="594"/>
      <c r="DT13" s="594"/>
      <c r="DU13" s="594"/>
      <c r="DV13" s="594"/>
      <c r="DW13" s="594"/>
      <c r="DX13" s="594"/>
      <c r="DY13" s="594"/>
      <c r="DZ13" s="594"/>
      <c r="EA13" s="594"/>
      <c r="EB13" s="594"/>
      <c r="EC13" s="603"/>
    </row>
    <row r="14" spans="2:143" ht="11.25" customHeight="1" x14ac:dyDescent="0.15">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114889</v>
      </c>
      <c r="BH14" s="594"/>
      <c r="BI14" s="594"/>
      <c r="BJ14" s="594"/>
      <c r="BK14" s="594"/>
      <c r="BL14" s="594"/>
      <c r="BM14" s="594"/>
      <c r="BN14" s="595"/>
      <c r="BO14" s="596">
        <v>3.7</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1493860</v>
      </c>
      <c r="CS14" s="594"/>
      <c r="CT14" s="594"/>
      <c r="CU14" s="594"/>
      <c r="CV14" s="594"/>
      <c r="CW14" s="594"/>
      <c r="CX14" s="594"/>
      <c r="CY14" s="595"/>
      <c r="CZ14" s="596">
        <v>5.3</v>
      </c>
      <c r="DA14" s="596"/>
      <c r="DB14" s="596"/>
      <c r="DC14" s="596"/>
      <c r="DD14" s="602">
        <v>611679</v>
      </c>
      <c r="DE14" s="594"/>
      <c r="DF14" s="594"/>
      <c r="DG14" s="594"/>
      <c r="DH14" s="594"/>
      <c r="DI14" s="594"/>
      <c r="DJ14" s="594"/>
      <c r="DK14" s="594"/>
      <c r="DL14" s="594"/>
      <c r="DM14" s="594"/>
      <c r="DN14" s="594"/>
      <c r="DO14" s="594"/>
      <c r="DP14" s="595"/>
      <c r="DQ14" s="602">
        <v>845876</v>
      </c>
      <c r="DR14" s="594"/>
      <c r="DS14" s="594"/>
      <c r="DT14" s="594"/>
      <c r="DU14" s="594"/>
      <c r="DV14" s="594"/>
      <c r="DW14" s="594"/>
      <c r="DX14" s="594"/>
      <c r="DY14" s="594"/>
      <c r="DZ14" s="594"/>
      <c r="EA14" s="594"/>
      <c r="EB14" s="594"/>
      <c r="EC14" s="603"/>
    </row>
    <row r="15" spans="2:143" ht="11.25" customHeight="1" x14ac:dyDescent="0.15">
      <c r="B15" s="590" t="s">
        <v>242</v>
      </c>
      <c r="C15" s="591"/>
      <c r="D15" s="591"/>
      <c r="E15" s="591"/>
      <c r="F15" s="591"/>
      <c r="G15" s="591"/>
      <c r="H15" s="591"/>
      <c r="I15" s="591"/>
      <c r="J15" s="591"/>
      <c r="K15" s="591"/>
      <c r="L15" s="591"/>
      <c r="M15" s="591"/>
      <c r="N15" s="591"/>
      <c r="O15" s="591"/>
      <c r="P15" s="591"/>
      <c r="Q15" s="592"/>
      <c r="R15" s="593">
        <v>11287</v>
      </c>
      <c r="S15" s="594"/>
      <c r="T15" s="594"/>
      <c r="U15" s="594"/>
      <c r="V15" s="594"/>
      <c r="W15" s="594"/>
      <c r="X15" s="594"/>
      <c r="Y15" s="595"/>
      <c r="Z15" s="596">
        <v>0</v>
      </c>
      <c r="AA15" s="596"/>
      <c r="AB15" s="596"/>
      <c r="AC15" s="596"/>
      <c r="AD15" s="597">
        <v>11287</v>
      </c>
      <c r="AE15" s="597"/>
      <c r="AF15" s="597"/>
      <c r="AG15" s="597"/>
      <c r="AH15" s="597"/>
      <c r="AI15" s="597"/>
      <c r="AJ15" s="597"/>
      <c r="AK15" s="597"/>
      <c r="AL15" s="598">
        <v>0.1</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238278</v>
      </c>
      <c r="BH15" s="594"/>
      <c r="BI15" s="594"/>
      <c r="BJ15" s="594"/>
      <c r="BK15" s="594"/>
      <c r="BL15" s="594"/>
      <c r="BM15" s="594"/>
      <c r="BN15" s="595"/>
      <c r="BO15" s="596">
        <v>7.6</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4575536</v>
      </c>
      <c r="CS15" s="594"/>
      <c r="CT15" s="594"/>
      <c r="CU15" s="594"/>
      <c r="CV15" s="594"/>
      <c r="CW15" s="594"/>
      <c r="CX15" s="594"/>
      <c r="CY15" s="595"/>
      <c r="CZ15" s="596">
        <v>16.2</v>
      </c>
      <c r="DA15" s="596"/>
      <c r="DB15" s="596"/>
      <c r="DC15" s="596"/>
      <c r="DD15" s="602">
        <v>2534040</v>
      </c>
      <c r="DE15" s="594"/>
      <c r="DF15" s="594"/>
      <c r="DG15" s="594"/>
      <c r="DH15" s="594"/>
      <c r="DI15" s="594"/>
      <c r="DJ15" s="594"/>
      <c r="DK15" s="594"/>
      <c r="DL15" s="594"/>
      <c r="DM15" s="594"/>
      <c r="DN15" s="594"/>
      <c r="DO15" s="594"/>
      <c r="DP15" s="595"/>
      <c r="DQ15" s="602">
        <v>2393250</v>
      </c>
      <c r="DR15" s="594"/>
      <c r="DS15" s="594"/>
      <c r="DT15" s="594"/>
      <c r="DU15" s="594"/>
      <c r="DV15" s="594"/>
      <c r="DW15" s="594"/>
      <c r="DX15" s="594"/>
      <c r="DY15" s="594"/>
      <c r="DZ15" s="594"/>
      <c r="EA15" s="594"/>
      <c r="EB15" s="594"/>
      <c r="EC15" s="603"/>
    </row>
    <row r="16" spans="2:143" ht="11.25" customHeight="1" x14ac:dyDescent="0.15">
      <c r="B16" s="590" t="s">
        <v>245</v>
      </c>
      <c r="C16" s="591"/>
      <c r="D16" s="591"/>
      <c r="E16" s="591"/>
      <c r="F16" s="591"/>
      <c r="G16" s="591"/>
      <c r="H16" s="591"/>
      <c r="I16" s="591"/>
      <c r="J16" s="591"/>
      <c r="K16" s="591"/>
      <c r="L16" s="591"/>
      <c r="M16" s="591"/>
      <c r="N16" s="591"/>
      <c r="O16" s="591"/>
      <c r="P16" s="591"/>
      <c r="Q16" s="592"/>
      <c r="R16" s="593">
        <v>13178325</v>
      </c>
      <c r="S16" s="594"/>
      <c r="T16" s="594"/>
      <c r="U16" s="594"/>
      <c r="V16" s="594"/>
      <c r="W16" s="594"/>
      <c r="X16" s="594"/>
      <c r="Y16" s="595"/>
      <c r="Z16" s="596">
        <v>45</v>
      </c>
      <c r="AA16" s="596"/>
      <c r="AB16" s="596"/>
      <c r="AC16" s="596"/>
      <c r="AD16" s="597">
        <v>11891896</v>
      </c>
      <c r="AE16" s="597"/>
      <c r="AF16" s="597"/>
      <c r="AG16" s="597"/>
      <c r="AH16" s="597"/>
      <c r="AI16" s="597"/>
      <c r="AJ16" s="597"/>
      <c r="AK16" s="597"/>
      <c r="AL16" s="598">
        <v>75.400000000000006</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v>9</v>
      </c>
      <c r="BH16" s="594"/>
      <c r="BI16" s="594"/>
      <c r="BJ16" s="594"/>
      <c r="BK16" s="594"/>
      <c r="BL16" s="594"/>
      <c r="BM16" s="594"/>
      <c r="BN16" s="595"/>
      <c r="BO16" s="596">
        <v>0</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367519</v>
      </c>
      <c r="CS16" s="594"/>
      <c r="CT16" s="594"/>
      <c r="CU16" s="594"/>
      <c r="CV16" s="594"/>
      <c r="CW16" s="594"/>
      <c r="CX16" s="594"/>
      <c r="CY16" s="595"/>
      <c r="CZ16" s="596">
        <v>1.3</v>
      </c>
      <c r="DA16" s="596"/>
      <c r="DB16" s="596"/>
      <c r="DC16" s="596"/>
      <c r="DD16" s="602" t="s">
        <v>222</v>
      </c>
      <c r="DE16" s="594"/>
      <c r="DF16" s="594"/>
      <c r="DG16" s="594"/>
      <c r="DH16" s="594"/>
      <c r="DI16" s="594"/>
      <c r="DJ16" s="594"/>
      <c r="DK16" s="594"/>
      <c r="DL16" s="594"/>
      <c r="DM16" s="594"/>
      <c r="DN16" s="594"/>
      <c r="DO16" s="594"/>
      <c r="DP16" s="595"/>
      <c r="DQ16" s="602">
        <v>111283</v>
      </c>
      <c r="DR16" s="594"/>
      <c r="DS16" s="594"/>
      <c r="DT16" s="594"/>
      <c r="DU16" s="594"/>
      <c r="DV16" s="594"/>
      <c r="DW16" s="594"/>
      <c r="DX16" s="594"/>
      <c r="DY16" s="594"/>
      <c r="DZ16" s="594"/>
      <c r="EA16" s="594"/>
      <c r="EB16" s="594"/>
      <c r="EC16" s="603"/>
    </row>
    <row r="17" spans="2:133" ht="11.25" customHeight="1" x14ac:dyDescent="0.15">
      <c r="B17" s="590" t="s">
        <v>248</v>
      </c>
      <c r="C17" s="591"/>
      <c r="D17" s="591"/>
      <c r="E17" s="591"/>
      <c r="F17" s="591"/>
      <c r="G17" s="591"/>
      <c r="H17" s="591"/>
      <c r="I17" s="591"/>
      <c r="J17" s="591"/>
      <c r="K17" s="591"/>
      <c r="L17" s="591"/>
      <c r="M17" s="591"/>
      <c r="N17" s="591"/>
      <c r="O17" s="591"/>
      <c r="P17" s="591"/>
      <c r="Q17" s="592"/>
      <c r="R17" s="593">
        <v>11891896</v>
      </c>
      <c r="S17" s="594"/>
      <c r="T17" s="594"/>
      <c r="U17" s="594"/>
      <c r="V17" s="594"/>
      <c r="W17" s="594"/>
      <c r="X17" s="594"/>
      <c r="Y17" s="595"/>
      <c r="Z17" s="596">
        <v>40.6</v>
      </c>
      <c r="AA17" s="596"/>
      <c r="AB17" s="596"/>
      <c r="AC17" s="596"/>
      <c r="AD17" s="597">
        <v>11891896</v>
      </c>
      <c r="AE17" s="597"/>
      <c r="AF17" s="597"/>
      <c r="AG17" s="597"/>
      <c r="AH17" s="597"/>
      <c r="AI17" s="597"/>
      <c r="AJ17" s="597"/>
      <c r="AK17" s="597"/>
      <c r="AL17" s="598">
        <v>75.400000000000006</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3775311</v>
      </c>
      <c r="CS17" s="594"/>
      <c r="CT17" s="594"/>
      <c r="CU17" s="594"/>
      <c r="CV17" s="594"/>
      <c r="CW17" s="594"/>
      <c r="CX17" s="594"/>
      <c r="CY17" s="595"/>
      <c r="CZ17" s="596">
        <v>13.4</v>
      </c>
      <c r="DA17" s="596"/>
      <c r="DB17" s="596"/>
      <c r="DC17" s="596"/>
      <c r="DD17" s="602" t="s">
        <v>222</v>
      </c>
      <c r="DE17" s="594"/>
      <c r="DF17" s="594"/>
      <c r="DG17" s="594"/>
      <c r="DH17" s="594"/>
      <c r="DI17" s="594"/>
      <c r="DJ17" s="594"/>
      <c r="DK17" s="594"/>
      <c r="DL17" s="594"/>
      <c r="DM17" s="594"/>
      <c r="DN17" s="594"/>
      <c r="DO17" s="594"/>
      <c r="DP17" s="595"/>
      <c r="DQ17" s="602">
        <v>3692792</v>
      </c>
      <c r="DR17" s="594"/>
      <c r="DS17" s="594"/>
      <c r="DT17" s="594"/>
      <c r="DU17" s="594"/>
      <c r="DV17" s="594"/>
      <c r="DW17" s="594"/>
      <c r="DX17" s="594"/>
      <c r="DY17" s="594"/>
      <c r="DZ17" s="594"/>
      <c r="EA17" s="594"/>
      <c r="EB17" s="594"/>
      <c r="EC17" s="603"/>
    </row>
    <row r="18" spans="2:133" ht="11.25" customHeight="1" x14ac:dyDescent="0.15">
      <c r="B18" s="590" t="s">
        <v>251</v>
      </c>
      <c r="C18" s="591"/>
      <c r="D18" s="591"/>
      <c r="E18" s="591"/>
      <c r="F18" s="591"/>
      <c r="G18" s="591"/>
      <c r="H18" s="591"/>
      <c r="I18" s="591"/>
      <c r="J18" s="591"/>
      <c r="K18" s="591"/>
      <c r="L18" s="591"/>
      <c r="M18" s="591"/>
      <c r="N18" s="591"/>
      <c r="O18" s="591"/>
      <c r="P18" s="591"/>
      <c r="Q18" s="592"/>
      <c r="R18" s="593">
        <v>1286377</v>
      </c>
      <c r="S18" s="594"/>
      <c r="T18" s="594"/>
      <c r="U18" s="594"/>
      <c r="V18" s="594"/>
      <c r="W18" s="594"/>
      <c r="X18" s="594"/>
      <c r="Y18" s="595"/>
      <c r="Z18" s="596">
        <v>4.4000000000000004</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x14ac:dyDescent="0.15">
      <c r="B19" s="590" t="s">
        <v>254</v>
      </c>
      <c r="C19" s="591"/>
      <c r="D19" s="591"/>
      <c r="E19" s="591"/>
      <c r="F19" s="591"/>
      <c r="G19" s="591"/>
      <c r="H19" s="591"/>
      <c r="I19" s="591"/>
      <c r="J19" s="591"/>
      <c r="K19" s="591"/>
      <c r="L19" s="591"/>
      <c r="M19" s="591"/>
      <c r="N19" s="591"/>
      <c r="O19" s="591"/>
      <c r="P19" s="591"/>
      <c r="Q19" s="592"/>
      <c r="R19" s="593">
        <v>52</v>
      </c>
      <c r="S19" s="594"/>
      <c r="T19" s="594"/>
      <c r="U19" s="594"/>
      <c r="V19" s="594"/>
      <c r="W19" s="594"/>
      <c r="X19" s="594"/>
      <c r="Y19" s="595"/>
      <c r="Z19" s="596">
        <v>0</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t="s">
        <v>222</v>
      </c>
      <c r="BH19" s="594"/>
      <c r="BI19" s="594"/>
      <c r="BJ19" s="594"/>
      <c r="BK19" s="594"/>
      <c r="BL19" s="594"/>
      <c r="BM19" s="594"/>
      <c r="BN19" s="595"/>
      <c r="BO19" s="596" t="s">
        <v>222</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x14ac:dyDescent="0.15">
      <c r="B20" s="590" t="s">
        <v>257</v>
      </c>
      <c r="C20" s="591"/>
      <c r="D20" s="591"/>
      <c r="E20" s="591"/>
      <c r="F20" s="591"/>
      <c r="G20" s="591"/>
      <c r="H20" s="591"/>
      <c r="I20" s="591"/>
      <c r="J20" s="591"/>
      <c r="K20" s="591"/>
      <c r="L20" s="591"/>
      <c r="M20" s="591"/>
      <c r="N20" s="591"/>
      <c r="O20" s="591"/>
      <c r="P20" s="591"/>
      <c r="Q20" s="592"/>
      <c r="R20" s="593">
        <v>17054493</v>
      </c>
      <c r="S20" s="594"/>
      <c r="T20" s="594"/>
      <c r="U20" s="594"/>
      <c r="V20" s="594"/>
      <c r="W20" s="594"/>
      <c r="X20" s="594"/>
      <c r="Y20" s="595"/>
      <c r="Z20" s="596">
        <v>58.3</v>
      </c>
      <c r="AA20" s="596"/>
      <c r="AB20" s="596"/>
      <c r="AC20" s="596"/>
      <c r="AD20" s="597">
        <v>15768064</v>
      </c>
      <c r="AE20" s="597"/>
      <c r="AF20" s="597"/>
      <c r="AG20" s="597"/>
      <c r="AH20" s="597"/>
      <c r="AI20" s="597"/>
      <c r="AJ20" s="597"/>
      <c r="AK20" s="597"/>
      <c r="AL20" s="598">
        <v>100</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t="s">
        <v>222</v>
      </c>
      <c r="BH20" s="594"/>
      <c r="BI20" s="594"/>
      <c r="BJ20" s="594"/>
      <c r="BK20" s="594"/>
      <c r="BL20" s="594"/>
      <c r="BM20" s="594"/>
      <c r="BN20" s="595"/>
      <c r="BO20" s="596" t="s">
        <v>222</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28271068</v>
      </c>
      <c r="CS20" s="594"/>
      <c r="CT20" s="594"/>
      <c r="CU20" s="594"/>
      <c r="CV20" s="594"/>
      <c r="CW20" s="594"/>
      <c r="CX20" s="594"/>
      <c r="CY20" s="595"/>
      <c r="CZ20" s="596">
        <v>100</v>
      </c>
      <c r="DA20" s="596"/>
      <c r="DB20" s="596"/>
      <c r="DC20" s="596"/>
      <c r="DD20" s="602">
        <v>5692276</v>
      </c>
      <c r="DE20" s="594"/>
      <c r="DF20" s="594"/>
      <c r="DG20" s="594"/>
      <c r="DH20" s="594"/>
      <c r="DI20" s="594"/>
      <c r="DJ20" s="594"/>
      <c r="DK20" s="594"/>
      <c r="DL20" s="594"/>
      <c r="DM20" s="594"/>
      <c r="DN20" s="594"/>
      <c r="DO20" s="594"/>
      <c r="DP20" s="595"/>
      <c r="DQ20" s="602">
        <v>18081147</v>
      </c>
      <c r="DR20" s="594"/>
      <c r="DS20" s="594"/>
      <c r="DT20" s="594"/>
      <c r="DU20" s="594"/>
      <c r="DV20" s="594"/>
      <c r="DW20" s="594"/>
      <c r="DX20" s="594"/>
      <c r="DY20" s="594"/>
      <c r="DZ20" s="594"/>
      <c r="EA20" s="594"/>
      <c r="EB20" s="594"/>
      <c r="EC20" s="603"/>
    </row>
    <row r="21" spans="2:133" ht="11.25" customHeight="1" x14ac:dyDescent="0.15">
      <c r="B21" s="590" t="s">
        <v>260</v>
      </c>
      <c r="C21" s="591"/>
      <c r="D21" s="591"/>
      <c r="E21" s="591"/>
      <c r="F21" s="591"/>
      <c r="G21" s="591"/>
      <c r="H21" s="591"/>
      <c r="I21" s="591"/>
      <c r="J21" s="591"/>
      <c r="K21" s="591"/>
      <c r="L21" s="591"/>
      <c r="M21" s="591"/>
      <c r="N21" s="591"/>
      <c r="O21" s="591"/>
      <c r="P21" s="591"/>
      <c r="Q21" s="592"/>
      <c r="R21" s="593">
        <v>6560</v>
      </c>
      <c r="S21" s="594"/>
      <c r="T21" s="594"/>
      <c r="U21" s="594"/>
      <c r="V21" s="594"/>
      <c r="W21" s="594"/>
      <c r="X21" s="594"/>
      <c r="Y21" s="595"/>
      <c r="Z21" s="596">
        <v>0</v>
      </c>
      <c r="AA21" s="596"/>
      <c r="AB21" s="596"/>
      <c r="AC21" s="596"/>
      <c r="AD21" s="597">
        <v>6560</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t="s">
        <v>222</v>
      </c>
      <c r="BH21" s="594"/>
      <c r="BI21" s="594"/>
      <c r="BJ21" s="594"/>
      <c r="BK21" s="594"/>
      <c r="BL21" s="594"/>
      <c r="BM21" s="594"/>
      <c r="BN21" s="595"/>
      <c r="BO21" s="596" t="s">
        <v>222</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262</v>
      </c>
      <c r="C22" s="591"/>
      <c r="D22" s="591"/>
      <c r="E22" s="591"/>
      <c r="F22" s="591"/>
      <c r="G22" s="591"/>
      <c r="H22" s="591"/>
      <c r="I22" s="591"/>
      <c r="J22" s="591"/>
      <c r="K22" s="591"/>
      <c r="L22" s="591"/>
      <c r="M22" s="591"/>
      <c r="N22" s="591"/>
      <c r="O22" s="591"/>
      <c r="P22" s="591"/>
      <c r="Q22" s="592"/>
      <c r="R22" s="593">
        <v>210555</v>
      </c>
      <c r="S22" s="594"/>
      <c r="T22" s="594"/>
      <c r="U22" s="594"/>
      <c r="V22" s="594"/>
      <c r="W22" s="594"/>
      <c r="X22" s="594"/>
      <c r="Y22" s="595"/>
      <c r="Z22" s="596">
        <v>0.7</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265</v>
      </c>
      <c r="C23" s="591"/>
      <c r="D23" s="591"/>
      <c r="E23" s="591"/>
      <c r="F23" s="591"/>
      <c r="G23" s="591"/>
      <c r="H23" s="591"/>
      <c r="I23" s="591"/>
      <c r="J23" s="591"/>
      <c r="K23" s="591"/>
      <c r="L23" s="591"/>
      <c r="M23" s="591"/>
      <c r="N23" s="591"/>
      <c r="O23" s="591"/>
      <c r="P23" s="591"/>
      <c r="Q23" s="592"/>
      <c r="R23" s="593">
        <v>306265</v>
      </c>
      <c r="S23" s="594"/>
      <c r="T23" s="594"/>
      <c r="U23" s="594"/>
      <c r="V23" s="594"/>
      <c r="W23" s="594"/>
      <c r="X23" s="594"/>
      <c r="Y23" s="595"/>
      <c r="Z23" s="596">
        <v>1</v>
      </c>
      <c r="AA23" s="596"/>
      <c r="AB23" s="596"/>
      <c r="AC23" s="596"/>
      <c r="AD23" s="597" t="s">
        <v>222</v>
      </c>
      <c r="AE23" s="597"/>
      <c r="AF23" s="597"/>
      <c r="AG23" s="597"/>
      <c r="AH23" s="597"/>
      <c r="AI23" s="597"/>
      <c r="AJ23" s="597"/>
      <c r="AK23" s="597"/>
      <c r="AL23" s="598" t="s">
        <v>222</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x14ac:dyDescent="0.15">
      <c r="B24" s="590" t="s">
        <v>272</v>
      </c>
      <c r="C24" s="591"/>
      <c r="D24" s="591"/>
      <c r="E24" s="591"/>
      <c r="F24" s="591"/>
      <c r="G24" s="591"/>
      <c r="H24" s="591"/>
      <c r="I24" s="591"/>
      <c r="J24" s="591"/>
      <c r="K24" s="591"/>
      <c r="L24" s="591"/>
      <c r="M24" s="591"/>
      <c r="N24" s="591"/>
      <c r="O24" s="591"/>
      <c r="P24" s="591"/>
      <c r="Q24" s="592"/>
      <c r="R24" s="593">
        <v>87822</v>
      </c>
      <c r="S24" s="594"/>
      <c r="T24" s="594"/>
      <c r="U24" s="594"/>
      <c r="V24" s="594"/>
      <c r="W24" s="594"/>
      <c r="X24" s="594"/>
      <c r="Y24" s="595"/>
      <c r="Z24" s="596">
        <v>0.3</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11405800</v>
      </c>
      <c r="CS24" s="583"/>
      <c r="CT24" s="583"/>
      <c r="CU24" s="583"/>
      <c r="CV24" s="583"/>
      <c r="CW24" s="583"/>
      <c r="CX24" s="583"/>
      <c r="CY24" s="584"/>
      <c r="CZ24" s="620">
        <v>40.299999999999997</v>
      </c>
      <c r="DA24" s="621"/>
      <c r="DB24" s="621"/>
      <c r="DC24" s="622"/>
      <c r="DD24" s="619">
        <v>8971212</v>
      </c>
      <c r="DE24" s="583"/>
      <c r="DF24" s="583"/>
      <c r="DG24" s="583"/>
      <c r="DH24" s="583"/>
      <c r="DI24" s="583"/>
      <c r="DJ24" s="583"/>
      <c r="DK24" s="584"/>
      <c r="DL24" s="619">
        <v>8940088</v>
      </c>
      <c r="DM24" s="583"/>
      <c r="DN24" s="583"/>
      <c r="DO24" s="583"/>
      <c r="DP24" s="583"/>
      <c r="DQ24" s="583"/>
      <c r="DR24" s="583"/>
      <c r="DS24" s="583"/>
      <c r="DT24" s="583"/>
      <c r="DU24" s="583"/>
      <c r="DV24" s="584"/>
      <c r="DW24" s="587">
        <v>53.6</v>
      </c>
      <c r="DX24" s="588"/>
      <c r="DY24" s="588"/>
      <c r="DZ24" s="588"/>
      <c r="EA24" s="588"/>
      <c r="EB24" s="588"/>
      <c r="EC24" s="589"/>
    </row>
    <row r="25" spans="2:133" ht="11.25" customHeight="1" x14ac:dyDescent="0.15">
      <c r="B25" s="590" t="s">
        <v>275</v>
      </c>
      <c r="C25" s="591"/>
      <c r="D25" s="591"/>
      <c r="E25" s="591"/>
      <c r="F25" s="591"/>
      <c r="G25" s="591"/>
      <c r="H25" s="591"/>
      <c r="I25" s="591"/>
      <c r="J25" s="591"/>
      <c r="K25" s="591"/>
      <c r="L25" s="591"/>
      <c r="M25" s="591"/>
      <c r="N25" s="591"/>
      <c r="O25" s="591"/>
      <c r="P25" s="591"/>
      <c r="Q25" s="592"/>
      <c r="R25" s="593">
        <v>2775694</v>
      </c>
      <c r="S25" s="594"/>
      <c r="T25" s="594"/>
      <c r="U25" s="594"/>
      <c r="V25" s="594"/>
      <c r="W25" s="594"/>
      <c r="X25" s="594"/>
      <c r="Y25" s="595"/>
      <c r="Z25" s="596">
        <v>9.5</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4526125</v>
      </c>
      <c r="CS25" s="625"/>
      <c r="CT25" s="625"/>
      <c r="CU25" s="625"/>
      <c r="CV25" s="625"/>
      <c r="CW25" s="625"/>
      <c r="CX25" s="625"/>
      <c r="CY25" s="626"/>
      <c r="CZ25" s="627">
        <v>16</v>
      </c>
      <c r="DA25" s="628"/>
      <c r="DB25" s="628"/>
      <c r="DC25" s="629"/>
      <c r="DD25" s="602">
        <v>4393168</v>
      </c>
      <c r="DE25" s="625"/>
      <c r="DF25" s="625"/>
      <c r="DG25" s="625"/>
      <c r="DH25" s="625"/>
      <c r="DI25" s="625"/>
      <c r="DJ25" s="625"/>
      <c r="DK25" s="626"/>
      <c r="DL25" s="602">
        <v>4381826</v>
      </c>
      <c r="DM25" s="625"/>
      <c r="DN25" s="625"/>
      <c r="DO25" s="625"/>
      <c r="DP25" s="625"/>
      <c r="DQ25" s="625"/>
      <c r="DR25" s="625"/>
      <c r="DS25" s="625"/>
      <c r="DT25" s="625"/>
      <c r="DU25" s="625"/>
      <c r="DV25" s="626"/>
      <c r="DW25" s="598">
        <v>26.3</v>
      </c>
      <c r="DX25" s="623"/>
      <c r="DY25" s="623"/>
      <c r="DZ25" s="623"/>
      <c r="EA25" s="623"/>
      <c r="EB25" s="623"/>
      <c r="EC25" s="624"/>
    </row>
    <row r="26" spans="2:133" ht="11.25" customHeight="1" x14ac:dyDescent="0.15">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2995597</v>
      </c>
      <c r="CS26" s="594"/>
      <c r="CT26" s="594"/>
      <c r="CU26" s="594"/>
      <c r="CV26" s="594"/>
      <c r="CW26" s="594"/>
      <c r="CX26" s="594"/>
      <c r="CY26" s="595"/>
      <c r="CZ26" s="627">
        <v>10.6</v>
      </c>
      <c r="DA26" s="628"/>
      <c r="DB26" s="628"/>
      <c r="DC26" s="629"/>
      <c r="DD26" s="602">
        <v>2895725</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x14ac:dyDescent="0.15">
      <c r="B27" s="590" t="s">
        <v>281</v>
      </c>
      <c r="C27" s="591"/>
      <c r="D27" s="591"/>
      <c r="E27" s="591"/>
      <c r="F27" s="591"/>
      <c r="G27" s="591"/>
      <c r="H27" s="591"/>
      <c r="I27" s="591"/>
      <c r="J27" s="591"/>
      <c r="K27" s="591"/>
      <c r="L27" s="591"/>
      <c r="M27" s="591"/>
      <c r="N27" s="591"/>
      <c r="O27" s="591"/>
      <c r="P27" s="591"/>
      <c r="Q27" s="592"/>
      <c r="R27" s="593">
        <v>2326507</v>
      </c>
      <c r="S27" s="594"/>
      <c r="T27" s="594"/>
      <c r="U27" s="594"/>
      <c r="V27" s="594"/>
      <c r="W27" s="594"/>
      <c r="X27" s="594"/>
      <c r="Y27" s="595"/>
      <c r="Z27" s="596">
        <v>7.9</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3134615</v>
      </c>
      <c r="BH27" s="594"/>
      <c r="BI27" s="594"/>
      <c r="BJ27" s="594"/>
      <c r="BK27" s="594"/>
      <c r="BL27" s="594"/>
      <c r="BM27" s="594"/>
      <c r="BN27" s="595"/>
      <c r="BO27" s="596">
        <v>100</v>
      </c>
      <c r="BP27" s="596"/>
      <c r="BQ27" s="596"/>
      <c r="BR27" s="596"/>
      <c r="BS27" s="602" t="s">
        <v>222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3104364</v>
      </c>
      <c r="CS27" s="625"/>
      <c r="CT27" s="625"/>
      <c r="CU27" s="625"/>
      <c r="CV27" s="625"/>
      <c r="CW27" s="625"/>
      <c r="CX27" s="625"/>
      <c r="CY27" s="626"/>
      <c r="CZ27" s="627">
        <v>11</v>
      </c>
      <c r="DA27" s="628"/>
      <c r="DB27" s="628"/>
      <c r="DC27" s="629"/>
      <c r="DD27" s="602">
        <v>885252</v>
      </c>
      <c r="DE27" s="625"/>
      <c r="DF27" s="625"/>
      <c r="DG27" s="625"/>
      <c r="DH27" s="625"/>
      <c r="DI27" s="625"/>
      <c r="DJ27" s="625"/>
      <c r="DK27" s="626"/>
      <c r="DL27" s="602">
        <v>865470</v>
      </c>
      <c r="DM27" s="625"/>
      <c r="DN27" s="625"/>
      <c r="DO27" s="625"/>
      <c r="DP27" s="625"/>
      <c r="DQ27" s="625"/>
      <c r="DR27" s="625"/>
      <c r="DS27" s="625"/>
      <c r="DT27" s="625"/>
      <c r="DU27" s="625"/>
      <c r="DV27" s="626"/>
      <c r="DW27" s="598">
        <v>5.2</v>
      </c>
      <c r="DX27" s="623"/>
      <c r="DY27" s="623"/>
      <c r="DZ27" s="623"/>
      <c r="EA27" s="623"/>
      <c r="EB27" s="623"/>
      <c r="EC27" s="624"/>
    </row>
    <row r="28" spans="2:133" ht="11.25" customHeight="1" x14ac:dyDescent="0.15">
      <c r="B28" s="590" t="s">
        <v>284</v>
      </c>
      <c r="C28" s="591"/>
      <c r="D28" s="591"/>
      <c r="E28" s="591"/>
      <c r="F28" s="591"/>
      <c r="G28" s="591"/>
      <c r="H28" s="591"/>
      <c r="I28" s="591"/>
      <c r="J28" s="591"/>
      <c r="K28" s="591"/>
      <c r="L28" s="591"/>
      <c r="M28" s="591"/>
      <c r="N28" s="591"/>
      <c r="O28" s="591"/>
      <c r="P28" s="591"/>
      <c r="Q28" s="592"/>
      <c r="R28" s="593">
        <v>60234</v>
      </c>
      <c r="S28" s="594"/>
      <c r="T28" s="594"/>
      <c r="U28" s="594"/>
      <c r="V28" s="594"/>
      <c r="W28" s="594"/>
      <c r="X28" s="594"/>
      <c r="Y28" s="595"/>
      <c r="Z28" s="596">
        <v>0.2</v>
      </c>
      <c r="AA28" s="596"/>
      <c r="AB28" s="596"/>
      <c r="AC28" s="596"/>
      <c r="AD28" s="597" t="s">
        <v>222</v>
      </c>
      <c r="AE28" s="597"/>
      <c r="AF28" s="597"/>
      <c r="AG28" s="597"/>
      <c r="AH28" s="597"/>
      <c r="AI28" s="597"/>
      <c r="AJ28" s="597"/>
      <c r="AK28" s="597"/>
      <c r="AL28" s="598" t="s">
        <v>222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3775311</v>
      </c>
      <c r="CS28" s="594"/>
      <c r="CT28" s="594"/>
      <c r="CU28" s="594"/>
      <c r="CV28" s="594"/>
      <c r="CW28" s="594"/>
      <c r="CX28" s="594"/>
      <c r="CY28" s="595"/>
      <c r="CZ28" s="627">
        <v>13.4</v>
      </c>
      <c r="DA28" s="628"/>
      <c r="DB28" s="628"/>
      <c r="DC28" s="629"/>
      <c r="DD28" s="602">
        <v>3692792</v>
      </c>
      <c r="DE28" s="594"/>
      <c r="DF28" s="594"/>
      <c r="DG28" s="594"/>
      <c r="DH28" s="594"/>
      <c r="DI28" s="594"/>
      <c r="DJ28" s="594"/>
      <c r="DK28" s="595"/>
      <c r="DL28" s="602">
        <v>3692792</v>
      </c>
      <c r="DM28" s="594"/>
      <c r="DN28" s="594"/>
      <c r="DO28" s="594"/>
      <c r="DP28" s="594"/>
      <c r="DQ28" s="594"/>
      <c r="DR28" s="594"/>
      <c r="DS28" s="594"/>
      <c r="DT28" s="594"/>
      <c r="DU28" s="594"/>
      <c r="DV28" s="595"/>
      <c r="DW28" s="598">
        <v>22.2</v>
      </c>
      <c r="DX28" s="623"/>
      <c r="DY28" s="623"/>
      <c r="DZ28" s="623"/>
      <c r="EA28" s="623"/>
      <c r="EB28" s="623"/>
      <c r="EC28" s="624"/>
    </row>
    <row r="29" spans="2:133" ht="11.25" customHeight="1" x14ac:dyDescent="0.15">
      <c r="B29" s="590" t="s">
        <v>286</v>
      </c>
      <c r="C29" s="591"/>
      <c r="D29" s="591"/>
      <c r="E29" s="591"/>
      <c r="F29" s="591"/>
      <c r="G29" s="591"/>
      <c r="H29" s="591"/>
      <c r="I29" s="591"/>
      <c r="J29" s="591"/>
      <c r="K29" s="591"/>
      <c r="L29" s="591"/>
      <c r="M29" s="591"/>
      <c r="N29" s="591"/>
      <c r="O29" s="591"/>
      <c r="P29" s="591"/>
      <c r="Q29" s="592"/>
      <c r="R29" s="593">
        <v>115900</v>
      </c>
      <c r="S29" s="594"/>
      <c r="T29" s="594"/>
      <c r="U29" s="594"/>
      <c r="V29" s="594"/>
      <c r="W29" s="594"/>
      <c r="X29" s="594"/>
      <c r="Y29" s="595"/>
      <c r="Z29" s="596">
        <v>0.4</v>
      </c>
      <c r="AA29" s="596"/>
      <c r="AB29" s="596"/>
      <c r="AC29" s="596"/>
      <c r="AD29" s="597" t="s">
        <v>222</v>
      </c>
      <c r="AE29" s="597"/>
      <c r="AF29" s="597"/>
      <c r="AG29" s="597"/>
      <c r="AH29" s="597"/>
      <c r="AI29" s="597"/>
      <c r="AJ29" s="597"/>
      <c r="AK29" s="597"/>
      <c r="AL29" s="598" t="s">
        <v>222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3775190</v>
      </c>
      <c r="CS29" s="625"/>
      <c r="CT29" s="625"/>
      <c r="CU29" s="625"/>
      <c r="CV29" s="625"/>
      <c r="CW29" s="625"/>
      <c r="CX29" s="625"/>
      <c r="CY29" s="626"/>
      <c r="CZ29" s="627">
        <v>13.4</v>
      </c>
      <c r="DA29" s="628"/>
      <c r="DB29" s="628"/>
      <c r="DC29" s="629"/>
      <c r="DD29" s="602">
        <v>3692671</v>
      </c>
      <c r="DE29" s="625"/>
      <c r="DF29" s="625"/>
      <c r="DG29" s="625"/>
      <c r="DH29" s="625"/>
      <c r="DI29" s="625"/>
      <c r="DJ29" s="625"/>
      <c r="DK29" s="626"/>
      <c r="DL29" s="602">
        <v>3692671</v>
      </c>
      <c r="DM29" s="625"/>
      <c r="DN29" s="625"/>
      <c r="DO29" s="625"/>
      <c r="DP29" s="625"/>
      <c r="DQ29" s="625"/>
      <c r="DR29" s="625"/>
      <c r="DS29" s="625"/>
      <c r="DT29" s="625"/>
      <c r="DU29" s="625"/>
      <c r="DV29" s="626"/>
      <c r="DW29" s="598">
        <v>22.1</v>
      </c>
      <c r="DX29" s="623"/>
      <c r="DY29" s="623"/>
      <c r="DZ29" s="623"/>
      <c r="EA29" s="623"/>
      <c r="EB29" s="623"/>
      <c r="EC29" s="624"/>
    </row>
    <row r="30" spans="2:133" ht="11.25" customHeight="1" x14ac:dyDescent="0.15">
      <c r="B30" s="590" t="s">
        <v>291</v>
      </c>
      <c r="C30" s="591"/>
      <c r="D30" s="591"/>
      <c r="E30" s="591"/>
      <c r="F30" s="591"/>
      <c r="G30" s="591"/>
      <c r="H30" s="591"/>
      <c r="I30" s="591"/>
      <c r="J30" s="591"/>
      <c r="K30" s="591"/>
      <c r="L30" s="591"/>
      <c r="M30" s="591"/>
      <c r="N30" s="591"/>
      <c r="O30" s="591"/>
      <c r="P30" s="591"/>
      <c r="Q30" s="592"/>
      <c r="R30" s="593">
        <v>885670</v>
      </c>
      <c r="S30" s="594"/>
      <c r="T30" s="594"/>
      <c r="U30" s="594"/>
      <c r="V30" s="594"/>
      <c r="W30" s="594"/>
      <c r="X30" s="594"/>
      <c r="Y30" s="595"/>
      <c r="Z30" s="596">
        <v>3</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170</v>
      </c>
      <c r="AY30" s="580"/>
      <c r="AZ30" s="580"/>
      <c r="BA30" s="580"/>
      <c r="BB30" s="580"/>
      <c r="BC30" s="580"/>
      <c r="BD30" s="580"/>
      <c r="BE30" s="580"/>
      <c r="BF30" s="581"/>
      <c r="BG30" s="651">
        <v>98.7</v>
      </c>
      <c r="BH30" s="652"/>
      <c r="BI30" s="652"/>
      <c r="BJ30" s="652"/>
      <c r="BK30" s="652"/>
      <c r="BL30" s="652"/>
      <c r="BM30" s="588">
        <v>96.7</v>
      </c>
      <c r="BN30" s="652"/>
      <c r="BO30" s="652"/>
      <c r="BP30" s="652"/>
      <c r="BQ30" s="653"/>
      <c r="BR30" s="651">
        <v>98.5</v>
      </c>
      <c r="BS30" s="652"/>
      <c r="BT30" s="652"/>
      <c r="BU30" s="652"/>
      <c r="BV30" s="652"/>
      <c r="BW30" s="652"/>
      <c r="BX30" s="588">
        <v>96.6</v>
      </c>
      <c r="BY30" s="652"/>
      <c r="BZ30" s="652"/>
      <c r="CA30" s="652"/>
      <c r="CB30" s="653"/>
      <c r="CD30" s="656"/>
      <c r="CE30" s="657"/>
      <c r="CF30" s="607" t="s">
        <v>294</v>
      </c>
      <c r="CG30" s="608"/>
      <c r="CH30" s="608"/>
      <c r="CI30" s="608"/>
      <c r="CJ30" s="608"/>
      <c r="CK30" s="608"/>
      <c r="CL30" s="608"/>
      <c r="CM30" s="608"/>
      <c r="CN30" s="608"/>
      <c r="CO30" s="608"/>
      <c r="CP30" s="608"/>
      <c r="CQ30" s="609"/>
      <c r="CR30" s="593">
        <v>3382702</v>
      </c>
      <c r="CS30" s="594"/>
      <c r="CT30" s="594"/>
      <c r="CU30" s="594"/>
      <c r="CV30" s="594"/>
      <c r="CW30" s="594"/>
      <c r="CX30" s="594"/>
      <c r="CY30" s="595"/>
      <c r="CZ30" s="627">
        <v>12</v>
      </c>
      <c r="DA30" s="628"/>
      <c r="DB30" s="628"/>
      <c r="DC30" s="629"/>
      <c r="DD30" s="602">
        <v>3310592</v>
      </c>
      <c r="DE30" s="594"/>
      <c r="DF30" s="594"/>
      <c r="DG30" s="594"/>
      <c r="DH30" s="594"/>
      <c r="DI30" s="594"/>
      <c r="DJ30" s="594"/>
      <c r="DK30" s="595"/>
      <c r="DL30" s="602">
        <v>3310592</v>
      </c>
      <c r="DM30" s="594"/>
      <c r="DN30" s="594"/>
      <c r="DO30" s="594"/>
      <c r="DP30" s="594"/>
      <c r="DQ30" s="594"/>
      <c r="DR30" s="594"/>
      <c r="DS30" s="594"/>
      <c r="DT30" s="594"/>
      <c r="DU30" s="594"/>
      <c r="DV30" s="595"/>
      <c r="DW30" s="598">
        <v>19.899999999999999</v>
      </c>
      <c r="DX30" s="623"/>
      <c r="DY30" s="623"/>
      <c r="DZ30" s="623"/>
      <c r="EA30" s="623"/>
      <c r="EB30" s="623"/>
      <c r="EC30" s="624"/>
    </row>
    <row r="31" spans="2:133" ht="11.25" customHeight="1" x14ac:dyDescent="0.15">
      <c r="B31" s="590" t="s">
        <v>295</v>
      </c>
      <c r="C31" s="591"/>
      <c r="D31" s="591"/>
      <c r="E31" s="591"/>
      <c r="F31" s="591"/>
      <c r="G31" s="591"/>
      <c r="H31" s="591"/>
      <c r="I31" s="591"/>
      <c r="J31" s="591"/>
      <c r="K31" s="591"/>
      <c r="L31" s="591"/>
      <c r="M31" s="591"/>
      <c r="N31" s="591"/>
      <c r="O31" s="591"/>
      <c r="P31" s="591"/>
      <c r="Q31" s="592"/>
      <c r="R31" s="593">
        <v>931139</v>
      </c>
      <c r="S31" s="594"/>
      <c r="T31" s="594"/>
      <c r="U31" s="594"/>
      <c r="V31" s="594"/>
      <c r="W31" s="594"/>
      <c r="X31" s="594"/>
      <c r="Y31" s="595"/>
      <c r="Z31" s="596">
        <v>3.2</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98.9</v>
      </c>
      <c r="BH31" s="625"/>
      <c r="BI31" s="625"/>
      <c r="BJ31" s="625"/>
      <c r="BK31" s="625"/>
      <c r="BL31" s="625"/>
      <c r="BM31" s="599">
        <v>97.8</v>
      </c>
      <c r="BN31" s="649"/>
      <c r="BO31" s="649"/>
      <c r="BP31" s="649"/>
      <c r="BQ31" s="650"/>
      <c r="BR31" s="648">
        <v>98.9</v>
      </c>
      <c r="BS31" s="625"/>
      <c r="BT31" s="625"/>
      <c r="BU31" s="625"/>
      <c r="BV31" s="625"/>
      <c r="BW31" s="625"/>
      <c r="BX31" s="599">
        <v>97.8</v>
      </c>
      <c r="BY31" s="649"/>
      <c r="BZ31" s="649"/>
      <c r="CA31" s="649"/>
      <c r="CB31" s="650"/>
      <c r="CD31" s="656"/>
      <c r="CE31" s="657"/>
      <c r="CF31" s="607" t="s">
        <v>298</v>
      </c>
      <c r="CG31" s="608"/>
      <c r="CH31" s="608"/>
      <c r="CI31" s="608"/>
      <c r="CJ31" s="608"/>
      <c r="CK31" s="608"/>
      <c r="CL31" s="608"/>
      <c r="CM31" s="608"/>
      <c r="CN31" s="608"/>
      <c r="CO31" s="608"/>
      <c r="CP31" s="608"/>
      <c r="CQ31" s="609"/>
      <c r="CR31" s="593">
        <v>392488</v>
      </c>
      <c r="CS31" s="625"/>
      <c r="CT31" s="625"/>
      <c r="CU31" s="625"/>
      <c r="CV31" s="625"/>
      <c r="CW31" s="625"/>
      <c r="CX31" s="625"/>
      <c r="CY31" s="626"/>
      <c r="CZ31" s="627">
        <v>1.4</v>
      </c>
      <c r="DA31" s="628"/>
      <c r="DB31" s="628"/>
      <c r="DC31" s="629"/>
      <c r="DD31" s="602">
        <v>382079</v>
      </c>
      <c r="DE31" s="625"/>
      <c r="DF31" s="625"/>
      <c r="DG31" s="625"/>
      <c r="DH31" s="625"/>
      <c r="DI31" s="625"/>
      <c r="DJ31" s="625"/>
      <c r="DK31" s="626"/>
      <c r="DL31" s="602">
        <v>382079</v>
      </c>
      <c r="DM31" s="625"/>
      <c r="DN31" s="625"/>
      <c r="DO31" s="625"/>
      <c r="DP31" s="625"/>
      <c r="DQ31" s="625"/>
      <c r="DR31" s="625"/>
      <c r="DS31" s="625"/>
      <c r="DT31" s="625"/>
      <c r="DU31" s="625"/>
      <c r="DV31" s="626"/>
      <c r="DW31" s="598">
        <v>2.2999999999999998</v>
      </c>
      <c r="DX31" s="623"/>
      <c r="DY31" s="623"/>
      <c r="DZ31" s="623"/>
      <c r="EA31" s="623"/>
      <c r="EB31" s="623"/>
      <c r="EC31" s="624"/>
    </row>
    <row r="32" spans="2:133" ht="11.25" customHeight="1" x14ac:dyDescent="0.15">
      <c r="B32" s="590" t="s">
        <v>299</v>
      </c>
      <c r="C32" s="591"/>
      <c r="D32" s="591"/>
      <c r="E32" s="591"/>
      <c r="F32" s="591"/>
      <c r="G32" s="591"/>
      <c r="H32" s="591"/>
      <c r="I32" s="591"/>
      <c r="J32" s="591"/>
      <c r="K32" s="591"/>
      <c r="L32" s="591"/>
      <c r="M32" s="591"/>
      <c r="N32" s="591"/>
      <c r="O32" s="591"/>
      <c r="P32" s="591"/>
      <c r="Q32" s="592"/>
      <c r="R32" s="593">
        <v>336342</v>
      </c>
      <c r="S32" s="594"/>
      <c r="T32" s="594"/>
      <c r="U32" s="594"/>
      <c r="V32" s="594"/>
      <c r="W32" s="594"/>
      <c r="X32" s="594"/>
      <c r="Y32" s="595"/>
      <c r="Z32" s="596">
        <v>1.1000000000000001</v>
      </c>
      <c r="AA32" s="596"/>
      <c r="AB32" s="596"/>
      <c r="AC32" s="596"/>
      <c r="AD32" s="597">
        <v>1104</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98.3</v>
      </c>
      <c r="BH32" s="661"/>
      <c r="BI32" s="661"/>
      <c r="BJ32" s="661"/>
      <c r="BK32" s="661"/>
      <c r="BL32" s="661"/>
      <c r="BM32" s="662">
        <v>95.4</v>
      </c>
      <c r="BN32" s="661"/>
      <c r="BO32" s="661"/>
      <c r="BP32" s="661"/>
      <c r="BQ32" s="663"/>
      <c r="BR32" s="660">
        <v>98</v>
      </c>
      <c r="BS32" s="661"/>
      <c r="BT32" s="661"/>
      <c r="BU32" s="661"/>
      <c r="BV32" s="661"/>
      <c r="BW32" s="661"/>
      <c r="BX32" s="662">
        <v>95.2</v>
      </c>
      <c r="BY32" s="661"/>
      <c r="BZ32" s="661"/>
      <c r="CA32" s="661"/>
      <c r="CB32" s="663"/>
      <c r="CD32" s="658"/>
      <c r="CE32" s="659"/>
      <c r="CF32" s="607" t="s">
        <v>301</v>
      </c>
      <c r="CG32" s="608"/>
      <c r="CH32" s="608"/>
      <c r="CI32" s="608"/>
      <c r="CJ32" s="608"/>
      <c r="CK32" s="608"/>
      <c r="CL32" s="608"/>
      <c r="CM32" s="608"/>
      <c r="CN32" s="608"/>
      <c r="CO32" s="608"/>
      <c r="CP32" s="608"/>
      <c r="CQ32" s="609"/>
      <c r="CR32" s="593">
        <v>121</v>
      </c>
      <c r="CS32" s="594"/>
      <c r="CT32" s="594"/>
      <c r="CU32" s="594"/>
      <c r="CV32" s="594"/>
      <c r="CW32" s="594"/>
      <c r="CX32" s="594"/>
      <c r="CY32" s="595"/>
      <c r="CZ32" s="627">
        <v>0</v>
      </c>
      <c r="DA32" s="628"/>
      <c r="DB32" s="628"/>
      <c r="DC32" s="629"/>
      <c r="DD32" s="602">
        <v>121</v>
      </c>
      <c r="DE32" s="594"/>
      <c r="DF32" s="594"/>
      <c r="DG32" s="594"/>
      <c r="DH32" s="594"/>
      <c r="DI32" s="594"/>
      <c r="DJ32" s="594"/>
      <c r="DK32" s="595"/>
      <c r="DL32" s="602">
        <v>121</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302</v>
      </c>
      <c r="C33" s="591"/>
      <c r="D33" s="591"/>
      <c r="E33" s="591"/>
      <c r="F33" s="591"/>
      <c r="G33" s="591"/>
      <c r="H33" s="591"/>
      <c r="I33" s="591"/>
      <c r="J33" s="591"/>
      <c r="K33" s="591"/>
      <c r="L33" s="591"/>
      <c r="M33" s="591"/>
      <c r="N33" s="591"/>
      <c r="O33" s="591"/>
      <c r="P33" s="591"/>
      <c r="Q33" s="592"/>
      <c r="R33" s="593">
        <v>4168653</v>
      </c>
      <c r="S33" s="594"/>
      <c r="T33" s="594"/>
      <c r="U33" s="594"/>
      <c r="V33" s="594"/>
      <c r="W33" s="594"/>
      <c r="X33" s="594"/>
      <c r="Y33" s="595"/>
      <c r="Z33" s="596">
        <v>14.2</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10805473</v>
      </c>
      <c r="CS33" s="625"/>
      <c r="CT33" s="625"/>
      <c r="CU33" s="625"/>
      <c r="CV33" s="625"/>
      <c r="CW33" s="625"/>
      <c r="CX33" s="625"/>
      <c r="CY33" s="626"/>
      <c r="CZ33" s="627">
        <v>38.200000000000003</v>
      </c>
      <c r="DA33" s="628"/>
      <c r="DB33" s="628"/>
      <c r="DC33" s="629"/>
      <c r="DD33" s="602">
        <v>7901468</v>
      </c>
      <c r="DE33" s="625"/>
      <c r="DF33" s="625"/>
      <c r="DG33" s="625"/>
      <c r="DH33" s="625"/>
      <c r="DI33" s="625"/>
      <c r="DJ33" s="625"/>
      <c r="DK33" s="626"/>
      <c r="DL33" s="602">
        <v>5282502</v>
      </c>
      <c r="DM33" s="625"/>
      <c r="DN33" s="625"/>
      <c r="DO33" s="625"/>
      <c r="DP33" s="625"/>
      <c r="DQ33" s="625"/>
      <c r="DR33" s="625"/>
      <c r="DS33" s="625"/>
      <c r="DT33" s="625"/>
      <c r="DU33" s="625"/>
      <c r="DV33" s="626"/>
      <c r="DW33" s="598">
        <v>31.7</v>
      </c>
      <c r="DX33" s="623"/>
      <c r="DY33" s="623"/>
      <c r="DZ33" s="623"/>
      <c r="EA33" s="623"/>
      <c r="EB33" s="623"/>
      <c r="EC33" s="624"/>
    </row>
    <row r="34" spans="2:133" ht="11.25" customHeight="1" x14ac:dyDescent="0.15">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3576730</v>
      </c>
      <c r="CS34" s="594"/>
      <c r="CT34" s="594"/>
      <c r="CU34" s="594"/>
      <c r="CV34" s="594"/>
      <c r="CW34" s="594"/>
      <c r="CX34" s="594"/>
      <c r="CY34" s="595"/>
      <c r="CZ34" s="627">
        <v>12.7</v>
      </c>
      <c r="DA34" s="628"/>
      <c r="DB34" s="628"/>
      <c r="DC34" s="629"/>
      <c r="DD34" s="602">
        <v>2933477</v>
      </c>
      <c r="DE34" s="594"/>
      <c r="DF34" s="594"/>
      <c r="DG34" s="594"/>
      <c r="DH34" s="594"/>
      <c r="DI34" s="594"/>
      <c r="DJ34" s="594"/>
      <c r="DK34" s="595"/>
      <c r="DL34" s="602">
        <v>2146325</v>
      </c>
      <c r="DM34" s="594"/>
      <c r="DN34" s="594"/>
      <c r="DO34" s="594"/>
      <c r="DP34" s="594"/>
      <c r="DQ34" s="594"/>
      <c r="DR34" s="594"/>
      <c r="DS34" s="594"/>
      <c r="DT34" s="594"/>
      <c r="DU34" s="594"/>
      <c r="DV34" s="595"/>
      <c r="DW34" s="598">
        <v>12.9</v>
      </c>
      <c r="DX34" s="623"/>
      <c r="DY34" s="623"/>
      <c r="DZ34" s="623"/>
      <c r="EA34" s="623"/>
      <c r="EB34" s="623"/>
      <c r="EC34" s="624"/>
    </row>
    <row r="35" spans="2:133" ht="11.25" customHeight="1" x14ac:dyDescent="0.15">
      <c r="B35" s="590" t="s">
        <v>308</v>
      </c>
      <c r="C35" s="591"/>
      <c r="D35" s="591"/>
      <c r="E35" s="591"/>
      <c r="F35" s="591"/>
      <c r="G35" s="591"/>
      <c r="H35" s="591"/>
      <c r="I35" s="591"/>
      <c r="J35" s="591"/>
      <c r="K35" s="591"/>
      <c r="L35" s="591"/>
      <c r="M35" s="591"/>
      <c r="N35" s="591"/>
      <c r="O35" s="591"/>
      <c r="P35" s="591"/>
      <c r="Q35" s="592"/>
      <c r="R35" s="593">
        <v>895553</v>
      </c>
      <c r="S35" s="594"/>
      <c r="T35" s="594"/>
      <c r="U35" s="594"/>
      <c r="V35" s="594"/>
      <c r="W35" s="594"/>
      <c r="X35" s="594"/>
      <c r="Y35" s="595"/>
      <c r="Z35" s="596">
        <v>3.1</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3569401</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1292</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93686</v>
      </c>
      <c r="CS35" s="625"/>
      <c r="CT35" s="625"/>
      <c r="CU35" s="625"/>
      <c r="CV35" s="625"/>
      <c r="CW35" s="625"/>
      <c r="CX35" s="625"/>
      <c r="CY35" s="626"/>
      <c r="CZ35" s="627">
        <v>0.3</v>
      </c>
      <c r="DA35" s="628"/>
      <c r="DB35" s="628"/>
      <c r="DC35" s="629"/>
      <c r="DD35" s="602">
        <v>55609</v>
      </c>
      <c r="DE35" s="625"/>
      <c r="DF35" s="625"/>
      <c r="DG35" s="625"/>
      <c r="DH35" s="625"/>
      <c r="DI35" s="625"/>
      <c r="DJ35" s="625"/>
      <c r="DK35" s="626"/>
      <c r="DL35" s="602">
        <v>9685</v>
      </c>
      <c r="DM35" s="625"/>
      <c r="DN35" s="625"/>
      <c r="DO35" s="625"/>
      <c r="DP35" s="625"/>
      <c r="DQ35" s="625"/>
      <c r="DR35" s="625"/>
      <c r="DS35" s="625"/>
      <c r="DT35" s="625"/>
      <c r="DU35" s="625"/>
      <c r="DV35" s="626"/>
      <c r="DW35" s="598">
        <v>0.1</v>
      </c>
      <c r="DX35" s="623"/>
      <c r="DY35" s="623"/>
      <c r="DZ35" s="623"/>
      <c r="EA35" s="623"/>
      <c r="EB35" s="623"/>
      <c r="EC35" s="624"/>
    </row>
    <row r="36" spans="2:133" ht="11.25" customHeight="1" x14ac:dyDescent="0.15">
      <c r="B36" s="636" t="s">
        <v>312</v>
      </c>
      <c r="C36" s="637"/>
      <c r="D36" s="637"/>
      <c r="E36" s="637"/>
      <c r="F36" s="637"/>
      <c r="G36" s="637"/>
      <c r="H36" s="637"/>
      <c r="I36" s="637"/>
      <c r="J36" s="637"/>
      <c r="K36" s="637"/>
      <c r="L36" s="637"/>
      <c r="M36" s="637"/>
      <c r="N36" s="637"/>
      <c r="O36" s="637"/>
      <c r="P36" s="637"/>
      <c r="Q36" s="638"/>
      <c r="R36" s="665">
        <v>29265834</v>
      </c>
      <c r="S36" s="666"/>
      <c r="T36" s="666"/>
      <c r="U36" s="666"/>
      <c r="V36" s="666"/>
      <c r="W36" s="666"/>
      <c r="X36" s="666"/>
      <c r="Y36" s="667"/>
      <c r="Z36" s="668">
        <v>100</v>
      </c>
      <c r="AA36" s="668"/>
      <c r="AB36" s="668"/>
      <c r="AC36" s="668"/>
      <c r="AD36" s="669">
        <v>15775728</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738711</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-221624</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2799398</v>
      </c>
      <c r="CS36" s="594"/>
      <c r="CT36" s="594"/>
      <c r="CU36" s="594"/>
      <c r="CV36" s="594"/>
      <c r="CW36" s="594"/>
      <c r="CX36" s="594"/>
      <c r="CY36" s="595"/>
      <c r="CZ36" s="627">
        <v>9.9</v>
      </c>
      <c r="DA36" s="628"/>
      <c r="DB36" s="628"/>
      <c r="DC36" s="629"/>
      <c r="DD36" s="602">
        <v>1742016</v>
      </c>
      <c r="DE36" s="594"/>
      <c r="DF36" s="594"/>
      <c r="DG36" s="594"/>
      <c r="DH36" s="594"/>
      <c r="DI36" s="594"/>
      <c r="DJ36" s="594"/>
      <c r="DK36" s="595"/>
      <c r="DL36" s="602">
        <v>943827</v>
      </c>
      <c r="DM36" s="594"/>
      <c r="DN36" s="594"/>
      <c r="DO36" s="594"/>
      <c r="DP36" s="594"/>
      <c r="DQ36" s="594"/>
      <c r="DR36" s="594"/>
      <c r="DS36" s="594"/>
      <c r="DT36" s="594"/>
      <c r="DU36" s="594"/>
      <c r="DV36" s="595"/>
      <c r="DW36" s="598">
        <v>5.7</v>
      </c>
      <c r="DX36" s="623"/>
      <c r="DY36" s="623"/>
      <c r="DZ36" s="623"/>
      <c r="EA36" s="623"/>
      <c r="EB36" s="623"/>
      <c r="EC36" s="624"/>
    </row>
    <row r="37" spans="2:133" ht="11.25" customHeight="1" x14ac:dyDescent="0.15">
      <c r="AQ37" s="672" t="s">
        <v>316</v>
      </c>
      <c r="AR37" s="673"/>
      <c r="AS37" s="673"/>
      <c r="AT37" s="673"/>
      <c r="AU37" s="673"/>
      <c r="AV37" s="673"/>
      <c r="AW37" s="673"/>
      <c r="AX37" s="673"/>
      <c r="AY37" s="674"/>
      <c r="AZ37" s="593">
        <v>450610</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7330</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261672</v>
      </c>
      <c r="CS37" s="625"/>
      <c r="CT37" s="625"/>
      <c r="CU37" s="625"/>
      <c r="CV37" s="625"/>
      <c r="CW37" s="625"/>
      <c r="CX37" s="625"/>
      <c r="CY37" s="626"/>
      <c r="CZ37" s="627">
        <v>0.9</v>
      </c>
      <c r="DA37" s="628"/>
      <c r="DB37" s="628"/>
      <c r="DC37" s="629"/>
      <c r="DD37" s="602">
        <v>201232</v>
      </c>
      <c r="DE37" s="625"/>
      <c r="DF37" s="625"/>
      <c r="DG37" s="625"/>
      <c r="DH37" s="625"/>
      <c r="DI37" s="625"/>
      <c r="DJ37" s="625"/>
      <c r="DK37" s="626"/>
      <c r="DL37" s="602">
        <v>201232</v>
      </c>
      <c r="DM37" s="625"/>
      <c r="DN37" s="625"/>
      <c r="DO37" s="625"/>
      <c r="DP37" s="625"/>
      <c r="DQ37" s="625"/>
      <c r="DR37" s="625"/>
      <c r="DS37" s="625"/>
      <c r="DT37" s="625"/>
      <c r="DU37" s="625"/>
      <c r="DV37" s="626"/>
      <c r="DW37" s="598">
        <v>1.2</v>
      </c>
      <c r="DX37" s="623"/>
      <c r="DY37" s="623"/>
      <c r="DZ37" s="623"/>
      <c r="EA37" s="623"/>
      <c r="EB37" s="623"/>
      <c r="EC37" s="624"/>
    </row>
    <row r="38" spans="2:133" ht="11.25" customHeight="1" x14ac:dyDescent="0.15">
      <c r="AQ38" s="672" t="s">
        <v>319</v>
      </c>
      <c r="AR38" s="673"/>
      <c r="AS38" s="673"/>
      <c r="AT38" s="673"/>
      <c r="AU38" s="673"/>
      <c r="AV38" s="673"/>
      <c r="AW38" s="673"/>
      <c r="AX38" s="673"/>
      <c r="AY38" s="674"/>
      <c r="AZ38" s="593">
        <v>71479</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12205</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3022817</v>
      </c>
      <c r="CS38" s="594"/>
      <c r="CT38" s="594"/>
      <c r="CU38" s="594"/>
      <c r="CV38" s="594"/>
      <c r="CW38" s="594"/>
      <c r="CX38" s="594"/>
      <c r="CY38" s="595"/>
      <c r="CZ38" s="627">
        <v>10.7</v>
      </c>
      <c r="DA38" s="628"/>
      <c r="DB38" s="628"/>
      <c r="DC38" s="629"/>
      <c r="DD38" s="602">
        <v>2693584</v>
      </c>
      <c r="DE38" s="594"/>
      <c r="DF38" s="594"/>
      <c r="DG38" s="594"/>
      <c r="DH38" s="594"/>
      <c r="DI38" s="594"/>
      <c r="DJ38" s="594"/>
      <c r="DK38" s="595"/>
      <c r="DL38" s="602">
        <v>2182301</v>
      </c>
      <c r="DM38" s="594"/>
      <c r="DN38" s="594"/>
      <c r="DO38" s="594"/>
      <c r="DP38" s="594"/>
      <c r="DQ38" s="594"/>
      <c r="DR38" s="594"/>
      <c r="DS38" s="594"/>
      <c r="DT38" s="594"/>
      <c r="DU38" s="594"/>
      <c r="DV38" s="595"/>
      <c r="DW38" s="598">
        <v>13.1</v>
      </c>
      <c r="DX38" s="623"/>
      <c r="DY38" s="623"/>
      <c r="DZ38" s="623"/>
      <c r="EA38" s="623"/>
      <c r="EB38" s="623"/>
      <c r="EC38" s="624"/>
    </row>
    <row r="39" spans="2:133" ht="11.25" customHeight="1" x14ac:dyDescent="0.15">
      <c r="AQ39" s="672" t="s">
        <v>322</v>
      </c>
      <c r="AR39" s="673"/>
      <c r="AS39" s="673"/>
      <c r="AT39" s="673"/>
      <c r="AU39" s="673"/>
      <c r="AV39" s="673"/>
      <c r="AW39" s="673"/>
      <c r="AX39" s="673"/>
      <c r="AY39" s="674"/>
      <c r="AZ39" s="593">
        <v>37589</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75</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1013547</v>
      </c>
      <c r="CS39" s="625"/>
      <c r="CT39" s="625"/>
      <c r="CU39" s="625"/>
      <c r="CV39" s="625"/>
      <c r="CW39" s="625"/>
      <c r="CX39" s="625"/>
      <c r="CY39" s="626"/>
      <c r="CZ39" s="627">
        <v>3.6</v>
      </c>
      <c r="DA39" s="628"/>
      <c r="DB39" s="628"/>
      <c r="DC39" s="629"/>
      <c r="DD39" s="602">
        <v>390400</v>
      </c>
      <c r="DE39" s="625"/>
      <c r="DF39" s="625"/>
      <c r="DG39" s="625"/>
      <c r="DH39" s="625"/>
      <c r="DI39" s="625"/>
      <c r="DJ39" s="625"/>
      <c r="DK39" s="626"/>
      <c r="DL39" s="602" t="s">
        <v>326</v>
      </c>
      <c r="DM39" s="625"/>
      <c r="DN39" s="625"/>
      <c r="DO39" s="625"/>
      <c r="DP39" s="625"/>
      <c r="DQ39" s="625"/>
      <c r="DR39" s="625"/>
      <c r="DS39" s="625"/>
      <c r="DT39" s="625"/>
      <c r="DU39" s="625"/>
      <c r="DV39" s="626"/>
      <c r="DW39" s="598" t="s">
        <v>326</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578455</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114</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299295</v>
      </c>
      <c r="CS40" s="594"/>
      <c r="CT40" s="594"/>
      <c r="CU40" s="594"/>
      <c r="CV40" s="594"/>
      <c r="CW40" s="594"/>
      <c r="CX40" s="594"/>
      <c r="CY40" s="595"/>
      <c r="CZ40" s="627">
        <v>1.1000000000000001</v>
      </c>
      <c r="DA40" s="628"/>
      <c r="DB40" s="628"/>
      <c r="DC40" s="629"/>
      <c r="DD40" s="602">
        <v>86382</v>
      </c>
      <c r="DE40" s="594"/>
      <c r="DF40" s="594"/>
      <c r="DG40" s="594"/>
      <c r="DH40" s="594"/>
      <c r="DI40" s="594"/>
      <c r="DJ40" s="594"/>
      <c r="DK40" s="595"/>
      <c r="DL40" s="602">
        <v>364</v>
      </c>
      <c r="DM40" s="594"/>
      <c r="DN40" s="594"/>
      <c r="DO40" s="594"/>
      <c r="DP40" s="594"/>
      <c r="DQ40" s="594"/>
      <c r="DR40" s="594"/>
      <c r="DS40" s="594"/>
      <c r="DT40" s="594"/>
      <c r="DU40" s="594"/>
      <c r="DV40" s="595"/>
      <c r="DW40" s="598">
        <v>0</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1692557</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317</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209</v>
      </c>
      <c r="CS41" s="625"/>
      <c r="CT41" s="625"/>
      <c r="CU41" s="625"/>
      <c r="CV41" s="625"/>
      <c r="CW41" s="625"/>
      <c r="CX41" s="625"/>
      <c r="CY41" s="626"/>
      <c r="CZ41" s="627" t="s">
        <v>209</v>
      </c>
      <c r="DA41" s="628"/>
      <c r="DB41" s="628"/>
      <c r="DC41" s="629"/>
      <c r="DD41" s="602" t="s">
        <v>209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6059795</v>
      </c>
      <c r="CS42" s="594"/>
      <c r="CT42" s="594"/>
      <c r="CU42" s="594"/>
      <c r="CV42" s="594"/>
      <c r="CW42" s="594"/>
      <c r="CX42" s="594"/>
      <c r="CY42" s="595"/>
      <c r="CZ42" s="627">
        <v>21.4</v>
      </c>
      <c r="DA42" s="676"/>
      <c r="DB42" s="676"/>
      <c r="DC42" s="677"/>
      <c r="DD42" s="602">
        <v>1208467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t="s">
        <v>326</v>
      </c>
      <c r="CS43" s="625"/>
      <c r="CT43" s="625"/>
      <c r="CU43" s="625"/>
      <c r="CV43" s="625"/>
      <c r="CW43" s="625"/>
      <c r="CX43" s="625"/>
      <c r="CY43" s="626"/>
      <c r="CZ43" s="627" t="s">
        <v>326</v>
      </c>
      <c r="DA43" s="628"/>
      <c r="DB43" s="628"/>
      <c r="DC43" s="629"/>
      <c r="DD43" s="602" t="s">
        <v>326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337</v>
      </c>
      <c r="CD44" s="699" t="s">
        <v>289</v>
      </c>
      <c r="CE44" s="700"/>
      <c r="CF44" s="590" t="s">
        <v>338</v>
      </c>
      <c r="CG44" s="591"/>
      <c r="CH44" s="591"/>
      <c r="CI44" s="591"/>
      <c r="CJ44" s="591"/>
      <c r="CK44" s="591"/>
      <c r="CL44" s="591"/>
      <c r="CM44" s="591"/>
      <c r="CN44" s="591"/>
      <c r="CO44" s="591"/>
      <c r="CP44" s="591"/>
      <c r="CQ44" s="592"/>
      <c r="CR44" s="593">
        <v>5692276</v>
      </c>
      <c r="CS44" s="594"/>
      <c r="CT44" s="594"/>
      <c r="CU44" s="594"/>
      <c r="CV44" s="594"/>
      <c r="CW44" s="594"/>
      <c r="CX44" s="594"/>
      <c r="CY44" s="595"/>
      <c r="CZ44" s="627">
        <v>20.100000000000001</v>
      </c>
      <c r="DA44" s="676"/>
      <c r="DB44" s="676"/>
      <c r="DC44" s="677"/>
      <c r="DD44" s="602">
        <v>1097184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339</v>
      </c>
      <c r="CG45" s="591"/>
      <c r="CH45" s="591"/>
      <c r="CI45" s="591"/>
      <c r="CJ45" s="591"/>
      <c r="CK45" s="591"/>
      <c r="CL45" s="591"/>
      <c r="CM45" s="591"/>
      <c r="CN45" s="591"/>
      <c r="CO45" s="591"/>
      <c r="CP45" s="591"/>
      <c r="CQ45" s="592"/>
      <c r="CR45" s="593">
        <v>3529268</v>
      </c>
      <c r="CS45" s="625"/>
      <c r="CT45" s="625"/>
      <c r="CU45" s="625"/>
      <c r="CV45" s="625"/>
      <c r="CW45" s="625"/>
      <c r="CX45" s="625"/>
      <c r="CY45" s="626"/>
      <c r="CZ45" s="627">
        <v>12.5</v>
      </c>
      <c r="DA45" s="628"/>
      <c r="DB45" s="628"/>
      <c r="DC45" s="629"/>
      <c r="DD45" s="602">
        <v>210723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340</v>
      </c>
      <c r="CG46" s="591"/>
      <c r="CH46" s="591"/>
      <c r="CI46" s="591"/>
      <c r="CJ46" s="591"/>
      <c r="CK46" s="591"/>
      <c r="CL46" s="591"/>
      <c r="CM46" s="591"/>
      <c r="CN46" s="591"/>
      <c r="CO46" s="591"/>
      <c r="CP46" s="591"/>
      <c r="CQ46" s="592"/>
      <c r="CR46" s="593">
        <v>2106419</v>
      </c>
      <c r="CS46" s="594"/>
      <c r="CT46" s="594"/>
      <c r="CU46" s="594"/>
      <c r="CV46" s="594"/>
      <c r="CW46" s="594"/>
      <c r="CX46" s="594"/>
      <c r="CY46" s="595"/>
      <c r="CZ46" s="627">
        <v>7.5</v>
      </c>
      <c r="DA46" s="676"/>
      <c r="DB46" s="676"/>
      <c r="DC46" s="677"/>
      <c r="DD46" s="602">
        <v>855417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341</v>
      </c>
      <c r="CG47" s="591"/>
      <c r="CH47" s="591"/>
      <c r="CI47" s="591"/>
      <c r="CJ47" s="591"/>
      <c r="CK47" s="591"/>
      <c r="CL47" s="591"/>
      <c r="CM47" s="591"/>
      <c r="CN47" s="591"/>
      <c r="CO47" s="591"/>
      <c r="CP47" s="591"/>
      <c r="CQ47" s="592"/>
      <c r="CR47" s="593">
        <v>367519</v>
      </c>
      <c r="CS47" s="625"/>
      <c r="CT47" s="625"/>
      <c r="CU47" s="625"/>
      <c r="CV47" s="625"/>
      <c r="CW47" s="625"/>
      <c r="CX47" s="625"/>
      <c r="CY47" s="626"/>
      <c r="CZ47" s="627">
        <v>1.3</v>
      </c>
      <c r="DA47" s="628"/>
      <c r="DB47" s="628"/>
      <c r="DC47" s="629"/>
      <c r="DD47" s="602">
        <v>111283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342</v>
      </c>
      <c r="CG48" s="591"/>
      <c r="CH48" s="591"/>
      <c r="CI48" s="591"/>
      <c r="CJ48" s="591"/>
      <c r="CK48" s="591"/>
      <c r="CL48" s="591"/>
      <c r="CM48" s="591"/>
      <c r="CN48" s="591"/>
      <c r="CO48" s="591"/>
      <c r="CP48" s="591"/>
      <c r="CQ48" s="592"/>
      <c r="CR48" s="593" t="s">
        <v>326</v>
      </c>
      <c r="CS48" s="594"/>
      <c r="CT48" s="594"/>
      <c r="CU48" s="594"/>
      <c r="CV48" s="594"/>
      <c r="CW48" s="594"/>
      <c r="CX48" s="594"/>
      <c r="CY48" s="595"/>
      <c r="CZ48" s="627" t="s">
        <v>326</v>
      </c>
      <c r="DA48" s="676"/>
      <c r="DB48" s="676"/>
      <c r="DC48" s="677"/>
      <c r="DD48" s="602" t="s">
        <v>326</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343</v>
      </c>
      <c r="CE49" s="637"/>
      <c r="CF49" s="637"/>
      <c r="CG49" s="637"/>
      <c r="CH49" s="637"/>
      <c r="CI49" s="637"/>
      <c r="CJ49" s="637"/>
      <c r="CK49" s="637"/>
      <c r="CL49" s="637"/>
      <c r="CM49" s="637"/>
      <c r="CN49" s="637"/>
      <c r="CO49" s="637"/>
      <c r="CP49" s="637"/>
      <c r="CQ49" s="638"/>
      <c r="CR49" s="665">
        <v>28271068</v>
      </c>
      <c r="CS49" s="661"/>
      <c r="CT49" s="661"/>
      <c r="CU49" s="661"/>
      <c r="CV49" s="661"/>
      <c r="CW49" s="661"/>
      <c r="CX49" s="661"/>
      <c r="CY49" s="688"/>
      <c r="CZ49" s="689">
        <v>100</v>
      </c>
      <c r="DA49" s="690"/>
      <c r="DB49" s="690"/>
      <c r="DC49" s="691"/>
      <c r="DD49" s="692">
        <v>18081147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366</v>
      </c>
      <c r="C7" s="720"/>
      <c r="D7" s="720"/>
      <c r="E7" s="720"/>
      <c r="F7" s="720"/>
      <c r="G7" s="720"/>
      <c r="H7" s="720"/>
      <c r="I7" s="720"/>
      <c r="J7" s="720"/>
      <c r="K7" s="720"/>
      <c r="L7" s="720"/>
      <c r="M7" s="720"/>
      <c r="N7" s="720"/>
      <c r="O7" s="720"/>
      <c r="P7" s="721"/>
      <c r="Q7" s="722">
        <v>29217</v>
      </c>
      <c r="R7" s="723"/>
      <c r="S7" s="723"/>
      <c r="T7" s="723"/>
      <c r="U7" s="723"/>
      <c r="V7" s="723">
        <v>28244</v>
      </c>
      <c r="W7" s="723"/>
      <c r="X7" s="723"/>
      <c r="Y7" s="723"/>
      <c r="Z7" s="723"/>
      <c r="AA7" s="723">
        <v>974</v>
      </c>
      <c r="AB7" s="723"/>
      <c r="AC7" s="723"/>
      <c r="AD7" s="723"/>
      <c r="AE7" s="724"/>
      <c r="AF7" s="725">
        <v>844</v>
      </c>
      <c r="AG7" s="726"/>
      <c r="AH7" s="726"/>
      <c r="AI7" s="726"/>
      <c r="AJ7" s="727"/>
      <c r="AK7" s="762">
        <v>4</v>
      </c>
      <c r="AL7" s="763"/>
      <c r="AM7" s="763"/>
      <c r="AN7" s="763"/>
      <c r="AO7" s="763"/>
      <c r="AP7" s="763">
        <v>34057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547</v>
      </c>
      <c r="BT7" s="767"/>
      <c r="BU7" s="767"/>
      <c r="BV7" s="767"/>
      <c r="BW7" s="767"/>
      <c r="BX7" s="767"/>
      <c r="BY7" s="767"/>
      <c r="BZ7" s="767"/>
      <c r="CA7" s="767"/>
      <c r="CB7" s="767"/>
      <c r="CC7" s="767"/>
      <c r="CD7" s="767"/>
      <c r="CE7" s="767"/>
      <c r="CF7" s="767"/>
      <c r="CG7" s="768"/>
      <c r="CH7" s="759">
        <v>-6</v>
      </c>
      <c r="CI7" s="760"/>
      <c r="CJ7" s="760"/>
      <c r="CK7" s="760"/>
      <c r="CL7" s="761"/>
      <c r="CM7" s="759">
        <v>-1</v>
      </c>
      <c r="CN7" s="760"/>
      <c r="CO7" s="760"/>
      <c r="CP7" s="760"/>
      <c r="CQ7" s="761"/>
      <c r="CR7" s="759">
        <v>30</v>
      </c>
      <c r="CS7" s="760"/>
      <c r="CT7" s="760"/>
      <c r="CU7" s="760"/>
      <c r="CV7" s="761"/>
      <c r="CW7" s="759">
        <v>1</v>
      </c>
      <c r="CX7" s="760"/>
      <c r="CY7" s="760"/>
      <c r="CZ7" s="760"/>
      <c r="DA7" s="761"/>
      <c r="DB7" s="759" t="s">
        <v>556</v>
      </c>
      <c r="DC7" s="760"/>
      <c r="DD7" s="760"/>
      <c r="DE7" s="760"/>
      <c r="DF7" s="761"/>
      <c r="DG7" s="759" t="s">
        <v>556</v>
      </c>
      <c r="DH7" s="760"/>
      <c r="DI7" s="760"/>
      <c r="DJ7" s="760"/>
      <c r="DK7" s="761"/>
      <c r="DL7" s="759">
        <v>17</v>
      </c>
      <c r="DM7" s="760"/>
      <c r="DN7" s="760"/>
      <c r="DO7" s="760"/>
      <c r="DP7" s="761"/>
      <c r="DQ7" s="759">
        <v>15</v>
      </c>
      <c r="DR7" s="760"/>
      <c r="DS7" s="760"/>
      <c r="DT7" s="760"/>
      <c r="DU7" s="761"/>
      <c r="DV7" s="740"/>
      <c r="DW7" s="741"/>
      <c r="DX7" s="741"/>
      <c r="DY7" s="741"/>
      <c r="DZ7" s="742"/>
      <c r="EA7" s="205"/>
    </row>
    <row r="8" spans="1:131" s="206" customFormat="1" ht="26.25" customHeight="1" x14ac:dyDescent="0.15">
      <c r="A8" s="212">
        <v>2</v>
      </c>
      <c r="B8" s="743" t="s">
        <v>367</v>
      </c>
      <c r="C8" s="744"/>
      <c r="D8" s="744"/>
      <c r="E8" s="744"/>
      <c r="F8" s="744"/>
      <c r="G8" s="744"/>
      <c r="H8" s="744"/>
      <c r="I8" s="744"/>
      <c r="J8" s="744"/>
      <c r="K8" s="744"/>
      <c r="L8" s="744"/>
      <c r="M8" s="744"/>
      <c r="N8" s="744"/>
      <c r="O8" s="744"/>
      <c r="P8" s="745"/>
      <c r="Q8" s="746">
        <v>21</v>
      </c>
      <c r="R8" s="747"/>
      <c r="S8" s="747"/>
      <c r="T8" s="747"/>
      <c r="U8" s="747"/>
      <c r="V8" s="747">
        <v>20</v>
      </c>
      <c r="W8" s="747"/>
      <c r="X8" s="747"/>
      <c r="Y8" s="747"/>
      <c r="Z8" s="747"/>
      <c r="AA8" s="747">
        <v>1</v>
      </c>
      <c r="AB8" s="747"/>
      <c r="AC8" s="747"/>
      <c r="AD8" s="747"/>
      <c r="AE8" s="748"/>
      <c r="AF8" s="749">
        <v>1</v>
      </c>
      <c r="AG8" s="750"/>
      <c r="AH8" s="750"/>
      <c r="AI8" s="750"/>
      <c r="AJ8" s="751"/>
      <c r="AK8" s="752">
        <v>14</v>
      </c>
      <c r="AL8" s="753"/>
      <c r="AM8" s="753"/>
      <c r="AN8" s="753"/>
      <c r="AO8" s="753"/>
      <c r="AP8" s="753" t="s">
        <v>578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548</v>
      </c>
      <c r="BT8" s="757"/>
      <c r="BU8" s="757"/>
      <c r="BV8" s="757"/>
      <c r="BW8" s="757"/>
      <c r="BX8" s="757"/>
      <c r="BY8" s="757"/>
      <c r="BZ8" s="757"/>
      <c r="CA8" s="757"/>
      <c r="CB8" s="757"/>
      <c r="CC8" s="757"/>
      <c r="CD8" s="757"/>
      <c r="CE8" s="757"/>
      <c r="CF8" s="757"/>
      <c r="CG8" s="758"/>
      <c r="CH8" s="769">
        <v>12</v>
      </c>
      <c r="CI8" s="770"/>
      <c r="CJ8" s="770"/>
      <c r="CK8" s="770"/>
      <c r="CL8" s="771"/>
      <c r="CM8" s="769">
        <v>117</v>
      </c>
      <c r="CN8" s="770"/>
      <c r="CO8" s="770"/>
      <c r="CP8" s="770"/>
      <c r="CQ8" s="771"/>
      <c r="CR8" s="769">
        <v>60</v>
      </c>
      <c r="CS8" s="770"/>
      <c r="CT8" s="770"/>
      <c r="CU8" s="770"/>
      <c r="CV8" s="771"/>
      <c r="CW8" s="769">
        <v>3</v>
      </c>
      <c r="CX8" s="770"/>
      <c r="CY8" s="770"/>
      <c r="CZ8" s="770"/>
      <c r="DA8" s="771"/>
      <c r="DB8" s="769" t="s">
        <v>556</v>
      </c>
      <c r="DC8" s="770"/>
      <c r="DD8" s="770"/>
      <c r="DE8" s="770"/>
      <c r="DF8" s="771"/>
      <c r="DG8" s="769" t="s">
        <v>556</v>
      </c>
      <c r="DH8" s="770"/>
      <c r="DI8" s="770"/>
      <c r="DJ8" s="770"/>
      <c r="DK8" s="771"/>
      <c r="DL8" s="769" t="s">
        <v>556</v>
      </c>
      <c r="DM8" s="770"/>
      <c r="DN8" s="770"/>
      <c r="DO8" s="770"/>
      <c r="DP8" s="771"/>
      <c r="DQ8" s="769" t="s">
        <v>556</v>
      </c>
      <c r="DR8" s="770"/>
      <c r="DS8" s="770"/>
      <c r="DT8" s="770"/>
      <c r="DU8" s="771"/>
      <c r="DV8" s="772"/>
      <c r="DW8" s="773"/>
      <c r="DX8" s="773"/>
      <c r="DY8" s="773"/>
      <c r="DZ8" s="774"/>
      <c r="EA8" s="205"/>
    </row>
    <row r="9" spans="1:131" s="206" customFormat="1" ht="26.25" customHeight="1" x14ac:dyDescent="0.15">
      <c r="A9" s="212">
        <v>3</v>
      </c>
      <c r="B9" s="743" t="s">
        <v>368</v>
      </c>
      <c r="C9" s="744"/>
      <c r="D9" s="744"/>
      <c r="E9" s="744"/>
      <c r="F9" s="744"/>
      <c r="G9" s="744"/>
      <c r="H9" s="744"/>
      <c r="I9" s="744"/>
      <c r="J9" s="744"/>
      <c r="K9" s="744"/>
      <c r="L9" s="744"/>
      <c r="M9" s="744"/>
      <c r="N9" s="744"/>
      <c r="O9" s="744"/>
      <c r="P9" s="745"/>
      <c r="Q9" s="746">
        <v>3</v>
      </c>
      <c r="R9" s="747"/>
      <c r="S9" s="747"/>
      <c r="T9" s="747"/>
      <c r="U9" s="747"/>
      <c r="V9" s="747">
        <v>3</v>
      </c>
      <c r="W9" s="747"/>
      <c r="X9" s="747"/>
      <c r="Y9" s="747"/>
      <c r="Z9" s="747"/>
      <c r="AA9" s="747" t="s">
        <v>575</v>
      </c>
      <c r="AB9" s="747"/>
      <c r="AC9" s="747"/>
      <c r="AD9" s="747"/>
      <c r="AE9" s="748"/>
      <c r="AF9" s="749" t="s">
        <v>326</v>
      </c>
      <c r="AG9" s="750"/>
      <c r="AH9" s="750"/>
      <c r="AI9" s="750"/>
      <c r="AJ9" s="751"/>
      <c r="AK9" s="752">
        <v>1</v>
      </c>
      <c r="AL9" s="753"/>
      <c r="AM9" s="753"/>
      <c r="AN9" s="753"/>
      <c r="AO9" s="753"/>
      <c r="AP9" s="753">
        <v>6</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549</v>
      </c>
      <c r="BT9" s="757"/>
      <c r="BU9" s="757"/>
      <c r="BV9" s="757"/>
      <c r="BW9" s="757"/>
      <c r="BX9" s="757"/>
      <c r="BY9" s="757"/>
      <c r="BZ9" s="757"/>
      <c r="CA9" s="757"/>
      <c r="CB9" s="757"/>
      <c r="CC9" s="757"/>
      <c r="CD9" s="757"/>
      <c r="CE9" s="757"/>
      <c r="CF9" s="757"/>
      <c r="CG9" s="758"/>
      <c r="CH9" s="769">
        <v>0</v>
      </c>
      <c r="CI9" s="770"/>
      <c r="CJ9" s="770"/>
      <c r="CK9" s="770"/>
      <c r="CL9" s="771"/>
      <c r="CM9" s="769">
        <v>73</v>
      </c>
      <c r="CN9" s="770"/>
      <c r="CO9" s="770"/>
      <c r="CP9" s="770"/>
      <c r="CQ9" s="771"/>
      <c r="CR9" s="769">
        <v>100</v>
      </c>
      <c r="CS9" s="770"/>
      <c r="CT9" s="770"/>
      <c r="CU9" s="770"/>
      <c r="CV9" s="771"/>
      <c r="CW9" s="769" t="s">
        <v>579</v>
      </c>
      <c r="CX9" s="770"/>
      <c r="CY9" s="770"/>
      <c r="CZ9" s="770"/>
      <c r="DA9" s="771"/>
      <c r="DB9" s="769" t="s">
        <v>556</v>
      </c>
      <c r="DC9" s="770"/>
      <c r="DD9" s="770"/>
      <c r="DE9" s="770"/>
      <c r="DF9" s="771"/>
      <c r="DG9" s="769" t="s">
        <v>556</v>
      </c>
      <c r="DH9" s="770"/>
      <c r="DI9" s="770"/>
      <c r="DJ9" s="770"/>
      <c r="DK9" s="771"/>
      <c r="DL9" s="769" t="s">
        <v>556</v>
      </c>
      <c r="DM9" s="770"/>
      <c r="DN9" s="770"/>
      <c r="DO9" s="770"/>
      <c r="DP9" s="771"/>
      <c r="DQ9" s="769" t="s">
        <v>556</v>
      </c>
      <c r="DR9" s="770"/>
      <c r="DS9" s="770"/>
      <c r="DT9" s="770"/>
      <c r="DU9" s="771"/>
      <c r="DV9" s="772"/>
      <c r="DW9" s="773"/>
      <c r="DX9" s="773"/>
      <c r="DY9" s="773"/>
      <c r="DZ9" s="774"/>
      <c r="EA9" s="205"/>
    </row>
    <row r="10" spans="1:131" s="206" customFormat="1" ht="26.25" customHeight="1" x14ac:dyDescent="0.15">
      <c r="A10" s="212">
        <v>4</v>
      </c>
      <c r="B10" s="743" t="s">
        <v>369</v>
      </c>
      <c r="C10" s="744"/>
      <c r="D10" s="744"/>
      <c r="E10" s="744"/>
      <c r="F10" s="744"/>
      <c r="G10" s="744"/>
      <c r="H10" s="744"/>
      <c r="I10" s="744"/>
      <c r="J10" s="744"/>
      <c r="K10" s="744"/>
      <c r="L10" s="744"/>
      <c r="M10" s="744"/>
      <c r="N10" s="744"/>
      <c r="O10" s="744"/>
      <c r="P10" s="745"/>
      <c r="Q10" s="746">
        <v>44</v>
      </c>
      <c r="R10" s="747"/>
      <c r="S10" s="747"/>
      <c r="T10" s="747"/>
      <c r="U10" s="747"/>
      <c r="V10" s="747">
        <v>24</v>
      </c>
      <c r="W10" s="747"/>
      <c r="X10" s="747"/>
      <c r="Y10" s="747"/>
      <c r="Z10" s="747"/>
      <c r="AA10" s="747">
        <v>20</v>
      </c>
      <c r="AB10" s="747"/>
      <c r="AC10" s="747"/>
      <c r="AD10" s="747"/>
      <c r="AE10" s="748"/>
      <c r="AF10" s="749">
        <v>20</v>
      </c>
      <c r="AG10" s="750"/>
      <c r="AH10" s="750"/>
      <c r="AI10" s="750"/>
      <c r="AJ10" s="751"/>
      <c r="AK10" s="752" t="s">
        <v>578</v>
      </c>
      <c r="AL10" s="753"/>
      <c r="AM10" s="753"/>
      <c r="AN10" s="753"/>
      <c r="AO10" s="753"/>
      <c r="AP10" s="753" t="s">
        <v>578</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t="s">
        <v>557</v>
      </c>
      <c r="BS10" s="756" t="s">
        <v>550</v>
      </c>
      <c r="BT10" s="757"/>
      <c r="BU10" s="757"/>
      <c r="BV10" s="757"/>
      <c r="BW10" s="757"/>
      <c r="BX10" s="757"/>
      <c r="BY10" s="757"/>
      <c r="BZ10" s="757"/>
      <c r="CA10" s="757"/>
      <c r="CB10" s="757"/>
      <c r="CC10" s="757"/>
      <c r="CD10" s="757"/>
      <c r="CE10" s="757"/>
      <c r="CF10" s="757"/>
      <c r="CG10" s="758"/>
      <c r="CH10" s="769">
        <v>40</v>
      </c>
      <c r="CI10" s="770"/>
      <c r="CJ10" s="770"/>
      <c r="CK10" s="770"/>
      <c r="CL10" s="771"/>
      <c r="CM10" s="769">
        <v>57</v>
      </c>
      <c r="CN10" s="770"/>
      <c r="CO10" s="770"/>
      <c r="CP10" s="770"/>
      <c r="CQ10" s="771"/>
      <c r="CR10" s="769">
        <v>60</v>
      </c>
      <c r="CS10" s="770"/>
      <c r="CT10" s="770"/>
      <c r="CU10" s="770"/>
      <c r="CV10" s="771"/>
      <c r="CW10" s="769" t="s">
        <v>558</v>
      </c>
      <c r="CX10" s="770"/>
      <c r="CY10" s="770"/>
      <c r="CZ10" s="770"/>
      <c r="DA10" s="771"/>
      <c r="DB10" s="769" t="s">
        <v>556</v>
      </c>
      <c r="DC10" s="770"/>
      <c r="DD10" s="770"/>
      <c r="DE10" s="770"/>
      <c r="DF10" s="771"/>
      <c r="DG10" s="769" t="s">
        <v>556</v>
      </c>
      <c r="DH10" s="770"/>
      <c r="DI10" s="770"/>
      <c r="DJ10" s="770"/>
      <c r="DK10" s="771"/>
      <c r="DL10" s="769">
        <v>111</v>
      </c>
      <c r="DM10" s="770"/>
      <c r="DN10" s="770"/>
      <c r="DO10" s="770"/>
      <c r="DP10" s="771"/>
      <c r="DQ10" s="769">
        <v>67</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551</v>
      </c>
      <c r="BT11" s="757"/>
      <c r="BU11" s="757"/>
      <c r="BV11" s="757"/>
      <c r="BW11" s="757"/>
      <c r="BX11" s="757"/>
      <c r="BY11" s="757"/>
      <c r="BZ11" s="757"/>
      <c r="CA11" s="757"/>
      <c r="CB11" s="757"/>
      <c r="CC11" s="757"/>
      <c r="CD11" s="757"/>
      <c r="CE11" s="757"/>
      <c r="CF11" s="757"/>
      <c r="CG11" s="758"/>
      <c r="CH11" s="769">
        <v>33</v>
      </c>
      <c r="CI11" s="770"/>
      <c r="CJ11" s="770"/>
      <c r="CK11" s="770"/>
      <c r="CL11" s="771"/>
      <c r="CM11" s="769">
        <v>190</v>
      </c>
      <c r="CN11" s="770"/>
      <c r="CO11" s="770"/>
      <c r="CP11" s="770"/>
      <c r="CQ11" s="771"/>
      <c r="CR11" s="769">
        <v>50</v>
      </c>
      <c r="CS11" s="770"/>
      <c r="CT11" s="770"/>
      <c r="CU11" s="770"/>
      <c r="CV11" s="771"/>
      <c r="CW11" s="769">
        <v>1</v>
      </c>
      <c r="CX11" s="770"/>
      <c r="CY11" s="770"/>
      <c r="CZ11" s="770"/>
      <c r="DA11" s="771"/>
      <c r="DB11" s="769" t="s">
        <v>556</v>
      </c>
      <c r="DC11" s="770"/>
      <c r="DD11" s="770"/>
      <c r="DE11" s="770"/>
      <c r="DF11" s="771"/>
      <c r="DG11" s="769" t="s">
        <v>556</v>
      </c>
      <c r="DH11" s="770"/>
      <c r="DI11" s="770"/>
      <c r="DJ11" s="770"/>
      <c r="DK11" s="771"/>
      <c r="DL11" s="769" t="s">
        <v>556</v>
      </c>
      <c r="DM11" s="770"/>
      <c r="DN11" s="770"/>
      <c r="DO11" s="770"/>
      <c r="DP11" s="771"/>
      <c r="DQ11" s="769" t="s">
        <v>556</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552</v>
      </c>
      <c r="BT12" s="757"/>
      <c r="BU12" s="757"/>
      <c r="BV12" s="757"/>
      <c r="BW12" s="757"/>
      <c r="BX12" s="757"/>
      <c r="BY12" s="757"/>
      <c r="BZ12" s="757"/>
      <c r="CA12" s="757"/>
      <c r="CB12" s="757"/>
      <c r="CC12" s="757"/>
      <c r="CD12" s="757"/>
      <c r="CE12" s="757"/>
      <c r="CF12" s="757"/>
      <c r="CG12" s="758"/>
      <c r="CH12" s="769">
        <v>5</v>
      </c>
      <c r="CI12" s="770"/>
      <c r="CJ12" s="770"/>
      <c r="CK12" s="770"/>
      <c r="CL12" s="771"/>
      <c r="CM12" s="769">
        <v>26</v>
      </c>
      <c r="CN12" s="770"/>
      <c r="CO12" s="770"/>
      <c r="CP12" s="770"/>
      <c r="CQ12" s="771"/>
      <c r="CR12" s="769">
        <v>36</v>
      </c>
      <c r="CS12" s="770"/>
      <c r="CT12" s="770"/>
      <c r="CU12" s="770"/>
      <c r="CV12" s="771"/>
      <c r="CW12" s="769" t="s">
        <v>556</v>
      </c>
      <c r="CX12" s="770"/>
      <c r="CY12" s="770"/>
      <c r="CZ12" s="770"/>
      <c r="DA12" s="771"/>
      <c r="DB12" s="769" t="s">
        <v>556</v>
      </c>
      <c r="DC12" s="770"/>
      <c r="DD12" s="770"/>
      <c r="DE12" s="770"/>
      <c r="DF12" s="771"/>
      <c r="DG12" s="769" t="s">
        <v>556</v>
      </c>
      <c r="DH12" s="770"/>
      <c r="DI12" s="770"/>
      <c r="DJ12" s="770"/>
      <c r="DK12" s="771"/>
      <c r="DL12" s="769" t="s">
        <v>556</v>
      </c>
      <c r="DM12" s="770"/>
      <c r="DN12" s="770"/>
      <c r="DO12" s="770"/>
      <c r="DP12" s="771"/>
      <c r="DQ12" s="769" t="s">
        <v>556</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553</v>
      </c>
      <c r="BT13" s="757"/>
      <c r="BU13" s="757"/>
      <c r="BV13" s="757"/>
      <c r="BW13" s="757"/>
      <c r="BX13" s="757"/>
      <c r="BY13" s="757"/>
      <c r="BZ13" s="757"/>
      <c r="CA13" s="757"/>
      <c r="CB13" s="757"/>
      <c r="CC13" s="757"/>
      <c r="CD13" s="757"/>
      <c r="CE13" s="757"/>
      <c r="CF13" s="757"/>
      <c r="CG13" s="758"/>
      <c r="CH13" s="769">
        <v>9</v>
      </c>
      <c r="CI13" s="770"/>
      <c r="CJ13" s="770"/>
      <c r="CK13" s="770"/>
      <c r="CL13" s="771"/>
      <c r="CM13" s="769">
        <v>138</v>
      </c>
      <c r="CN13" s="770"/>
      <c r="CO13" s="770"/>
      <c r="CP13" s="770"/>
      <c r="CQ13" s="771"/>
      <c r="CR13" s="769">
        <v>86</v>
      </c>
      <c r="CS13" s="770"/>
      <c r="CT13" s="770"/>
      <c r="CU13" s="770"/>
      <c r="CV13" s="771"/>
      <c r="CW13" s="769">
        <v>13</v>
      </c>
      <c r="CX13" s="770"/>
      <c r="CY13" s="770"/>
      <c r="CZ13" s="770"/>
      <c r="DA13" s="771"/>
      <c r="DB13" s="769" t="s">
        <v>556</v>
      </c>
      <c r="DC13" s="770"/>
      <c r="DD13" s="770"/>
      <c r="DE13" s="770"/>
      <c r="DF13" s="771"/>
      <c r="DG13" s="769" t="s">
        <v>556</v>
      </c>
      <c r="DH13" s="770"/>
      <c r="DI13" s="770"/>
      <c r="DJ13" s="770"/>
      <c r="DK13" s="771"/>
      <c r="DL13" s="769" t="s">
        <v>556</v>
      </c>
      <c r="DM13" s="770"/>
      <c r="DN13" s="770"/>
      <c r="DO13" s="770"/>
      <c r="DP13" s="771"/>
      <c r="DQ13" s="769" t="s">
        <v>556</v>
      </c>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554</v>
      </c>
      <c r="BT14" s="757"/>
      <c r="BU14" s="757"/>
      <c r="BV14" s="757"/>
      <c r="BW14" s="757"/>
      <c r="BX14" s="757"/>
      <c r="BY14" s="757"/>
      <c r="BZ14" s="757"/>
      <c r="CA14" s="757"/>
      <c r="CB14" s="757"/>
      <c r="CC14" s="757"/>
      <c r="CD14" s="757"/>
      <c r="CE14" s="757"/>
      <c r="CF14" s="757"/>
      <c r="CG14" s="758"/>
      <c r="CH14" s="769">
        <v>-9</v>
      </c>
      <c r="CI14" s="770"/>
      <c r="CJ14" s="770"/>
      <c r="CK14" s="770"/>
      <c r="CL14" s="771"/>
      <c r="CM14" s="769">
        <v>42</v>
      </c>
      <c r="CN14" s="770"/>
      <c r="CO14" s="770"/>
      <c r="CP14" s="770"/>
      <c r="CQ14" s="771"/>
      <c r="CR14" s="769">
        <v>43</v>
      </c>
      <c r="CS14" s="770"/>
      <c r="CT14" s="770"/>
      <c r="CU14" s="770"/>
      <c r="CV14" s="771"/>
      <c r="CW14" s="769">
        <v>10</v>
      </c>
      <c r="CX14" s="770"/>
      <c r="CY14" s="770"/>
      <c r="CZ14" s="770"/>
      <c r="DA14" s="771"/>
      <c r="DB14" s="769" t="s">
        <v>556</v>
      </c>
      <c r="DC14" s="770"/>
      <c r="DD14" s="770"/>
      <c r="DE14" s="770"/>
      <c r="DF14" s="771"/>
      <c r="DG14" s="769" t="s">
        <v>556</v>
      </c>
      <c r="DH14" s="770"/>
      <c r="DI14" s="770"/>
      <c r="DJ14" s="770"/>
      <c r="DK14" s="771"/>
      <c r="DL14" s="769" t="s">
        <v>556</v>
      </c>
      <c r="DM14" s="770"/>
      <c r="DN14" s="770"/>
      <c r="DO14" s="770"/>
      <c r="DP14" s="771"/>
      <c r="DQ14" s="769" t="s">
        <v>556</v>
      </c>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555</v>
      </c>
      <c r="BT15" s="757"/>
      <c r="BU15" s="757"/>
      <c r="BV15" s="757"/>
      <c r="BW15" s="757"/>
      <c r="BX15" s="757"/>
      <c r="BY15" s="757"/>
      <c r="BZ15" s="757"/>
      <c r="CA15" s="757"/>
      <c r="CB15" s="757"/>
      <c r="CC15" s="757"/>
      <c r="CD15" s="757"/>
      <c r="CE15" s="757"/>
      <c r="CF15" s="757"/>
      <c r="CG15" s="758"/>
      <c r="CH15" s="769">
        <v>0</v>
      </c>
      <c r="CI15" s="770"/>
      <c r="CJ15" s="770"/>
      <c r="CK15" s="770"/>
      <c r="CL15" s="771"/>
      <c r="CM15" s="769">
        <v>195</v>
      </c>
      <c r="CN15" s="770"/>
      <c r="CO15" s="770"/>
      <c r="CP15" s="770"/>
      <c r="CQ15" s="771"/>
      <c r="CR15" s="769">
        <v>10</v>
      </c>
      <c r="CS15" s="770"/>
      <c r="CT15" s="770"/>
      <c r="CU15" s="770"/>
      <c r="CV15" s="771"/>
      <c r="CW15" s="769">
        <v>0</v>
      </c>
      <c r="CX15" s="770"/>
      <c r="CY15" s="770"/>
      <c r="CZ15" s="770"/>
      <c r="DA15" s="771"/>
      <c r="DB15" s="769" t="s">
        <v>556</v>
      </c>
      <c r="DC15" s="770"/>
      <c r="DD15" s="770"/>
      <c r="DE15" s="770"/>
      <c r="DF15" s="771"/>
      <c r="DG15" s="769" t="s">
        <v>556</v>
      </c>
      <c r="DH15" s="770"/>
      <c r="DI15" s="770"/>
      <c r="DJ15" s="770"/>
      <c r="DK15" s="771"/>
      <c r="DL15" s="769" t="s">
        <v>581</v>
      </c>
      <c r="DM15" s="770"/>
      <c r="DN15" s="770"/>
      <c r="DO15" s="770"/>
      <c r="DP15" s="771"/>
      <c r="DQ15" s="769" t="s">
        <v>582</v>
      </c>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370</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371</v>
      </c>
      <c r="B23" s="778" t="s">
        <v>372</v>
      </c>
      <c r="C23" s="779"/>
      <c r="D23" s="779"/>
      <c r="E23" s="779"/>
      <c r="F23" s="779"/>
      <c r="G23" s="779"/>
      <c r="H23" s="779"/>
      <c r="I23" s="779"/>
      <c r="J23" s="779"/>
      <c r="K23" s="779"/>
      <c r="L23" s="779"/>
      <c r="M23" s="779"/>
      <c r="N23" s="779"/>
      <c r="O23" s="779"/>
      <c r="P23" s="780"/>
      <c r="Q23" s="781">
        <v>29270</v>
      </c>
      <c r="R23" s="782"/>
      <c r="S23" s="782"/>
      <c r="T23" s="782"/>
      <c r="U23" s="782"/>
      <c r="V23" s="782">
        <v>28275</v>
      </c>
      <c r="W23" s="782"/>
      <c r="X23" s="782"/>
      <c r="Y23" s="782"/>
      <c r="Z23" s="782"/>
      <c r="AA23" s="782">
        <v>995</v>
      </c>
      <c r="AB23" s="782"/>
      <c r="AC23" s="782"/>
      <c r="AD23" s="782"/>
      <c r="AE23" s="783"/>
      <c r="AF23" s="784">
        <v>864</v>
      </c>
      <c r="AG23" s="782"/>
      <c r="AH23" s="782"/>
      <c r="AI23" s="782"/>
      <c r="AJ23" s="785"/>
      <c r="AK23" s="786"/>
      <c r="AL23" s="787"/>
      <c r="AM23" s="787"/>
      <c r="AN23" s="787"/>
      <c r="AO23" s="787"/>
      <c r="AP23" s="782">
        <v>34063</v>
      </c>
      <c r="AQ23" s="782"/>
      <c r="AR23" s="782"/>
      <c r="AS23" s="782"/>
      <c r="AT23" s="782"/>
      <c r="AU23" s="788"/>
      <c r="AV23" s="788"/>
      <c r="AW23" s="788"/>
      <c r="AX23" s="788"/>
      <c r="AY23" s="789"/>
      <c r="AZ23" s="797" t="s">
        <v>326</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349</v>
      </c>
      <c r="B26" s="729"/>
      <c r="C26" s="729"/>
      <c r="D26" s="729"/>
      <c r="E26" s="729"/>
      <c r="F26" s="729"/>
      <c r="G26" s="729"/>
      <c r="H26" s="729"/>
      <c r="I26" s="729"/>
      <c r="J26" s="729"/>
      <c r="K26" s="729"/>
      <c r="L26" s="729"/>
      <c r="M26" s="729"/>
      <c r="N26" s="729"/>
      <c r="O26" s="729"/>
      <c r="P26" s="730"/>
      <c r="Q26" s="705" t="s">
        <v>375</v>
      </c>
      <c r="R26" s="706"/>
      <c r="S26" s="706"/>
      <c r="T26" s="706"/>
      <c r="U26" s="707"/>
      <c r="V26" s="705" t="s">
        <v>376</v>
      </c>
      <c r="W26" s="706"/>
      <c r="X26" s="706"/>
      <c r="Y26" s="706"/>
      <c r="Z26" s="707"/>
      <c r="AA26" s="705" t="s">
        <v>377</v>
      </c>
      <c r="AB26" s="706"/>
      <c r="AC26" s="706"/>
      <c r="AD26" s="706"/>
      <c r="AE26" s="706"/>
      <c r="AF26" s="800" t="s">
        <v>378</v>
      </c>
      <c r="AG26" s="801"/>
      <c r="AH26" s="801"/>
      <c r="AI26" s="801"/>
      <c r="AJ26" s="802"/>
      <c r="AK26" s="706" t="s">
        <v>379</v>
      </c>
      <c r="AL26" s="706"/>
      <c r="AM26" s="706"/>
      <c r="AN26" s="706"/>
      <c r="AO26" s="707"/>
      <c r="AP26" s="705" t="s">
        <v>380</v>
      </c>
      <c r="AQ26" s="706"/>
      <c r="AR26" s="706"/>
      <c r="AS26" s="706"/>
      <c r="AT26" s="707"/>
      <c r="AU26" s="705" t="s">
        <v>381</v>
      </c>
      <c r="AV26" s="706"/>
      <c r="AW26" s="706"/>
      <c r="AX26" s="706"/>
      <c r="AY26" s="707"/>
      <c r="AZ26" s="705" t="s">
        <v>382</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383</v>
      </c>
      <c r="C28" s="720"/>
      <c r="D28" s="720"/>
      <c r="E28" s="720"/>
      <c r="F28" s="720"/>
      <c r="G28" s="720"/>
      <c r="H28" s="720"/>
      <c r="I28" s="720"/>
      <c r="J28" s="720"/>
      <c r="K28" s="720"/>
      <c r="L28" s="720"/>
      <c r="M28" s="720"/>
      <c r="N28" s="720"/>
      <c r="O28" s="720"/>
      <c r="P28" s="721"/>
      <c r="Q28" s="810">
        <v>5691</v>
      </c>
      <c r="R28" s="811"/>
      <c r="S28" s="811"/>
      <c r="T28" s="811"/>
      <c r="U28" s="811"/>
      <c r="V28" s="811">
        <v>5689</v>
      </c>
      <c r="W28" s="811"/>
      <c r="X28" s="811"/>
      <c r="Y28" s="811"/>
      <c r="Z28" s="811"/>
      <c r="AA28" s="811">
        <v>1</v>
      </c>
      <c r="AB28" s="811"/>
      <c r="AC28" s="811"/>
      <c r="AD28" s="811"/>
      <c r="AE28" s="812"/>
      <c r="AF28" s="813">
        <v>1</v>
      </c>
      <c r="AG28" s="811"/>
      <c r="AH28" s="811"/>
      <c r="AI28" s="811"/>
      <c r="AJ28" s="814"/>
      <c r="AK28" s="815" t="s">
        <v>576</v>
      </c>
      <c r="AL28" s="806"/>
      <c r="AM28" s="806"/>
      <c r="AN28" s="806"/>
      <c r="AO28" s="806"/>
      <c r="AP28" s="806" t="s">
        <v>494</v>
      </c>
      <c r="AQ28" s="806"/>
      <c r="AR28" s="806"/>
      <c r="AS28" s="806"/>
      <c r="AT28" s="806"/>
      <c r="AU28" s="806" t="s">
        <v>494</v>
      </c>
      <c r="AV28" s="806"/>
      <c r="AW28" s="806"/>
      <c r="AX28" s="806"/>
      <c r="AY28" s="806"/>
      <c r="AZ28" s="807" t="s">
        <v>494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384</v>
      </c>
      <c r="C29" s="744"/>
      <c r="D29" s="744"/>
      <c r="E29" s="744"/>
      <c r="F29" s="744"/>
      <c r="G29" s="744"/>
      <c r="H29" s="744"/>
      <c r="I29" s="744"/>
      <c r="J29" s="744"/>
      <c r="K29" s="744"/>
      <c r="L29" s="744"/>
      <c r="M29" s="744"/>
      <c r="N29" s="744"/>
      <c r="O29" s="744"/>
      <c r="P29" s="745"/>
      <c r="Q29" s="746">
        <v>341</v>
      </c>
      <c r="R29" s="747"/>
      <c r="S29" s="747"/>
      <c r="T29" s="747"/>
      <c r="U29" s="747"/>
      <c r="V29" s="747">
        <v>337</v>
      </c>
      <c r="W29" s="747"/>
      <c r="X29" s="747"/>
      <c r="Y29" s="747"/>
      <c r="Z29" s="747"/>
      <c r="AA29" s="747">
        <v>5</v>
      </c>
      <c r="AB29" s="747"/>
      <c r="AC29" s="747"/>
      <c r="AD29" s="747"/>
      <c r="AE29" s="748"/>
      <c r="AF29" s="749">
        <v>5</v>
      </c>
      <c r="AG29" s="750"/>
      <c r="AH29" s="750"/>
      <c r="AI29" s="750"/>
      <c r="AJ29" s="751"/>
      <c r="AK29" s="818" t="s">
        <v>494</v>
      </c>
      <c r="AL29" s="819"/>
      <c r="AM29" s="819"/>
      <c r="AN29" s="819"/>
      <c r="AO29" s="819"/>
      <c r="AP29" s="819" t="s">
        <v>494</v>
      </c>
      <c r="AQ29" s="819"/>
      <c r="AR29" s="819"/>
      <c r="AS29" s="819"/>
      <c r="AT29" s="819"/>
      <c r="AU29" s="819" t="s">
        <v>494</v>
      </c>
      <c r="AV29" s="819"/>
      <c r="AW29" s="819"/>
      <c r="AX29" s="819"/>
      <c r="AY29" s="819"/>
      <c r="AZ29" s="820" t="s">
        <v>494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385</v>
      </c>
      <c r="C30" s="744"/>
      <c r="D30" s="744"/>
      <c r="E30" s="744"/>
      <c r="F30" s="744"/>
      <c r="G30" s="744"/>
      <c r="H30" s="744"/>
      <c r="I30" s="744"/>
      <c r="J30" s="744"/>
      <c r="K30" s="744"/>
      <c r="L30" s="744"/>
      <c r="M30" s="744"/>
      <c r="N30" s="744"/>
      <c r="O30" s="744"/>
      <c r="P30" s="745"/>
      <c r="Q30" s="746">
        <v>600</v>
      </c>
      <c r="R30" s="747"/>
      <c r="S30" s="747"/>
      <c r="T30" s="747"/>
      <c r="U30" s="747"/>
      <c r="V30" s="747">
        <v>583</v>
      </c>
      <c r="W30" s="747"/>
      <c r="X30" s="747"/>
      <c r="Y30" s="747"/>
      <c r="Z30" s="747"/>
      <c r="AA30" s="747">
        <v>17</v>
      </c>
      <c r="AB30" s="747"/>
      <c r="AC30" s="747"/>
      <c r="AD30" s="747"/>
      <c r="AE30" s="748"/>
      <c r="AF30" s="749">
        <v>17</v>
      </c>
      <c r="AG30" s="750"/>
      <c r="AH30" s="750"/>
      <c r="AI30" s="750"/>
      <c r="AJ30" s="751"/>
      <c r="AK30" s="818" t="s">
        <v>494</v>
      </c>
      <c r="AL30" s="819"/>
      <c r="AM30" s="819"/>
      <c r="AN30" s="819"/>
      <c r="AO30" s="819"/>
      <c r="AP30" s="819" t="s">
        <v>494</v>
      </c>
      <c r="AQ30" s="819"/>
      <c r="AR30" s="819"/>
      <c r="AS30" s="819"/>
      <c r="AT30" s="819"/>
      <c r="AU30" s="819" t="s">
        <v>494</v>
      </c>
      <c r="AV30" s="819"/>
      <c r="AW30" s="819"/>
      <c r="AX30" s="819"/>
      <c r="AY30" s="819"/>
      <c r="AZ30" s="820" t="s">
        <v>494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386</v>
      </c>
      <c r="C31" s="744"/>
      <c r="D31" s="744"/>
      <c r="E31" s="744"/>
      <c r="F31" s="744"/>
      <c r="G31" s="744"/>
      <c r="H31" s="744"/>
      <c r="I31" s="744"/>
      <c r="J31" s="744"/>
      <c r="K31" s="744"/>
      <c r="L31" s="744"/>
      <c r="M31" s="744"/>
      <c r="N31" s="744"/>
      <c r="O31" s="744"/>
      <c r="P31" s="745"/>
      <c r="Q31" s="746">
        <v>5497</v>
      </c>
      <c r="R31" s="747"/>
      <c r="S31" s="747"/>
      <c r="T31" s="747"/>
      <c r="U31" s="747"/>
      <c r="V31" s="747">
        <v>5459</v>
      </c>
      <c r="W31" s="747"/>
      <c r="X31" s="747"/>
      <c r="Y31" s="747"/>
      <c r="Z31" s="747"/>
      <c r="AA31" s="747">
        <v>38</v>
      </c>
      <c r="AB31" s="747"/>
      <c r="AC31" s="747"/>
      <c r="AD31" s="747"/>
      <c r="AE31" s="748"/>
      <c r="AF31" s="749">
        <v>38</v>
      </c>
      <c r="AG31" s="750"/>
      <c r="AH31" s="750"/>
      <c r="AI31" s="750"/>
      <c r="AJ31" s="751"/>
      <c r="AK31" s="818" t="s">
        <v>494</v>
      </c>
      <c r="AL31" s="819"/>
      <c r="AM31" s="819"/>
      <c r="AN31" s="819"/>
      <c r="AO31" s="819"/>
      <c r="AP31" s="819" t="s">
        <v>494</v>
      </c>
      <c r="AQ31" s="819"/>
      <c r="AR31" s="819"/>
      <c r="AS31" s="819"/>
      <c r="AT31" s="819"/>
      <c r="AU31" s="819" t="s">
        <v>494</v>
      </c>
      <c r="AV31" s="819"/>
      <c r="AW31" s="819"/>
      <c r="AX31" s="819"/>
      <c r="AY31" s="819"/>
      <c r="AZ31" s="820" t="s">
        <v>494</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387</v>
      </c>
      <c r="C32" s="744"/>
      <c r="D32" s="744"/>
      <c r="E32" s="744"/>
      <c r="F32" s="744"/>
      <c r="G32" s="744"/>
      <c r="H32" s="744"/>
      <c r="I32" s="744"/>
      <c r="J32" s="744"/>
      <c r="K32" s="744"/>
      <c r="L32" s="744"/>
      <c r="M32" s="744"/>
      <c r="N32" s="744"/>
      <c r="O32" s="744"/>
      <c r="P32" s="745"/>
      <c r="Q32" s="746">
        <v>658</v>
      </c>
      <c r="R32" s="747"/>
      <c r="S32" s="747"/>
      <c r="T32" s="747"/>
      <c r="U32" s="747"/>
      <c r="V32" s="747">
        <v>662</v>
      </c>
      <c r="W32" s="747"/>
      <c r="X32" s="747"/>
      <c r="Y32" s="747"/>
      <c r="Z32" s="747"/>
      <c r="AA32" s="747">
        <v>-4</v>
      </c>
      <c r="AB32" s="747"/>
      <c r="AC32" s="747"/>
      <c r="AD32" s="747"/>
      <c r="AE32" s="748"/>
      <c r="AF32" s="749">
        <v>862</v>
      </c>
      <c r="AG32" s="750"/>
      <c r="AH32" s="750"/>
      <c r="AI32" s="750"/>
      <c r="AJ32" s="751"/>
      <c r="AK32" s="818">
        <v>71</v>
      </c>
      <c r="AL32" s="819"/>
      <c r="AM32" s="819"/>
      <c r="AN32" s="819"/>
      <c r="AO32" s="819"/>
      <c r="AP32" s="819">
        <v>2012</v>
      </c>
      <c r="AQ32" s="819"/>
      <c r="AR32" s="819"/>
      <c r="AS32" s="819"/>
      <c r="AT32" s="819"/>
      <c r="AU32" s="819">
        <v>640</v>
      </c>
      <c r="AV32" s="819"/>
      <c r="AW32" s="819"/>
      <c r="AX32" s="819"/>
      <c r="AY32" s="819"/>
      <c r="AZ32" s="820" t="s">
        <v>494</v>
      </c>
      <c r="BA32" s="820"/>
      <c r="BB32" s="820"/>
      <c r="BC32" s="820"/>
      <c r="BD32" s="820"/>
      <c r="BE32" s="816" t="s">
        <v>388</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389</v>
      </c>
      <c r="C33" s="744"/>
      <c r="D33" s="744"/>
      <c r="E33" s="744"/>
      <c r="F33" s="744"/>
      <c r="G33" s="744"/>
      <c r="H33" s="744"/>
      <c r="I33" s="744"/>
      <c r="J33" s="744"/>
      <c r="K33" s="744"/>
      <c r="L33" s="744"/>
      <c r="M33" s="744"/>
      <c r="N33" s="744"/>
      <c r="O33" s="744"/>
      <c r="P33" s="745"/>
      <c r="Q33" s="746">
        <v>3055</v>
      </c>
      <c r="R33" s="747"/>
      <c r="S33" s="747"/>
      <c r="T33" s="747"/>
      <c r="U33" s="747"/>
      <c r="V33" s="747">
        <v>3884</v>
      </c>
      <c r="W33" s="747"/>
      <c r="X33" s="747"/>
      <c r="Y33" s="747"/>
      <c r="Z33" s="747"/>
      <c r="AA33" s="747">
        <v>-830</v>
      </c>
      <c r="AB33" s="747"/>
      <c r="AC33" s="747"/>
      <c r="AD33" s="747"/>
      <c r="AE33" s="748"/>
      <c r="AF33" s="749">
        <v>1792</v>
      </c>
      <c r="AG33" s="750"/>
      <c r="AH33" s="750"/>
      <c r="AI33" s="750"/>
      <c r="AJ33" s="751"/>
      <c r="AK33" s="818">
        <v>451</v>
      </c>
      <c r="AL33" s="819"/>
      <c r="AM33" s="819"/>
      <c r="AN33" s="819"/>
      <c r="AO33" s="819"/>
      <c r="AP33" s="819">
        <v>5794</v>
      </c>
      <c r="AQ33" s="819"/>
      <c r="AR33" s="819"/>
      <c r="AS33" s="819"/>
      <c r="AT33" s="819"/>
      <c r="AU33" s="819">
        <v>4340</v>
      </c>
      <c r="AV33" s="819"/>
      <c r="AW33" s="819"/>
      <c r="AX33" s="819"/>
      <c r="AY33" s="819"/>
      <c r="AZ33" s="820" t="s">
        <v>494</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390</v>
      </c>
      <c r="C34" s="744"/>
      <c r="D34" s="744"/>
      <c r="E34" s="744"/>
      <c r="F34" s="744"/>
      <c r="G34" s="744"/>
      <c r="H34" s="744"/>
      <c r="I34" s="744"/>
      <c r="J34" s="744"/>
      <c r="K34" s="744"/>
      <c r="L34" s="744"/>
      <c r="M34" s="744"/>
      <c r="N34" s="744"/>
      <c r="O34" s="744"/>
      <c r="P34" s="745"/>
      <c r="Q34" s="746">
        <v>457</v>
      </c>
      <c r="R34" s="747"/>
      <c r="S34" s="747"/>
      <c r="T34" s="747"/>
      <c r="U34" s="747"/>
      <c r="V34" s="747">
        <v>489</v>
      </c>
      <c r="W34" s="747"/>
      <c r="X34" s="747"/>
      <c r="Y34" s="747"/>
      <c r="Z34" s="747"/>
      <c r="AA34" s="747">
        <v>-33</v>
      </c>
      <c r="AB34" s="747"/>
      <c r="AC34" s="747"/>
      <c r="AD34" s="747"/>
      <c r="AE34" s="748"/>
      <c r="AF34" s="749">
        <v>47</v>
      </c>
      <c r="AG34" s="750"/>
      <c r="AH34" s="750"/>
      <c r="AI34" s="750"/>
      <c r="AJ34" s="751"/>
      <c r="AK34" s="818">
        <v>23</v>
      </c>
      <c r="AL34" s="819"/>
      <c r="AM34" s="819"/>
      <c r="AN34" s="819"/>
      <c r="AO34" s="819"/>
      <c r="AP34" s="819">
        <v>491</v>
      </c>
      <c r="AQ34" s="819"/>
      <c r="AR34" s="819"/>
      <c r="AS34" s="819"/>
      <c r="AT34" s="819"/>
      <c r="AU34" s="819">
        <v>59</v>
      </c>
      <c r="AV34" s="819"/>
      <c r="AW34" s="819"/>
      <c r="AX34" s="819"/>
      <c r="AY34" s="819"/>
      <c r="AZ34" s="820" t="s">
        <v>494</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391</v>
      </c>
      <c r="C35" s="744"/>
      <c r="D35" s="744"/>
      <c r="E35" s="744"/>
      <c r="F35" s="744"/>
      <c r="G35" s="744"/>
      <c r="H35" s="744"/>
      <c r="I35" s="744"/>
      <c r="J35" s="744"/>
      <c r="K35" s="744"/>
      <c r="L35" s="744"/>
      <c r="M35" s="744"/>
      <c r="N35" s="744"/>
      <c r="O35" s="744"/>
      <c r="P35" s="745"/>
      <c r="Q35" s="746">
        <v>324</v>
      </c>
      <c r="R35" s="747"/>
      <c r="S35" s="747"/>
      <c r="T35" s="747"/>
      <c r="U35" s="747"/>
      <c r="V35" s="747">
        <v>309</v>
      </c>
      <c r="W35" s="747"/>
      <c r="X35" s="747"/>
      <c r="Y35" s="747"/>
      <c r="Z35" s="747"/>
      <c r="AA35" s="747">
        <v>15</v>
      </c>
      <c r="AB35" s="747"/>
      <c r="AC35" s="747"/>
      <c r="AD35" s="747"/>
      <c r="AE35" s="748"/>
      <c r="AF35" s="749">
        <v>15</v>
      </c>
      <c r="AG35" s="750"/>
      <c r="AH35" s="750"/>
      <c r="AI35" s="750"/>
      <c r="AJ35" s="751"/>
      <c r="AK35" s="818">
        <v>38</v>
      </c>
      <c r="AL35" s="819"/>
      <c r="AM35" s="819"/>
      <c r="AN35" s="819"/>
      <c r="AO35" s="819"/>
      <c r="AP35" s="819">
        <v>191</v>
      </c>
      <c r="AQ35" s="819"/>
      <c r="AR35" s="819"/>
      <c r="AS35" s="819"/>
      <c r="AT35" s="819"/>
      <c r="AU35" s="819">
        <v>117</v>
      </c>
      <c r="AV35" s="819"/>
      <c r="AW35" s="819"/>
      <c r="AX35" s="819"/>
      <c r="AY35" s="819"/>
      <c r="AZ35" s="820" t="s">
        <v>494</v>
      </c>
      <c r="BA35" s="820"/>
      <c r="BB35" s="820"/>
      <c r="BC35" s="820"/>
      <c r="BD35" s="820"/>
      <c r="BE35" s="816" t="s">
        <v>392</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393</v>
      </c>
      <c r="C36" s="744"/>
      <c r="D36" s="744"/>
      <c r="E36" s="744"/>
      <c r="F36" s="744"/>
      <c r="G36" s="744"/>
      <c r="H36" s="744"/>
      <c r="I36" s="744"/>
      <c r="J36" s="744"/>
      <c r="K36" s="744"/>
      <c r="L36" s="744"/>
      <c r="M36" s="744"/>
      <c r="N36" s="744"/>
      <c r="O36" s="744"/>
      <c r="P36" s="745"/>
      <c r="Q36" s="746">
        <v>405</v>
      </c>
      <c r="R36" s="747"/>
      <c r="S36" s="747"/>
      <c r="T36" s="747"/>
      <c r="U36" s="747"/>
      <c r="V36" s="747">
        <v>404</v>
      </c>
      <c r="W36" s="747"/>
      <c r="X36" s="747"/>
      <c r="Y36" s="747"/>
      <c r="Z36" s="747"/>
      <c r="AA36" s="747">
        <v>1</v>
      </c>
      <c r="AB36" s="747"/>
      <c r="AC36" s="747"/>
      <c r="AD36" s="747"/>
      <c r="AE36" s="748"/>
      <c r="AF36" s="749">
        <v>1</v>
      </c>
      <c r="AG36" s="750"/>
      <c r="AH36" s="750"/>
      <c r="AI36" s="750"/>
      <c r="AJ36" s="751"/>
      <c r="AK36" s="818">
        <v>308</v>
      </c>
      <c r="AL36" s="819"/>
      <c r="AM36" s="819"/>
      <c r="AN36" s="819"/>
      <c r="AO36" s="819"/>
      <c r="AP36" s="819">
        <v>2503</v>
      </c>
      <c r="AQ36" s="819"/>
      <c r="AR36" s="819"/>
      <c r="AS36" s="819"/>
      <c r="AT36" s="819"/>
      <c r="AU36" s="819">
        <v>2078</v>
      </c>
      <c r="AV36" s="819"/>
      <c r="AW36" s="819"/>
      <c r="AX36" s="819"/>
      <c r="AY36" s="819"/>
      <c r="AZ36" s="820" t="s">
        <v>494</v>
      </c>
      <c r="BA36" s="820"/>
      <c r="BB36" s="820"/>
      <c r="BC36" s="820"/>
      <c r="BD36" s="820"/>
      <c r="BE36" s="816" t="s">
        <v>392</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394</v>
      </c>
      <c r="C37" s="744"/>
      <c r="D37" s="744"/>
      <c r="E37" s="744"/>
      <c r="F37" s="744"/>
      <c r="G37" s="744"/>
      <c r="H37" s="744"/>
      <c r="I37" s="744"/>
      <c r="J37" s="744"/>
      <c r="K37" s="744"/>
      <c r="L37" s="744"/>
      <c r="M37" s="744"/>
      <c r="N37" s="744"/>
      <c r="O37" s="744"/>
      <c r="P37" s="745"/>
      <c r="Q37" s="746">
        <v>743</v>
      </c>
      <c r="R37" s="747"/>
      <c r="S37" s="747"/>
      <c r="T37" s="747"/>
      <c r="U37" s="747"/>
      <c r="V37" s="747">
        <v>743</v>
      </c>
      <c r="W37" s="747"/>
      <c r="X37" s="747"/>
      <c r="Y37" s="747"/>
      <c r="Z37" s="747"/>
      <c r="AA37" s="747">
        <v>0</v>
      </c>
      <c r="AB37" s="747"/>
      <c r="AC37" s="747"/>
      <c r="AD37" s="747"/>
      <c r="AE37" s="748"/>
      <c r="AF37" s="749">
        <v>0</v>
      </c>
      <c r="AG37" s="750"/>
      <c r="AH37" s="750"/>
      <c r="AI37" s="750"/>
      <c r="AJ37" s="751"/>
      <c r="AK37" s="818">
        <v>430</v>
      </c>
      <c r="AL37" s="819"/>
      <c r="AM37" s="819"/>
      <c r="AN37" s="819"/>
      <c r="AO37" s="819"/>
      <c r="AP37" s="819">
        <v>3723</v>
      </c>
      <c r="AQ37" s="819"/>
      <c r="AR37" s="819"/>
      <c r="AS37" s="819"/>
      <c r="AT37" s="819"/>
      <c r="AU37" s="819">
        <v>3671</v>
      </c>
      <c r="AV37" s="819"/>
      <c r="AW37" s="819"/>
      <c r="AX37" s="819"/>
      <c r="AY37" s="819"/>
      <c r="AZ37" s="820" t="s">
        <v>494</v>
      </c>
      <c r="BA37" s="820"/>
      <c r="BB37" s="820"/>
      <c r="BC37" s="820"/>
      <c r="BD37" s="820"/>
      <c r="BE37" s="816" t="s">
        <v>392</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371</v>
      </c>
      <c r="B63" s="778" t="s">
        <v>396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2779</v>
      </c>
      <c r="AG63" s="830"/>
      <c r="AH63" s="830"/>
      <c r="AI63" s="830"/>
      <c r="AJ63" s="831"/>
      <c r="AK63" s="832"/>
      <c r="AL63" s="827"/>
      <c r="AM63" s="827"/>
      <c r="AN63" s="827"/>
      <c r="AO63" s="827"/>
      <c r="AP63" s="830">
        <v>14714</v>
      </c>
      <c r="AQ63" s="830"/>
      <c r="AR63" s="830"/>
      <c r="AS63" s="830"/>
      <c r="AT63" s="830"/>
      <c r="AU63" s="830">
        <v>10905</v>
      </c>
      <c r="AV63" s="830"/>
      <c r="AW63" s="830"/>
      <c r="AX63" s="830"/>
      <c r="AY63" s="830"/>
      <c r="AZ63" s="834"/>
      <c r="BA63" s="834"/>
      <c r="BB63" s="834"/>
      <c r="BC63" s="834"/>
      <c r="BD63" s="834"/>
      <c r="BE63" s="835"/>
      <c r="BF63" s="835"/>
      <c r="BG63" s="835"/>
      <c r="BH63" s="835"/>
      <c r="BI63" s="836"/>
      <c r="BJ63" s="837" t="s">
        <v>397</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399</v>
      </c>
      <c r="B66" s="729"/>
      <c r="C66" s="729"/>
      <c r="D66" s="729"/>
      <c r="E66" s="729"/>
      <c r="F66" s="729"/>
      <c r="G66" s="729"/>
      <c r="H66" s="729"/>
      <c r="I66" s="729"/>
      <c r="J66" s="729"/>
      <c r="K66" s="729"/>
      <c r="L66" s="729"/>
      <c r="M66" s="729"/>
      <c r="N66" s="729"/>
      <c r="O66" s="729"/>
      <c r="P66" s="730"/>
      <c r="Q66" s="705" t="s">
        <v>400</v>
      </c>
      <c r="R66" s="706"/>
      <c r="S66" s="706"/>
      <c r="T66" s="706"/>
      <c r="U66" s="707"/>
      <c r="V66" s="705" t="s">
        <v>401</v>
      </c>
      <c r="W66" s="706"/>
      <c r="X66" s="706"/>
      <c r="Y66" s="706"/>
      <c r="Z66" s="707"/>
      <c r="AA66" s="705" t="s">
        <v>402</v>
      </c>
      <c r="AB66" s="706"/>
      <c r="AC66" s="706"/>
      <c r="AD66" s="706"/>
      <c r="AE66" s="707"/>
      <c r="AF66" s="840" t="s">
        <v>403</v>
      </c>
      <c r="AG66" s="801"/>
      <c r="AH66" s="801"/>
      <c r="AI66" s="801"/>
      <c r="AJ66" s="841"/>
      <c r="AK66" s="705" t="s">
        <v>404</v>
      </c>
      <c r="AL66" s="729"/>
      <c r="AM66" s="729"/>
      <c r="AN66" s="729"/>
      <c r="AO66" s="730"/>
      <c r="AP66" s="705" t="s">
        <v>405</v>
      </c>
      <c r="AQ66" s="706"/>
      <c r="AR66" s="706"/>
      <c r="AS66" s="706"/>
      <c r="AT66" s="707"/>
      <c r="AU66" s="705" t="s">
        <v>406</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559</v>
      </c>
      <c r="C68" s="858"/>
      <c r="D68" s="858"/>
      <c r="E68" s="858"/>
      <c r="F68" s="858"/>
      <c r="G68" s="858"/>
      <c r="H68" s="858"/>
      <c r="I68" s="858"/>
      <c r="J68" s="858"/>
      <c r="K68" s="858"/>
      <c r="L68" s="858"/>
      <c r="M68" s="858"/>
      <c r="N68" s="858"/>
      <c r="O68" s="858"/>
      <c r="P68" s="859"/>
      <c r="Q68" s="860">
        <v>10233.57</v>
      </c>
      <c r="R68" s="854"/>
      <c r="S68" s="854"/>
      <c r="T68" s="854"/>
      <c r="U68" s="854"/>
      <c r="V68" s="854">
        <v>9419.6749999999993</v>
      </c>
      <c r="W68" s="854"/>
      <c r="X68" s="854"/>
      <c r="Y68" s="854"/>
      <c r="Z68" s="854"/>
      <c r="AA68" s="854">
        <v>813.89499999999998</v>
      </c>
      <c r="AB68" s="854"/>
      <c r="AC68" s="854"/>
      <c r="AD68" s="854"/>
      <c r="AE68" s="854"/>
      <c r="AF68" s="854">
        <v>813.89499999999998</v>
      </c>
      <c r="AG68" s="854"/>
      <c r="AH68" s="854"/>
      <c r="AI68" s="854"/>
      <c r="AJ68" s="854"/>
      <c r="AK68" s="854">
        <v>4000</v>
      </c>
      <c r="AL68" s="854"/>
      <c r="AM68" s="854"/>
      <c r="AN68" s="854"/>
      <c r="AO68" s="854"/>
      <c r="AP68" s="854" t="s">
        <v>577</v>
      </c>
      <c r="AQ68" s="854"/>
      <c r="AR68" s="854"/>
      <c r="AS68" s="854"/>
      <c r="AT68" s="854"/>
      <c r="AU68" s="854" t="s">
        <v>576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560</v>
      </c>
      <c r="C69" s="862"/>
      <c r="D69" s="862"/>
      <c r="E69" s="862"/>
      <c r="F69" s="862"/>
      <c r="G69" s="862"/>
      <c r="H69" s="862"/>
      <c r="I69" s="862"/>
      <c r="J69" s="862"/>
      <c r="K69" s="862"/>
      <c r="L69" s="862"/>
      <c r="M69" s="862"/>
      <c r="N69" s="862"/>
      <c r="O69" s="862"/>
      <c r="P69" s="863"/>
      <c r="Q69" s="864">
        <v>589.39200000000005</v>
      </c>
      <c r="R69" s="819"/>
      <c r="S69" s="819"/>
      <c r="T69" s="819"/>
      <c r="U69" s="819"/>
      <c r="V69" s="819">
        <v>586.428</v>
      </c>
      <c r="W69" s="819"/>
      <c r="X69" s="819"/>
      <c r="Y69" s="819"/>
      <c r="Z69" s="819"/>
      <c r="AA69" s="819">
        <v>2.964</v>
      </c>
      <c r="AB69" s="819"/>
      <c r="AC69" s="819"/>
      <c r="AD69" s="819"/>
      <c r="AE69" s="819"/>
      <c r="AF69" s="819">
        <v>2.964</v>
      </c>
      <c r="AG69" s="819"/>
      <c r="AH69" s="819"/>
      <c r="AI69" s="819"/>
      <c r="AJ69" s="819"/>
      <c r="AK69" s="819" t="s">
        <v>576</v>
      </c>
      <c r="AL69" s="819"/>
      <c r="AM69" s="819"/>
      <c r="AN69" s="819"/>
      <c r="AO69" s="819"/>
      <c r="AP69" s="819" t="s">
        <v>576</v>
      </c>
      <c r="AQ69" s="819"/>
      <c r="AR69" s="819"/>
      <c r="AS69" s="819"/>
      <c r="AT69" s="819"/>
      <c r="AU69" s="819" t="s">
        <v>576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561</v>
      </c>
      <c r="C70" s="862"/>
      <c r="D70" s="862"/>
      <c r="E70" s="862"/>
      <c r="F70" s="862"/>
      <c r="G70" s="862"/>
      <c r="H70" s="862"/>
      <c r="I70" s="862"/>
      <c r="J70" s="862"/>
      <c r="K70" s="862"/>
      <c r="L70" s="862"/>
      <c r="M70" s="862"/>
      <c r="N70" s="862"/>
      <c r="O70" s="862"/>
      <c r="P70" s="863"/>
      <c r="Q70" s="864">
        <v>50.755000000000003</v>
      </c>
      <c r="R70" s="819"/>
      <c r="S70" s="819"/>
      <c r="T70" s="819"/>
      <c r="U70" s="819"/>
      <c r="V70" s="819">
        <v>34.295000000000002</v>
      </c>
      <c r="W70" s="819"/>
      <c r="X70" s="819"/>
      <c r="Y70" s="819"/>
      <c r="Z70" s="819"/>
      <c r="AA70" s="819">
        <v>16.46</v>
      </c>
      <c r="AB70" s="819"/>
      <c r="AC70" s="819"/>
      <c r="AD70" s="819"/>
      <c r="AE70" s="819"/>
      <c r="AF70" s="819">
        <v>16.46</v>
      </c>
      <c r="AG70" s="819"/>
      <c r="AH70" s="819"/>
      <c r="AI70" s="819"/>
      <c r="AJ70" s="819"/>
      <c r="AK70" s="819" t="s">
        <v>576</v>
      </c>
      <c r="AL70" s="819"/>
      <c r="AM70" s="819"/>
      <c r="AN70" s="819"/>
      <c r="AO70" s="819"/>
      <c r="AP70" s="819" t="s">
        <v>576</v>
      </c>
      <c r="AQ70" s="819"/>
      <c r="AR70" s="819"/>
      <c r="AS70" s="819"/>
      <c r="AT70" s="819"/>
      <c r="AU70" s="819" t="s">
        <v>576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562</v>
      </c>
      <c r="C71" s="862"/>
      <c r="D71" s="862"/>
      <c r="E71" s="862"/>
      <c r="F71" s="862"/>
      <c r="G71" s="862"/>
      <c r="H71" s="862"/>
      <c r="I71" s="862"/>
      <c r="J71" s="862"/>
      <c r="K71" s="862"/>
      <c r="L71" s="862"/>
      <c r="M71" s="862"/>
      <c r="N71" s="862"/>
      <c r="O71" s="862"/>
      <c r="P71" s="863"/>
      <c r="Q71" s="864">
        <v>18.367000000000001</v>
      </c>
      <c r="R71" s="819"/>
      <c r="S71" s="819"/>
      <c r="T71" s="819"/>
      <c r="U71" s="819"/>
      <c r="V71" s="819">
        <v>10.45</v>
      </c>
      <c r="W71" s="819"/>
      <c r="X71" s="819"/>
      <c r="Y71" s="819"/>
      <c r="Z71" s="819"/>
      <c r="AA71" s="819">
        <v>7.9169999999999998</v>
      </c>
      <c r="AB71" s="819"/>
      <c r="AC71" s="819"/>
      <c r="AD71" s="819"/>
      <c r="AE71" s="819"/>
      <c r="AF71" s="819">
        <v>7.9169999999999998</v>
      </c>
      <c r="AG71" s="819"/>
      <c r="AH71" s="819"/>
      <c r="AI71" s="819"/>
      <c r="AJ71" s="819"/>
      <c r="AK71" s="819" t="s">
        <v>576</v>
      </c>
      <c r="AL71" s="819"/>
      <c r="AM71" s="819"/>
      <c r="AN71" s="819"/>
      <c r="AO71" s="819"/>
      <c r="AP71" s="819" t="s">
        <v>576</v>
      </c>
      <c r="AQ71" s="819"/>
      <c r="AR71" s="819"/>
      <c r="AS71" s="819"/>
      <c r="AT71" s="819"/>
      <c r="AU71" s="819" t="s">
        <v>576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563</v>
      </c>
      <c r="C72" s="862"/>
      <c r="D72" s="862"/>
      <c r="E72" s="862"/>
      <c r="F72" s="862"/>
      <c r="G72" s="862"/>
      <c r="H72" s="862"/>
      <c r="I72" s="862"/>
      <c r="J72" s="862"/>
      <c r="K72" s="862"/>
      <c r="L72" s="862"/>
      <c r="M72" s="862"/>
      <c r="N72" s="862"/>
      <c r="O72" s="862"/>
      <c r="P72" s="863"/>
      <c r="Q72" s="864">
        <v>2.8029999999999999</v>
      </c>
      <c r="R72" s="819"/>
      <c r="S72" s="819"/>
      <c r="T72" s="819"/>
      <c r="U72" s="819"/>
      <c r="V72" s="819">
        <v>2.3410000000000002</v>
      </c>
      <c r="W72" s="819"/>
      <c r="X72" s="819"/>
      <c r="Y72" s="819"/>
      <c r="Z72" s="819"/>
      <c r="AA72" s="819">
        <v>0.46200000000000002</v>
      </c>
      <c r="AB72" s="819"/>
      <c r="AC72" s="819"/>
      <c r="AD72" s="819"/>
      <c r="AE72" s="819"/>
      <c r="AF72" s="819">
        <v>0.46200000000000002</v>
      </c>
      <c r="AG72" s="819"/>
      <c r="AH72" s="819"/>
      <c r="AI72" s="819"/>
      <c r="AJ72" s="819"/>
      <c r="AK72" s="819" t="s">
        <v>576</v>
      </c>
      <c r="AL72" s="819"/>
      <c r="AM72" s="819"/>
      <c r="AN72" s="819"/>
      <c r="AO72" s="819"/>
      <c r="AP72" s="819" t="s">
        <v>576</v>
      </c>
      <c r="AQ72" s="819"/>
      <c r="AR72" s="819"/>
      <c r="AS72" s="819"/>
      <c r="AT72" s="819"/>
      <c r="AU72" s="819" t="s">
        <v>576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564</v>
      </c>
      <c r="C73" s="862"/>
      <c r="D73" s="862"/>
      <c r="E73" s="862"/>
      <c r="F73" s="862"/>
      <c r="G73" s="862"/>
      <c r="H73" s="862"/>
      <c r="I73" s="862"/>
      <c r="J73" s="862"/>
      <c r="K73" s="862"/>
      <c r="L73" s="862"/>
      <c r="M73" s="862"/>
      <c r="N73" s="862"/>
      <c r="O73" s="862"/>
      <c r="P73" s="863"/>
      <c r="Q73" s="864">
        <v>50.908999999999999</v>
      </c>
      <c r="R73" s="819"/>
      <c r="S73" s="819"/>
      <c r="T73" s="819"/>
      <c r="U73" s="819"/>
      <c r="V73" s="819">
        <v>51</v>
      </c>
      <c r="W73" s="819"/>
      <c r="X73" s="819"/>
      <c r="Y73" s="819"/>
      <c r="Z73" s="819"/>
      <c r="AA73" s="819" t="s">
        <v>576</v>
      </c>
      <c r="AB73" s="819"/>
      <c r="AC73" s="819"/>
      <c r="AD73" s="819"/>
      <c r="AE73" s="819"/>
      <c r="AF73" s="819" t="s">
        <v>576</v>
      </c>
      <c r="AG73" s="819"/>
      <c r="AH73" s="819"/>
      <c r="AI73" s="819"/>
      <c r="AJ73" s="819"/>
      <c r="AK73" s="819" t="s">
        <v>576</v>
      </c>
      <c r="AL73" s="819"/>
      <c r="AM73" s="819"/>
      <c r="AN73" s="819"/>
      <c r="AO73" s="819"/>
      <c r="AP73" s="819" t="s">
        <v>576</v>
      </c>
      <c r="AQ73" s="819"/>
      <c r="AR73" s="819"/>
      <c r="AS73" s="819"/>
      <c r="AT73" s="819"/>
      <c r="AU73" s="819" t="s">
        <v>576</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565</v>
      </c>
      <c r="C74" s="862"/>
      <c r="D74" s="862"/>
      <c r="E74" s="862"/>
      <c r="F74" s="862"/>
      <c r="G74" s="862"/>
      <c r="H74" s="862"/>
      <c r="I74" s="862"/>
      <c r="J74" s="862"/>
      <c r="K74" s="862"/>
      <c r="L74" s="862"/>
      <c r="M74" s="862"/>
      <c r="N74" s="862"/>
      <c r="O74" s="862"/>
      <c r="P74" s="863"/>
      <c r="Q74" s="864">
        <v>23</v>
      </c>
      <c r="R74" s="819"/>
      <c r="S74" s="819"/>
      <c r="T74" s="819"/>
      <c r="U74" s="819"/>
      <c r="V74" s="819">
        <v>22</v>
      </c>
      <c r="W74" s="819"/>
      <c r="X74" s="819"/>
      <c r="Y74" s="819"/>
      <c r="Z74" s="819"/>
      <c r="AA74" s="819">
        <v>1</v>
      </c>
      <c r="AB74" s="819"/>
      <c r="AC74" s="819"/>
      <c r="AD74" s="819"/>
      <c r="AE74" s="819"/>
      <c r="AF74" s="819">
        <v>1</v>
      </c>
      <c r="AG74" s="819"/>
      <c r="AH74" s="819"/>
      <c r="AI74" s="819"/>
      <c r="AJ74" s="819"/>
      <c r="AK74" s="819" t="s">
        <v>494</v>
      </c>
      <c r="AL74" s="819"/>
      <c r="AM74" s="819"/>
      <c r="AN74" s="819"/>
      <c r="AO74" s="819"/>
      <c r="AP74" s="819" t="s">
        <v>494</v>
      </c>
      <c r="AQ74" s="819"/>
      <c r="AR74" s="819"/>
      <c r="AS74" s="819"/>
      <c r="AT74" s="819"/>
      <c r="AU74" s="819" t="s">
        <v>494</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566</v>
      </c>
      <c r="C75" s="862"/>
      <c r="D75" s="862"/>
      <c r="E75" s="862"/>
      <c r="F75" s="862"/>
      <c r="G75" s="862"/>
      <c r="H75" s="862"/>
      <c r="I75" s="862"/>
      <c r="J75" s="862"/>
      <c r="K75" s="862"/>
      <c r="L75" s="862"/>
      <c r="M75" s="862"/>
      <c r="N75" s="862"/>
      <c r="O75" s="862"/>
      <c r="P75" s="863"/>
      <c r="Q75" s="867">
        <v>1347</v>
      </c>
      <c r="R75" s="868"/>
      <c r="S75" s="868"/>
      <c r="T75" s="868"/>
      <c r="U75" s="818"/>
      <c r="V75" s="869">
        <v>1340</v>
      </c>
      <c r="W75" s="868"/>
      <c r="X75" s="868"/>
      <c r="Y75" s="868"/>
      <c r="Z75" s="818"/>
      <c r="AA75" s="869">
        <v>6</v>
      </c>
      <c r="AB75" s="868"/>
      <c r="AC75" s="868"/>
      <c r="AD75" s="868"/>
      <c r="AE75" s="818"/>
      <c r="AF75" s="869">
        <v>6</v>
      </c>
      <c r="AG75" s="868"/>
      <c r="AH75" s="868"/>
      <c r="AI75" s="868"/>
      <c r="AJ75" s="818"/>
      <c r="AK75" s="869" t="s">
        <v>494</v>
      </c>
      <c r="AL75" s="868"/>
      <c r="AM75" s="868"/>
      <c r="AN75" s="868"/>
      <c r="AO75" s="818"/>
      <c r="AP75" s="869">
        <v>2</v>
      </c>
      <c r="AQ75" s="868"/>
      <c r="AR75" s="868"/>
      <c r="AS75" s="868"/>
      <c r="AT75" s="818"/>
      <c r="AU75" s="869" t="s">
        <v>494</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567</v>
      </c>
      <c r="C76" s="862"/>
      <c r="D76" s="862"/>
      <c r="E76" s="862"/>
      <c r="F76" s="862"/>
      <c r="G76" s="862"/>
      <c r="H76" s="862"/>
      <c r="I76" s="862"/>
      <c r="J76" s="862"/>
      <c r="K76" s="862"/>
      <c r="L76" s="862"/>
      <c r="M76" s="862"/>
      <c r="N76" s="862"/>
      <c r="O76" s="862"/>
      <c r="P76" s="863"/>
      <c r="Q76" s="867">
        <v>93</v>
      </c>
      <c r="R76" s="868"/>
      <c r="S76" s="868"/>
      <c r="T76" s="868"/>
      <c r="U76" s="818"/>
      <c r="V76" s="869">
        <v>85</v>
      </c>
      <c r="W76" s="868"/>
      <c r="X76" s="868"/>
      <c r="Y76" s="868"/>
      <c r="Z76" s="818"/>
      <c r="AA76" s="869">
        <v>9</v>
      </c>
      <c r="AB76" s="868"/>
      <c r="AC76" s="868"/>
      <c r="AD76" s="868"/>
      <c r="AE76" s="818"/>
      <c r="AF76" s="869">
        <v>9</v>
      </c>
      <c r="AG76" s="868"/>
      <c r="AH76" s="868"/>
      <c r="AI76" s="868"/>
      <c r="AJ76" s="818"/>
      <c r="AK76" s="869" t="s">
        <v>494</v>
      </c>
      <c r="AL76" s="868"/>
      <c r="AM76" s="868"/>
      <c r="AN76" s="868"/>
      <c r="AO76" s="818"/>
      <c r="AP76" s="869" t="s">
        <v>494</v>
      </c>
      <c r="AQ76" s="868"/>
      <c r="AR76" s="868"/>
      <c r="AS76" s="868"/>
      <c r="AT76" s="818"/>
      <c r="AU76" s="869" t="s">
        <v>494</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568</v>
      </c>
      <c r="C77" s="862"/>
      <c r="D77" s="862"/>
      <c r="E77" s="862"/>
      <c r="F77" s="862"/>
      <c r="G77" s="862"/>
      <c r="H77" s="862"/>
      <c r="I77" s="862"/>
      <c r="J77" s="862"/>
      <c r="K77" s="862"/>
      <c r="L77" s="862"/>
      <c r="M77" s="862"/>
      <c r="N77" s="862"/>
      <c r="O77" s="862"/>
      <c r="P77" s="863"/>
      <c r="Q77" s="867">
        <v>182</v>
      </c>
      <c r="R77" s="868"/>
      <c r="S77" s="868"/>
      <c r="T77" s="868"/>
      <c r="U77" s="818"/>
      <c r="V77" s="869">
        <v>171</v>
      </c>
      <c r="W77" s="868"/>
      <c r="X77" s="868"/>
      <c r="Y77" s="868"/>
      <c r="Z77" s="818"/>
      <c r="AA77" s="869">
        <v>11</v>
      </c>
      <c r="AB77" s="868"/>
      <c r="AC77" s="868"/>
      <c r="AD77" s="868"/>
      <c r="AE77" s="818"/>
      <c r="AF77" s="869">
        <v>11</v>
      </c>
      <c r="AG77" s="868"/>
      <c r="AH77" s="868"/>
      <c r="AI77" s="868"/>
      <c r="AJ77" s="818"/>
      <c r="AK77" s="869" t="s">
        <v>494</v>
      </c>
      <c r="AL77" s="868"/>
      <c r="AM77" s="868"/>
      <c r="AN77" s="868"/>
      <c r="AO77" s="818"/>
      <c r="AP77" s="869" t="s">
        <v>494</v>
      </c>
      <c r="AQ77" s="868"/>
      <c r="AR77" s="868"/>
      <c r="AS77" s="868"/>
      <c r="AT77" s="818"/>
      <c r="AU77" s="869" t="s">
        <v>494</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569</v>
      </c>
      <c r="C78" s="862"/>
      <c r="D78" s="862"/>
      <c r="E78" s="862"/>
      <c r="F78" s="862"/>
      <c r="G78" s="862"/>
      <c r="H78" s="862"/>
      <c r="I78" s="862"/>
      <c r="J78" s="862"/>
      <c r="K78" s="862"/>
      <c r="L78" s="862"/>
      <c r="M78" s="862"/>
      <c r="N78" s="862"/>
      <c r="O78" s="862"/>
      <c r="P78" s="863"/>
      <c r="Q78" s="864">
        <v>517</v>
      </c>
      <c r="R78" s="819"/>
      <c r="S78" s="819"/>
      <c r="T78" s="819"/>
      <c r="U78" s="819"/>
      <c r="V78" s="819">
        <v>457</v>
      </c>
      <c r="W78" s="819"/>
      <c r="X78" s="819"/>
      <c r="Y78" s="819"/>
      <c r="Z78" s="819"/>
      <c r="AA78" s="819">
        <v>60</v>
      </c>
      <c r="AB78" s="819"/>
      <c r="AC78" s="819"/>
      <c r="AD78" s="819"/>
      <c r="AE78" s="819"/>
      <c r="AF78" s="819">
        <v>60</v>
      </c>
      <c r="AG78" s="819"/>
      <c r="AH78" s="819"/>
      <c r="AI78" s="819"/>
      <c r="AJ78" s="819"/>
      <c r="AK78" s="819" t="s">
        <v>494</v>
      </c>
      <c r="AL78" s="819"/>
      <c r="AM78" s="819"/>
      <c r="AN78" s="819"/>
      <c r="AO78" s="819"/>
      <c r="AP78" s="819">
        <v>296</v>
      </c>
      <c r="AQ78" s="819"/>
      <c r="AR78" s="819"/>
      <c r="AS78" s="819"/>
      <c r="AT78" s="819"/>
      <c r="AU78" s="819">
        <v>21</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t="s">
        <v>570</v>
      </c>
      <c r="C79" s="862"/>
      <c r="D79" s="862"/>
      <c r="E79" s="862"/>
      <c r="F79" s="862"/>
      <c r="G79" s="862"/>
      <c r="H79" s="862"/>
      <c r="I79" s="862"/>
      <c r="J79" s="862"/>
      <c r="K79" s="862"/>
      <c r="L79" s="862"/>
      <c r="M79" s="862"/>
      <c r="N79" s="862"/>
      <c r="O79" s="862"/>
      <c r="P79" s="863"/>
      <c r="Q79" s="864">
        <v>7</v>
      </c>
      <c r="R79" s="819"/>
      <c r="S79" s="819"/>
      <c r="T79" s="819"/>
      <c r="U79" s="819"/>
      <c r="V79" s="819">
        <v>6</v>
      </c>
      <c r="W79" s="819"/>
      <c r="X79" s="819"/>
      <c r="Y79" s="819"/>
      <c r="Z79" s="819"/>
      <c r="AA79" s="819">
        <v>1</v>
      </c>
      <c r="AB79" s="819"/>
      <c r="AC79" s="819"/>
      <c r="AD79" s="819"/>
      <c r="AE79" s="819"/>
      <c r="AF79" s="819" t="s">
        <v>494</v>
      </c>
      <c r="AG79" s="819"/>
      <c r="AH79" s="819"/>
      <c r="AI79" s="819"/>
      <c r="AJ79" s="819"/>
      <c r="AK79" s="819" t="s">
        <v>494</v>
      </c>
      <c r="AL79" s="819"/>
      <c r="AM79" s="819"/>
      <c r="AN79" s="819"/>
      <c r="AO79" s="819"/>
      <c r="AP79" s="819" t="s">
        <v>494</v>
      </c>
      <c r="AQ79" s="819"/>
      <c r="AR79" s="819"/>
      <c r="AS79" s="819"/>
      <c r="AT79" s="819"/>
      <c r="AU79" s="819" t="s">
        <v>494</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t="s">
        <v>571</v>
      </c>
      <c r="C80" s="862"/>
      <c r="D80" s="862"/>
      <c r="E80" s="862"/>
      <c r="F80" s="862"/>
      <c r="G80" s="862"/>
      <c r="H80" s="862"/>
      <c r="I80" s="862"/>
      <c r="J80" s="862"/>
      <c r="K80" s="862"/>
      <c r="L80" s="862"/>
      <c r="M80" s="862"/>
      <c r="N80" s="862"/>
      <c r="O80" s="862"/>
      <c r="P80" s="863"/>
      <c r="Q80" s="864">
        <v>2</v>
      </c>
      <c r="R80" s="819"/>
      <c r="S80" s="819"/>
      <c r="T80" s="819"/>
      <c r="U80" s="819"/>
      <c r="V80" s="819">
        <v>0</v>
      </c>
      <c r="W80" s="819"/>
      <c r="X80" s="819"/>
      <c r="Y80" s="819"/>
      <c r="Z80" s="819"/>
      <c r="AA80" s="819">
        <v>1</v>
      </c>
      <c r="AB80" s="819"/>
      <c r="AC80" s="819"/>
      <c r="AD80" s="819"/>
      <c r="AE80" s="819"/>
      <c r="AF80" s="819" t="s">
        <v>494</v>
      </c>
      <c r="AG80" s="819"/>
      <c r="AH80" s="819"/>
      <c r="AI80" s="819"/>
      <c r="AJ80" s="819"/>
      <c r="AK80" s="819" t="s">
        <v>494</v>
      </c>
      <c r="AL80" s="819"/>
      <c r="AM80" s="819"/>
      <c r="AN80" s="819"/>
      <c r="AO80" s="819"/>
      <c r="AP80" s="819" t="s">
        <v>494</v>
      </c>
      <c r="AQ80" s="819"/>
      <c r="AR80" s="819"/>
      <c r="AS80" s="819"/>
      <c r="AT80" s="819"/>
      <c r="AU80" s="819" t="s">
        <v>494</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t="s">
        <v>572</v>
      </c>
      <c r="C81" s="862"/>
      <c r="D81" s="862"/>
      <c r="E81" s="862"/>
      <c r="F81" s="862"/>
      <c r="G81" s="862"/>
      <c r="H81" s="862"/>
      <c r="I81" s="862"/>
      <c r="J81" s="862"/>
      <c r="K81" s="862"/>
      <c r="L81" s="862"/>
      <c r="M81" s="862"/>
      <c r="N81" s="862"/>
      <c r="O81" s="862"/>
      <c r="P81" s="863"/>
      <c r="Q81" s="864">
        <v>9</v>
      </c>
      <c r="R81" s="819"/>
      <c r="S81" s="819"/>
      <c r="T81" s="819"/>
      <c r="U81" s="819"/>
      <c r="V81" s="819">
        <v>3</v>
      </c>
      <c r="W81" s="819"/>
      <c r="X81" s="819"/>
      <c r="Y81" s="819"/>
      <c r="Z81" s="819"/>
      <c r="AA81" s="819">
        <v>6</v>
      </c>
      <c r="AB81" s="819"/>
      <c r="AC81" s="819"/>
      <c r="AD81" s="819"/>
      <c r="AE81" s="819"/>
      <c r="AF81" s="819" t="s">
        <v>494</v>
      </c>
      <c r="AG81" s="819"/>
      <c r="AH81" s="819"/>
      <c r="AI81" s="819"/>
      <c r="AJ81" s="819"/>
      <c r="AK81" s="819" t="s">
        <v>494</v>
      </c>
      <c r="AL81" s="819"/>
      <c r="AM81" s="819"/>
      <c r="AN81" s="819"/>
      <c r="AO81" s="819"/>
      <c r="AP81" s="819" t="s">
        <v>494</v>
      </c>
      <c r="AQ81" s="819"/>
      <c r="AR81" s="819"/>
      <c r="AS81" s="819"/>
      <c r="AT81" s="819"/>
      <c r="AU81" s="819" t="s">
        <v>494</v>
      </c>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t="s">
        <v>573</v>
      </c>
      <c r="C82" s="862"/>
      <c r="D82" s="862"/>
      <c r="E82" s="862"/>
      <c r="F82" s="862"/>
      <c r="G82" s="862"/>
      <c r="H82" s="862"/>
      <c r="I82" s="862"/>
      <c r="J82" s="862"/>
      <c r="K82" s="862"/>
      <c r="L82" s="862"/>
      <c r="M82" s="862"/>
      <c r="N82" s="862"/>
      <c r="O82" s="862"/>
      <c r="P82" s="863"/>
      <c r="Q82" s="864">
        <v>307</v>
      </c>
      <c r="R82" s="819"/>
      <c r="S82" s="819"/>
      <c r="T82" s="819"/>
      <c r="U82" s="819"/>
      <c r="V82" s="819">
        <v>277</v>
      </c>
      <c r="W82" s="819"/>
      <c r="X82" s="819"/>
      <c r="Y82" s="819"/>
      <c r="Z82" s="819"/>
      <c r="AA82" s="819">
        <v>29</v>
      </c>
      <c r="AB82" s="819"/>
      <c r="AC82" s="819"/>
      <c r="AD82" s="819"/>
      <c r="AE82" s="819"/>
      <c r="AF82" s="819" t="s">
        <v>494</v>
      </c>
      <c r="AG82" s="819"/>
      <c r="AH82" s="819"/>
      <c r="AI82" s="819"/>
      <c r="AJ82" s="819"/>
      <c r="AK82" s="819" t="s">
        <v>494</v>
      </c>
      <c r="AL82" s="819"/>
      <c r="AM82" s="819"/>
      <c r="AN82" s="819"/>
      <c r="AO82" s="819"/>
      <c r="AP82" s="819">
        <v>1</v>
      </c>
      <c r="AQ82" s="819"/>
      <c r="AR82" s="819"/>
      <c r="AS82" s="819"/>
      <c r="AT82" s="819"/>
      <c r="AU82" s="819" t="s">
        <v>494</v>
      </c>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t="s">
        <v>583</v>
      </c>
      <c r="C83" s="862"/>
      <c r="D83" s="862"/>
      <c r="E83" s="862"/>
      <c r="F83" s="862"/>
      <c r="G83" s="862"/>
      <c r="H83" s="862"/>
      <c r="I83" s="862"/>
      <c r="J83" s="862"/>
      <c r="K83" s="862"/>
      <c r="L83" s="862"/>
      <c r="M83" s="862"/>
      <c r="N83" s="862"/>
      <c r="O83" s="862"/>
      <c r="P83" s="863"/>
      <c r="Q83" s="867">
        <v>197</v>
      </c>
      <c r="R83" s="868"/>
      <c r="S83" s="868"/>
      <c r="T83" s="868"/>
      <c r="U83" s="818"/>
      <c r="V83" s="869">
        <v>98</v>
      </c>
      <c r="W83" s="868"/>
      <c r="X83" s="868"/>
      <c r="Y83" s="868"/>
      <c r="Z83" s="818"/>
      <c r="AA83" s="869">
        <v>100</v>
      </c>
      <c r="AB83" s="868"/>
      <c r="AC83" s="868"/>
      <c r="AD83" s="868"/>
      <c r="AE83" s="818"/>
      <c r="AF83" s="869">
        <v>100</v>
      </c>
      <c r="AG83" s="868"/>
      <c r="AH83" s="868"/>
      <c r="AI83" s="868"/>
      <c r="AJ83" s="818"/>
      <c r="AK83" s="869" t="s">
        <v>494</v>
      </c>
      <c r="AL83" s="868"/>
      <c r="AM83" s="868"/>
      <c r="AN83" s="868"/>
      <c r="AO83" s="818"/>
      <c r="AP83" s="869" t="s">
        <v>494</v>
      </c>
      <c r="AQ83" s="868"/>
      <c r="AR83" s="868"/>
      <c r="AS83" s="868"/>
      <c r="AT83" s="818"/>
      <c r="AU83" s="869" t="s">
        <v>494</v>
      </c>
      <c r="AV83" s="868"/>
      <c r="AW83" s="868"/>
      <c r="AX83" s="868"/>
      <c r="AY83" s="818"/>
      <c r="AZ83" s="870"/>
      <c r="BA83" s="871"/>
      <c r="BB83" s="871"/>
      <c r="BC83" s="871"/>
      <c r="BD83" s="872"/>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t="s">
        <v>584</v>
      </c>
      <c r="C84" s="862"/>
      <c r="D84" s="862"/>
      <c r="E84" s="862"/>
      <c r="F84" s="862"/>
      <c r="G84" s="862"/>
      <c r="H84" s="862"/>
      <c r="I84" s="862"/>
      <c r="J84" s="862"/>
      <c r="K84" s="862"/>
      <c r="L84" s="862"/>
      <c r="M84" s="862"/>
      <c r="N84" s="862"/>
      <c r="O84" s="862"/>
      <c r="P84" s="863"/>
      <c r="Q84" s="867">
        <v>190</v>
      </c>
      <c r="R84" s="868"/>
      <c r="S84" s="868"/>
      <c r="T84" s="868"/>
      <c r="U84" s="818"/>
      <c r="V84" s="869">
        <v>176</v>
      </c>
      <c r="W84" s="868"/>
      <c r="X84" s="868"/>
      <c r="Y84" s="868"/>
      <c r="Z84" s="818"/>
      <c r="AA84" s="869">
        <v>14</v>
      </c>
      <c r="AB84" s="868"/>
      <c r="AC84" s="868"/>
      <c r="AD84" s="868"/>
      <c r="AE84" s="818"/>
      <c r="AF84" s="869">
        <v>14</v>
      </c>
      <c r="AG84" s="868"/>
      <c r="AH84" s="868"/>
      <c r="AI84" s="868"/>
      <c r="AJ84" s="818"/>
      <c r="AK84" s="869" t="s">
        <v>494</v>
      </c>
      <c r="AL84" s="868"/>
      <c r="AM84" s="868"/>
      <c r="AN84" s="868"/>
      <c r="AO84" s="818"/>
      <c r="AP84" s="869" t="s">
        <v>494</v>
      </c>
      <c r="AQ84" s="868"/>
      <c r="AR84" s="868"/>
      <c r="AS84" s="868"/>
      <c r="AT84" s="818"/>
      <c r="AU84" s="869" t="s">
        <v>494</v>
      </c>
      <c r="AV84" s="868"/>
      <c r="AW84" s="868"/>
      <c r="AX84" s="868"/>
      <c r="AY84" s="818"/>
      <c r="AZ84" s="870"/>
      <c r="BA84" s="871"/>
      <c r="BB84" s="871"/>
      <c r="BC84" s="871"/>
      <c r="BD84" s="872"/>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t="s">
        <v>585</v>
      </c>
      <c r="C85" s="862"/>
      <c r="D85" s="862"/>
      <c r="E85" s="862"/>
      <c r="F85" s="862"/>
      <c r="G85" s="862"/>
      <c r="H85" s="862"/>
      <c r="I85" s="862"/>
      <c r="J85" s="862"/>
      <c r="K85" s="862"/>
      <c r="L85" s="862"/>
      <c r="M85" s="862"/>
      <c r="N85" s="862"/>
      <c r="O85" s="862"/>
      <c r="P85" s="863"/>
      <c r="Q85" s="867">
        <v>203088</v>
      </c>
      <c r="R85" s="868"/>
      <c r="S85" s="868"/>
      <c r="T85" s="868"/>
      <c r="U85" s="818"/>
      <c r="V85" s="869">
        <v>193126</v>
      </c>
      <c r="W85" s="868"/>
      <c r="X85" s="868"/>
      <c r="Y85" s="868"/>
      <c r="Z85" s="818"/>
      <c r="AA85" s="869">
        <v>9962</v>
      </c>
      <c r="AB85" s="868"/>
      <c r="AC85" s="868"/>
      <c r="AD85" s="868"/>
      <c r="AE85" s="818"/>
      <c r="AF85" s="869">
        <v>9962</v>
      </c>
      <c r="AG85" s="868"/>
      <c r="AH85" s="868"/>
      <c r="AI85" s="868"/>
      <c r="AJ85" s="818"/>
      <c r="AK85" s="869">
        <v>1312</v>
      </c>
      <c r="AL85" s="868"/>
      <c r="AM85" s="868"/>
      <c r="AN85" s="868"/>
      <c r="AO85" s="818"/>
      <c r="AP85" s="869" t="s">
        <v>494</v>
      </c>
      <c r="AQ85" s="868"/>
      <c r="AR85" s="868"/>
      <c r="AS85" s="868"/>
      <c r="AT85" s="818"/>
      <c r="AU85" s="869" t="s">
        <v>494</v>
      </c>
      <c r="AV85" s="868"/>
      <c r="AW85" s="868"/>
      <c r="AX85" s="868"/>
      <c r="AY85" s="818"/>
      <c r="AZ85" s="870"/>
      <c r="BA85" s="871"/>
      <c r="BB85" s="871"/>
      <c r="BC85" s="871"/>
      <c r="BD85" s="872"/>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t="s">
        <v>574</v>
      </c>
      <c r="C86" s="862"/>
      <c r="D86" s="862"/>
      <c r="E86" s="862"/>
      <c r="F86" s="862"/>
      <c r="G86" s="862"/>
      <c r="H86" s="862"/>
      <c r="I86" s="862"/>
      <c r="J86" s="862"/>
      <c r="K86" s="862"/>
      <c r="L86" s="862"/>
      <c r="M86" s="862"/>
      <c r="N86" s="862"/>
      <c r="O86" s="862"/>
      <c r="P86" s="863"/>
      <c r="Q86" s="867">
        <v>1030</v>
      </c>
      <c r="R86" s="868"/>
      <c r="S86" s="868"/>
      <c r="T86" s="868"/>
      <c r="U86" s="818"/>
      <c r="V86" s="869">
        <v>824</v>
      </c>
      <c r="W86" s="868"/>
      <c r="X86" s="868"/>
      <c r="Y86" s="868"/>
      <c r="Z86" s="818"/>
      <c r="AA86" s="869">
        <v>206</v>
      </c>
      <c r="AB86" s="868"/>
      <c r="AC86" s="868"/>
      <c r="AD86" s="868"/>
      <c r="AE86" s="818"/>
      <c r="AF86" s="869">
        <v>1148</v>
      </c>
      <c r="AG86" s="868"/>
      <c r="AH86" s="868"/>
      <c r="AI86" s="868"/>
      <c r="AJ86" s="818"/>
      <c r="AK86" s="869">
        <v>10</v>
      </c>
      <c r="AL86" s="868"/>
      <c r="AM86" s="868"/>
      <c r="AN86" s="868"/>
      <c r="AO86" s="818"/>
      <c r="AP86" s="869">
        <v>64</v>
      </c>
      <c r="AQ86" s="868"/>
      <c r="AR86" s="868"/>
      <c r="AS86" s="868"/>
      <c r="AT86" s="818"/>
      <c r="AU86" s="869">
        <v>4</v>
      </c>
      <c r="AV86" s="868"/>
      <c r="AW86" s="868"/>
      <c r="AX86" s="868"/>
      <c r="AY86" s="818"/>
      <c r="AZ86" s="870"/>
      <c r="BA86" s="871"/>
      <c r="BB86" s="871"/>
      <c r="BC86" s="871"/>
      <c r="BD86" s="872"/>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371</v>
      </c>
      <c r="B88" s="778" t="s">
        <v>407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12152</v>
      </c>
      <c r="AG88" s="830"/>
      <c r="AH88" s="830"/>
      <c r="AI88" s="830"/>
      <c r="AJ88" s="830"/>
      <c r="AK88" s="827"/>
      <c r="AL88" s="827"/>
      <c r="AM88" s="827"/>
      <c r="AN88" s="827"/>
      <c r="AO88" s="827"/>
      <c r="AP88" s="830">
        <v>363</v>
      </c>
      <c r="AQ88" s="830"/>
      <c r="AR88" s="830"/>
      <c r="AS88" s="830"/>
      <c r="AT88" s="830"/>
      <c r="AU88" s="830">
        <v>25</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8" t="s">
        <v>408</v>
      </c>
      <c r="BS102" s="779"/>
      <c r="BT102" s="779"/>
      <c r="BU102" s="779"/>
      <c r="BV102" s="779"/>
      <c r="BW102" s="779"/>
      <c r="BX102" s="779"/>
      <c r="BY102" s="779"/>
      <c r="BZ102" s="779"/>
      <c r="CA102" s="779"/>
      <c r="CB102" s="779"/>
      <c r="CC102" s="779"/>
      <c r="CD102" s="779"/>
      <c r="CE102" s="779"/>
      <c r="CF102" s="779"/>
      <c r="CG102" s="780"/>
      <c r="CH102" s="880"/>
      <c r="CI102" s="881"/>
      <c r="CJ102" s="881"/>
      <c r="CK102" s="881"/>
      <c r="CL102" s="882"/>
      <c r="CM102" s="880"/>
      <c r="CN102" s="881"/>
      <c r="CO102" s="881"/>
      <c r="CP102" s="881"/>
      <c r="CQ102" s="882"/>
      <c r="CR102" s="883">
        <v>475</v>
      </c>
      <c r="CS102" s="838"/>
      <c r="CT102" s="838"/>
      <c r="CU102" s="838"/>
      <c r="CV102" s="884"/>
      <c r="CW102" s="883">
        <v>28</v>
      </c>
      <c r="CX102" s="838"/>
      <c r="CY102" s="838"/>
      <c r="CZ102" s="838"/>
      <c r="DA102" s="884"/>
      <c r="DB102" s="883" t="s">
        <v>580</v>
      </c>
      <c r="DC102" s="838"/>
      <c r="DD102" s="838"/>
      <c r="DE102" s="838"/>
      <c r="DF102" s="884"/>
      <c r="DG102" s="883" t="s">
        <v>580</v>
      </c>
      <c r="DH102" s="838"/>
      <c r="DI102" s="838"/>
      <c r="DJ102" s="838"/>
      <c r="DK102" s="884"/>
      <c r="DL102" s="883">
        <v>128</v>
      </c>
      <c r="DM102" s="838"/>
      <c r="DN102" s="838"/>
      <c r="DO102" s="838"/>
      <c r="DP102" s="884"/>
      <c r="DQ102" s="883">
        <v>82</v>
      </c>
      <c r="DR102" s="838"/>
      <c r="DS102" s="838"/>
      <c r="DT102" s="838"/>
      <c r="DU102" s="884"/>
      <c r="DV102" s="909"/>
      <c r="DW102" s="910"/>
      <c r="DX102" s="910"/>
      <c r="DY102" s="910"/>
      <c r="DZ102" s="91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409</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410</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411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4" t="s">
        <v>413</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414</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x14ac:dyDescent="0.15">
      <c r="A109" s="907" t="s">
        <v>415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416</v>
      </c>
      <c r="AB109" s="886"/>
      <c r="AC109" s="886"/>
      <c r="AD109" s="886"/>
      <c r="AE109" s="887"/>
      <c r="AF109" s="885" t="s">
        <v>288</v>
      </c>
      <c r="AG109" s="886"/>
      <c r="AH109" s="886"/>
      <c r="AI109" s="886"/>
      <c r="AJ109" s="887"/>
      <c r="AK109" s="885" t="s">
        <v>287</v>
      </c>
      <c r="AL109" s="886"/>
      <c r="AM109" s="886"/>
      <c r="AN109" s="886"/>
      <c r="AO109" s="887"/>
      <c r="AP109" s="885" t="s">
        <v>417</v>
      </c>
      <c r="AQ109" s="886"/>
      <c r="AR109" s="886"/>
      <c r="AS109" s="886"/>
      <c r="AT109" s="888"/>
      <c r="AU109" s="907" t="s">
        <v>415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416</v>
      </c>
      <c r="BR109" s="886"/>
      <c r="BS109" s="886"/>
      <c r="BT109" s="886"/>
      <c r="BU109" s="887"/>
      <c r="BV109" s="885" t="s">
        <v>288</v>
      </c>
      <c r="BW109" s="886"/>
      <c r="BX109" s="886"/>
      <c r="BY109" s="886"/>
      <c r="BZ109" s="887"/>
      <c r="CA109" s="885" t="s">
        <v>287</v>
      </c>
      <c r="CB109" s="886"/>
      <c r="CC109" s="886"/>
      <c r="CD109" s="886"/>
      <c r="CE109" s="887"/>
      <c r="CF109" s="908" t="s">
        <v>417</v>
      </c>
      <c r="CG109" s="908"/>
      <c r="CH109" s="908"/>
      <c r="CI109" s="908"/>
      <c r="CJ109" s="908"/>
      <c r="CK109" s="885" t="s">
        <v>418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416</v>
      </c>
      <c r="DH109" s="886"/>
      <c r="DI109" s="886"/>
      <c r="DJ109" s="886"/>
      <c r="DK109" s="887"/>
      <c r="DL109" s="885" t="s">
        <v>288</v>
      </c>
      <c r="DM109" s="886"/>
      <c r="DN109" s="886"/>
      <c r="DO109" s="886"/>
      <c r="DP109" s="887"/>
      <c r="DQ109" s="885" t="s">
        <v>287</v>
      </c>
      <c r="DR109" s="886"/>
      <c r="DS109" s="886"/>
      <c r="DT109" s="886"/>
      <c r="DU109" s="887"/>
      <c r="DV109" s="885" t="s">
        <v>417</v>
      </c>
      <c r="DW109" s="886"/>
      <c r="DX109" s="886"/>
      <c r="DY109" s="886"/>
      <c r="DZ109" s="888"/>
    </row>
    <row r="110" spans="1:131" s="197" customFormat="1" ht="26.25" customHeight="1" x14ac:dyDescent="0.15">
      <c r="A110" s="889" t="s">
        <v>419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3705695</v>
      </c>
      <c r="AB110" s="893"/>
      <c r="AC110" s="893"/>
      <c r="AD110" s="893"/>
      <c r="AE110" s="894"/>
      <c r="AF110" s="895">
        <v>3712485</v>
      </c>
      <c r="AG110" s="893"/>
      <c r="AH110" s="893"/>
      <c r="AI110" s="893"/>
      <c r="AJ110" s="894"/>
      <c r="AK110" s="895">
        <v>3775190</v>
      </c>
      <c r="AL110" s="893"/>
      <c r="AM110" s="893"/>
      <c r="AN110" s="893"/>
      <c r="AO110" s="894"/>
      <c r="AP110" s="896">
        <v>28.3</v>
      </c>
      <c r="AQ110" s="897"/>
      <c r="AR110" s="897"/>
      <c r="AS110" s="897"/>
      <c r="AT110" s="898"/>
      <c r="AU110" s="899" t="s">
        <v>61</v>
      </c>
      <c r="AV110" s="900"/>
      <c r="AW110" s="900"/>
      <c r="AX110" s="900"/>
      <c r="AY110" s="901"/>
      <c r="AZ110" s="943" t="s">
        <v>420</v>
      </c>
      <c r="BA110" s="890"/>
      <c r="BB110" s="890"/>
      <c r="BC110" s="890"/>
      <c r="BD110" s="890"/>
      <c r="BE110" s="890"/>
      <c r="BF110" s="890"/>
      <c r="BG110" s="890"/>
      <c r="BH110" s="890"/>
      <c r="BI110" s="890"/>
      <c r="BJ110" s="890"/>
      <c r="BK110" s="890"/>
      <c r="BL110" s="890"/>
      <c r="BM110" s="890"/>
      <c r="BN110" s="890"/>
      <c r="BO110" s="890"/>
      <c r="BP110" s="891"/>
      <c r="BQ110" s="929">
        <v>33600903</v>
      </c>
      <c r="BR110" s="930"/>
      <c r="BS110" s="930"/>
      <c r="BT110" s="930"/>
      <c r="BU110" s="930"/>
      <c r="BV110" s="930">
        <v>33277162</v>
      </c>
      <c r="BW110" s="930"/>
      <c r="BX110" s="930"/>
      <c r="BY110" s="930"/>
      <c r="BZ110" s="930"/>
      <c r="CA110" s="930">
        <v>34063111</v>
      </c>
      <c r="CB110" s="930"/>
      <c r="CC110" s="930"/>
      <c r="CD110" s="930"/>
      <c r="CE110" s="930"/>
      <c r="CF110" s="944">
        <v>255.4</v>
      </c>
      <c r="CG110" s="945"/>
      <c r="CH110" s="945"/>
      <c r="CI110" s="945"/>
      <c r="CJ110" s="945"/>
      <c r="CK110" s="946" t="s">
        <v>421</v>
      </c>
      <c r="CL110" s="947"/>
      <c r="CM110" s="926" t="s">
        <v>422</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423</v>
      </c>
      <c r="DH110" s="930"/>
      <c r="DI110" s="930"/>
      <c r="DJ110" s="930"/>
      <c r="DK110" s="930"/>
      <c r="DL110" s="930" t="s">
        <v>423</v>
      </c>
      <c r="DM110" s="930"/>
      <c r="DN110" s="930"/>
      <c r="DO110" s="930"/>
      <c r="DP110" s="930"/>
      <c r="DQ110" s="930" t="s">
        <v>423</v>
      </c>
      <c r="DR110" s="930"/>
      <c r="DS110" s="930"/>
      <c r="DT110" s="930"/>
      <c r="DU110" s="930"/>
      <c r="DV110" s="931" t="s">
        <v>423</v>
      </c>
      <c r="DW110" s="931"/>
      <c r="DX110" s="931"/>
      <c r="DY110" s="931"/>
      <c r="DZ110" s="932"/>
    </row>
    <row r="111" spans="1:131" s="197" customFormat="1" ht="26.25" customHeight="1" x14ac:dyDescent="0.15">
      <c r="A111" s="933" t="s">
        <v>424</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326</v>
      </c>
      <c r="AB111" s="937"/>
      <c r="AC111" s="937"/>
      <c r="AD111" s="937"/>
      <c r="AE111" s="938"/>
      <c r="AF111" s="939" t="s">
        <v>326</v>
      </c>
      <c r="AG111" s="937"/>
      <c r="AH111" s="937"/>
      <c r="AI111" s="937"/>
      <c r="AJ111" s="938"/>
      <c r="AK111" s="939" t="s">
        <v>326</v>
      </c>
      <c r="AL111" s="937"/>
      <c r="AM111" s="937"/>
      <c r="AN111" s="937"/>
      <c r="AO111" s="938"/>
      <c r="AP111" s="940" t="s">
        <v>326</v>
      </c>
      <c r="AQ111" s="941"/>
      <c r="AR111" s="941"/>
      <c r="AS111" s="941"/>
      <c r="AT111" s="942"/>
      <c r="AU111" s="902"/>
      <c r="AV111" s="903"/>
      <c r="AW111" s="903"/>
      <c r="AX111" s="903"/>
      <c r="AY111" s="904"/>
      <c r="AZ111" s="952" t="s">
        <v>425</v>
      </c>
      <c r="BA111" s="953"/>
      <c r="BB111" s="953"/>
      <c r="BC111" s="953"/>
      <c r="BD111" s="953"/>
      <c r="BE111" s="953"/>
      <c r="BF111" s="953"/>
      <c r="BG111" s="953"/>
      <c r="BH111" s="953"/>
      <c r="BI111" s="953"/>
      <c r="BJ111" s="953"/>
      <c r="BK111" s="953"/>
      <c r="BL111" s="953"/>
      <c r="BM111" s="953"/>
      <c r="BN111" s="953"/>
      <c r="BO111" s="953"/>
      <c r="BP111" s="954"/>
      <c r="BQ111" s="922">
        <v>255414</v>
      </c>
      <c r="BR111" s="923"/>
      <c r="BS111" s="923"/>
      <c r="BT111" s="923"/>
      <c r="BU111" s="923"/>
      <c r="BV111" s="923">
        <v>225083</v>
      </c>
      <c r="BW111" s="923"/>
      <c r="BX111" s="923"/>
      <c r="BY111" s="923"/>
      <c r="BZ111" s="923"/>
      <c r="CA111" s="923">
        <v>195797</v>
      </c>
      <c r="CB111" s="923"/>
      <c r="CC111" s="923"/>
      <c r="CD111" s="923"/>
      <c r="CE111" s="923"/>
      <c r="CF111" s="917">
        <v>1.5</v>
      </c>
      <c r="CG111" s="918"/>
      <c r="CH111" s="918"/>
      <c r="CI111" s="918"/>
      <c r="CJ111" s="918"/>
      <c r="CK111" s="948"/>
      <c r="CL111" s="949"/>
      <c r="CM111" s="919" t="s">
        <v>426</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427</v>
      </c>
      <c r="DH111" s="923"/>
      <c r="DI111" s="923"/>
      <c r="DJ111" s="923"/>
      <c r="DK111" s="923"/>
      <c r="DL111" s="923" t="s">
        <v>427</v>
      </c>
      <c r="DM111" s="923"/>
      <c r="DN111" s="923"/>
      <c r="DO111" s="923"/>
      <c r="DP111" s="923"/>
      <c r="DQ111" s="923" t="s">
        <v>427</v>
      </c>
      <c r="DR111" s="923"/>
      <c r="DS111" s="923"/>
      <c r="DT111" s="923"/>
      <c r="DU111" s="923"/>
      <c r="DV111" s="924" t="s">
        <v>427</v>
      </c>
      <c r="DW111" s="924"/>
      <c r="DX111" s="924"/>
      <c r="DY111" s="924"/>
      <c r="DZ111" s="925"/>
    </row>
    <row r="112" spans="1:131" s="197" customFormat="1" ht="26.25" customHeight="1" x14ac:dyDescent="0.15">
      <c r="A112" s="955" t="s">
        <v>428</v>
      </c>
      <c r="B112" s="956"/>
      <c r="C112" s="953" t="s">
        <v>429</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326</v>
      </c>
      <c r="AB112" s="962"/>
      <c r="AC112" s="962"/>
      <c r="AD112" s="962"/>
      <c r="AE112" s="963"/>
      <c r="AF112" s="964" t="s">
        <v>326</v>
      </c>
      <c r="AG112" s="962"/>
      <c r="AH112" s="962"/>
      <c r="AI112" s="962"/>
      <c r="AJ112" s="963"/>
      <c r="AK112" s="964" t="s">
        <v>326</v>
      </c>
      <c r="AL112" s="962"/>
      <c r="AM112" s="962"/>
      <c r="AN112" s="962"/>
      <c r="AO112" s="963"/>
      <c r="AP112" s="965" t="s">
        <v>326</v>
      </c>
      <c r="AQ112" s="966"/>
      <c r="AR112" s="966"/>
      <c r="AS112" s="966"/>
      <c r="AT112" s="967"/>
      <c r="AU112" s="902"/>
      <c r="AV112" s="903"/>
      <c r="AW112" s="903"/>
      <c r="AX112" s="903"/>
      <c r="AY112" s="904"/>
      <c r="AZ112" s="952" t="s">
        <v>430</v>
      </c>
      <c r="BA112" s="953"/>
      <c r="BB112" s="953"/>
      <c r="BC112" s="953"/>
      <c r="BD112" s="953"/>
      <c r="BE112" s="953"/>
      <c r="BF112" s="953"/>
      <c r="BG112" s="953"/>
      <c r="BH112" s="953"/>
      <c r="BI112" s="953"/>
      <c r="BJ112" s="953"/>
      <c r="BK112" s="953"/>
      <c r="BL112" s="953"/>
      <c r="BM112" s="953"/>
      <c r="BN112" s="953"/>
      <c r="BO112" s="953"/>
      <c r="BP112" s="954"/>
      <c r="BQ112" s="922">
        <v>7775872</v>
      </c>
      <c r="BR112" s="923"/>
      <c r="BS112" s="923"/>
      <c r="BT112" s="923"/>
      <c r="BU112" s="923"/>
      <c r="BV112" s="923">
        <v>9604173</v>
      </c>
      <c r="BW112" s="923"/>
      <c r="BX112" s="923"/>
      <c r="BY112" s="923"/>
      <c r="BZ112" s="923"/>
      <c r="CA112" s="923">
        <v>10904559</v>
      </c>
      <c r="CB112" s="923"/>
      <c r="CC112" s="923"/>
      <c r="CD112" s="923"/>
      <c r="CE112" s="923"/>
      <c r="CF112" s="917">
        <v>81.8</v>
      </c>
      <c r="CG112" s="918"/>
      <c r="CH112" s="918"/>
      <c r="CI112" s="918"/>
      <c r="CJ112" s="918"/>
      <c r="CK112" s="948"/>
      <c r="CL112" s="949"/>
      <c r="CM112" s="919" t="s">
        <v>431</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326</v>
      </c>
      <c r="DH112" s="923"/>
      <c r="DI112" s="923"/>
      <c r="DJ112" s="923"/>
      <c r="DK112" s="923"/>
      <c r="DL112" s="923" t="s">
        <v>326</v>
      </c>
      <c r="DM112" s="923"/>
      <c r="DN112" s="923"/>
      <c r="DO112" s="923"/>
      <c r="DP112" s="923"/>
      <c r="DQ112" s="923" t="s">
        <v>326</v>
      </c>
      <c r="DR112" s="923"/>
      <c r="DS112" s="923"/>
      <c r="DT112" s="923"/>
      <c r="DU112" s="923"/>
      <c r="DV112" s="924" t="s">
        <v>326</v>
      </c>
      <c r="DW112" s="924"/>
      <c r="DX112" s="924"/>
      <c r="DY112" s="924"/>
      <c r="DZ112" s="925"/>
    </row>
    <row r="113" spans="1:130" s="197" customFormat="1" ht="26.25" customHeight="1" x14ac:dyDescent="0.15">
      <c r="A113" s="957"/>
      <c r="B113" s="958"/>
      <c r="C113" s="953" t="s">
        <v>432</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710460</v>
      </c>
      <c r="AB113" s="937"/>
      <c r="AC113" s="937"/>
      <c r="AD113" s="937"/>
      <c r="AE113" s="938"/>
      <c r="AF113" s="939">
        <v>735594</v>
      </c>
      <c r="AG113" s="937"/>
      <c r="AH113" s="937"/>
      <c r="AI113" s="937"/>
      <c r="AJ113" s="938"/>
      <c r="AK113" s="939">
        <v>872952</v>
      </c>
      <c r="AL113" s="937"/>
      <c r="AM113" s="937"/>
      <c r="AN113" s="937"/>
      <c r="AO113" s="938"/>
      <c r="AP113" s="940">
        <v>6.5</v>
      </c>
      <c r="AQ113" s="941"/>
      <c r="AR113" s="941"/>
      <c r="AS113" s="941"/>
      <c r="AT113" s="942"/>
      <c r="AU113" s="902"/>
      <c r="AV113" s="903"/>
      <c r="AW113" s="903"/>
      <c r="AX113" s="903"/>
      <c r="AY113" s="904"/>
      <c r="AZ113" s="952" t="s">
        <v>433</v>
      </c>
      <c r="BA113" s="953"/>
      <c r="BB113" s="953"/>
      <c r="BC113" s="953"/>
      <c r="BD113" s="953"/>
      <c r="BE113" s="953"/>
      <c r="BF113" s="953"/>
      <c r="BG113" s="953"/>
      <c r="BH113" s="953"/>
      <c r="BI113" s="953"/>
      <c r="BJ113" s="953"/>
      <c r="BK113" s="953"/>
      <c r="BL113" s="953"/>
      <c r="BM113" s="953"/>
      <c r="BN113" s="953"/>
      <c r="BO113" s="953"/>
      <c r="BP113" s="954"/>
      <c r="BQ113" s="922">
        <v>36128</v>
      </c>
      <c r="BR113" s="923"/>
      <c r="BS113" s="923"/>
      <c r="BT113" s="923"/>
      <c r="BU113" s="923"/>
      <c r="BV113" s="923">
        <v>28918</v>
      </c>
      <c r="BW113" s="923"/>
      <c r="BX113" s="923"/>
      <c r="BY113" s="923"/>
      <c r="BZ113" s="923"/>
      <c r="CA113" s="923">
        <v>24984</v>
      </c>
      <c r="CB113" s="923"/>
      <c r="CC113" s="923"/>
      <c r="CD113" s="923"/>
      <c r="CE113" s="923"/>
      <c r="CF113" s="917">
        <v>0.2</v>
      </c>
      <c r="CG113" s="918"/>
      <c r="CH113" s="918"/>
      <c r="CI113" s="918"/>
      <c r="CJ113" s="918"/>
      <c r="CK113" s="948"/>
      <c r="CL113" s="949"/>
      <c r="CM113" s="919" t="s">
        <v>434</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v>17454</v>
      </c>
      <c r="DH113" s="962"/>
      <c r="DI113" s="962"/>
      <c r="DJ113" s="962"/>
      <c r="DK113" s="963"/>
      <c r="DL113" s="964">
        <v>11003</v>
      </c>
      <c r="DM113" s="962"/>
      <c r="DN113" s="962"/>
      <c r="DO113" s="962"/>
      <c r="DP113" s="963"/>
      <c r="DQ113" s="964">
        <v>5793</v>
      </c>
      <c r="DR113" s="962"/>
      <c r="DS113" s="962"/>
      <c r="DT113" s="962"/>
      <c r="DU113" s="963"/>
      <c r="DV113" s="965">
        <v>0</v>
      </c>
      <c r="DW113" s="966"/>
      <c r="DX113" s="966"/>
      <c r="DY113" s="966"/>
      <c r="DZ113" s="967"/>
    </row>
    <row r="114" spans="1:130" s="197" customFormat="1" ht="26.25" customHeight="1" x14ac:dyDescent="0.15">
      <c r="A114" s="957"/>
      <c r="B114" s="958"/>
      <c r="C114" s="953" t="s">
        <v>435</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19077</v>
      </c>
      <c r="AB114" s="962"/>
      <c r="AC114" s="962"/>
      <c r="AD114" s="962"/>
      <c r="AE114" s="963"/>
      <c r="AF114" s="964">
        <v>4913</v>
      </c>
      <c r="AG114" s="962"/>
      <c r="AH114" s="962"/>
      <c r="AI114" s="962"/>
      <c r="AJ114" s="963"/>
      <c r="AK114" s="964">
        <v>1557</v>
      </c>
      <c r="AL114" s="962"/>
      <c r="AM114" s="962"/>
      <c r="AN114" s="962"/>
      <c r="AO114" s="963"/>
      <c r="AP114" s="965">
        <v>0</v>
      </c>
      <c r="AQ114" s="966"/>
      <c r="AR114" s="966"/>
      <c r="AS114" s="966"/>
      <c r="AT114" s="967"/>
      <c r="AU114" s="902"/>
      <c r="AV114" s="903"/>
      <c r="AW114" s="903"/>
      <c r="AX114" s="903"/>
      <c r="AY114" s="904"/>
      <c r="AZ114" s="952" t="s">
        <v>436</v>
      </c>
      <c r="BA114" s="953"/>
      <c r="BB114" s="953"/>
      <c r="BC114" s="953"/>
      <c r="BD114" s="953"/>
      <c r="BE114" s="953"/>
      <c r="BF114" s="953"/>
      <c r="BG114" s="953"/>
      <c r="BH114" s="953"/>
      <c r="BI114" s="953"/>
      <c r="BJ114" s="953"/>
      <c r="BK114" s="953"/>
      <c r="BL114" s="953"/>
      <c r="BM114" s="953"/>
      <c r="BN114" s="953"/>
      <c r="BO114" s="953"/>
      <c r="BP114" s="954"/>
      <c r="BQ114" s="922">
        <v>5765198</v>
      </c>
      <c r="BR114" s="923"/>
      <c r="BS114" s="923"/>
      <c r="BT114" s="923"/>
      <c r="BU114" s="923"/>
      <c r="BV114" s="923">
        <v>5495212</v>
      </c>
      <c r="BW114" s="923"/>
      <c r="BX114" s="923"/>
      <c r="BY114" s="923"/>
      <c r="BZ114" s="923"/>
      <c r="CA114" s="923">
        <v>4521925</v>
      </c>
      <c r="CB114" s="923"/>
      <c r="CC114" s="923"/>
      <c r="CD114" s="923"/>
      <c r="CE114" s="923"/>
      <c r="CF114" s="917">
        <v>33.9</v>
      </c>
      <c r="CG114" s="918"/>
      <c r="CH114" s="918"/>
      <c r="CI114" s="918"/>
      <c r="CJ114" s="918"/>
      <c r="CK114" s="948"/>
      <c r="CL114" s="949"/>
      <c r="CM114" s="919" t="s">
        <v>437</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326</v>
      </c>
      <c r="DH114" s="962"/>
      <c r="DI114" s="962"/>
      <c r="DJ114" s="962"/>
      <c r="DK114" s="963"/>
      <c r="DL114" s="964" t="s">
        <v>326</v>
      </c>
      <c r="DM114" s="962"/>
      <c r="DN114" s="962"/>
      <c r="DO114" s="962"/>
      <c r="DP114" s="963"/>
      <c r="DQ114" s="964" t="s">
        <v>326</v>
      </c>
      <c r="DR114" s="962"/>
      <c r="DS114" s="962"/>
      <c r="DT114" s="962"/>
      <c r="DU114" s="963"/>
      <c r="DV114" s="965" t="s">
        <v>326</v>
      </c>
      <c r="DW114" s="966"/>
      <c r="DX114" s="966"/>
      <c r="DY114" s="966"/>
      <c r="DZ114" s="967"/>
    </row>
    <row r="115" spans="1:130" s="197" customFormat="1" ht="26.25" customHeight="1" x14ac:dyDescent="0.15">
      <c r="A115" s="957"/>
      <c r="B115" s="958"/>
      <c r="C115" s="953" t="s">
        <v>438</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v>173470</v>
      </c>
      <c r="AB115" s="937"/>
      <c r="AC115" s="937"/>
      <c r="AD115" s="937"/>
      <c r="AE115" s="938"/>
      <c r="AF115" s="939">
        <v>34366</v>
      </c>
      <c r="AG115" s="937"/>
      <c r="AH115" s="937"/>
      <c r="AI115" s="937"/>
      <c r="AJ115" s="938"/>
      <c r="AK115" s="939">
        <v>32713</v>
      </c>
      <c r="AL115" s="937"/>
      <c r="AM115" s="937"/>
      <c r="AN115" s="937"/>
      <c r="AO115" s="938"/>
      <c r="AP115" s="940">
        <v>0.2</v>
      </c>
      <c r="AQ115" s="941"/>
      <c r="AR115" s="941"/>
      <c r="AS115" s="941"/>
      <c r="AT115" s="942"/>
      <c r="AU115" s="902"/>
      <c r="AV115" s="903"/>
      <c r="AW115" s="903"/>
      <c r="AX115" s="903"/>
      <c r="AY115" s="904"/>
      <c r="AZ115" s="952" t="s">
        <v>439</v>
      </c>
      <c r="BA115" s="953"/>
      <c r="BB115" s="953"/>
      <c r="BC115" s="953"/>
      <c r="BD115" s="953"/>
      <c r="BE115" s="953"/>
      <c r="BF115" s="953"/>
      <c r="BG115" s="953"/>
      <c r="BH115" s="953"/>
      <c r="BI115" s="953"/>
      <c r="BJ115" s="953"/>
      <c r="BK115" s="953"/>
      <c r="BL115" s="953"/>
      <c r="BM115" s="953"/>
      <c r="BN115" s="953"/>
      <c r="BO115" s="953"/>
      <c r="BP115" s="954"/>
      <c r="BQ115" s="922">
        <v>152254</v>
      </c>
      <c r="BR115" s="923"/>
      <c r="BS115" s="923"/>
      <c r="BT115" s="923"/>
      <c r="BU115" s="923"/>
      <c r="BV115" s="923">
        <v>114269</v>
      </c>
      <c r="BW115" s="923"/>
      <c r="BX115" s="923"/>
      <c r="BY115" s="923"/>
      <c r="BZ115" s="923"/>
      <c r="CA115" s="923">
        <v>133625</v>
      </c>
      <c r="CB115" s="923"/>
      <c r="CC115" s="923"/>
      <c r="CD115" s="923"/>
      <c r="CE115" s="923"/>
      <c r="CF115" s="917">
        <v>1</v>
      </c>
      <c r="CG115" s="918"/>
      <c r="CH115" s="918"/>
      <c r="CI115" s="918"/>
      <c r="CJ115" s="918"/>
      <c r="CK115" s="948"/>
      <c r="CL115" s="949"/>
      <c r="CM115" s="952" t="s">
        <v>440</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t="s">
        <v>326</v>
      </c>
      <c r="DH115" s="962"/>
      <c r="DI115" s="962"/>
      <c r="DJ115" s="962"/>
      <c r="DK115" s="963"/>
      <c r="DL115" s="964" t="s">
        <v>326</v>
      </c>
      <c r="DM115" s="962"/>
      <c r="DN115" s="962"/>
      <c r="DO115" s="962"/>
      <c r="DP115" s="963"/>
      <c r="DQ115" s="964" t="s">
        <v>326</v>
      </c>
      <c r="DR115" s="962"/>
      <c r="DS115" s="962"/>
      <c r="DT115" s="962"/>
      <c r="DU115" s="963"/>
      <c r="DV115" s="965" t="s">
        <v>326</v>
      </c>
      <c r="DW115" s="966"/>
      <c r="DX115" s="966"/>
      <c r="DY115" s="966"/>
      <c r="DZ115" s="967"/>
    </row>
    <row r="116" spans="1:130" s="197" customFormat="1" ht="26.25" customHeight="1" x14ac:dyDescent="0.15">
      <c r="A116" s="959"/>
      <c r="B116" s="960"/>
      <c r="C116" s="974" t="s">
        <v>441</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v>61</v>
      </c>
      <c r="AB116" s="962"/>
      <c r="AC116" s="962"/>
      <c r="AD116" s="962"/>
      <c r="AE116" s="963"/>
      <c r="AF116" s="964">
        <v>36</v>
      </c>
      <c r="AG116" s="962"/>
      <c r="AH116" s="962"/>
      <c r="AI116" s="962"/>
      <c r="AJ116" s="963"/>
      <c r="AK116" s="964">
        <v>121</v>
      </c>
      <c r="AL116" s="962"/>
      <c r="AM116" s="962"/>
      <c r="AN116" s="962"/>
      <c r="AO116" s="963"/>
      <c r="AP116" s="965">
        <v>0</v>
      </c>
      <c r="AQ116" s="966"/>
      <c r="AR116" s="966"/>
      <c r="AS116" s="966"/>
      <c r="AT116" s="967"/>
      <c r="AU116" s="902"/>
      <c r="AV116" s="903"/>
      <c r="AW116" s="903"/>
      <c r="AX116" s="903"/>
      <c r="AY116" s="904"/>
      <c r="AZ116" s="952" t="s">
        <v>442</v>
      </c>
      <c r="BA116" s="953"/>
      <c r="BB116" s="953"/>
      <c r="BC116" s="953"/>
      <c r="BD116" s="953"/>
      <c r="BE116" s="953"/>
      <c r="BF116" s="953"/>
      <c r="BG116" s="953"/>
      <c r="BH116" s="953"/>
      <c r="BI116" s="953"/>
      <c r="BJ116" s="953"/>
      <c r="BK116" s="953"/>
      <c r="BL116" s="953"/>
      <c r="BM116" s="953"/>
      <c r="BN116" s="953"/>
      <c r="BO116" s="953"/>
      <c r="BP116" s="954"/>
      <c r="BQ116" s="922" t="s">
        <v>326</v>
      </c>
      <c r="BR116" s="923"/>
      <c r="BS116" s="923"/>
      <c r="BT116" s="923"/>
      <c r="BU116" s="923"/>
      <c r="BV116" s="923" t="s">
        <v>326</v>
      </c>
      <c r="BW116" s="923"/>
      <c r="BX116" s="923"/>
      <c r="BY116" s="923"/>
      <c r="BZ116" s="923"/>
      <c r="CA116" s="923" t="s">
        <v>326</v>
      </c>
      <c r="CB116" s="923"/>
      <c r="CC116" s="923"/>
      <c r="CD116" s="923"/>
      <c r="CE116" s="923"/>
      <c r="CF116" s="917" t="s">
        <v>326</v>
      </c>
      <c r="CG116" s="918"/>
      <c r="CH116" s="918"/>
      <c r="CI116" s="918"/>
      <c r="CJ116" s="918"/>
      <c r="CK116" s="948"/>
      <c r="CL116" s="949"/>
      <c r="CM116" s="919" t="s">
        <v>443</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v>50802</v>
      </c>
      <c r="DH116" s="962"/>
      <c r="DI116" s="962"/>
      <c r="DJ116" s="962"/>
      <c r="DK116" s="963"/>
      <c r="DL116" s="964">
        <v>42335</v>
      </c>
      <c r="DM116" s="962"/>
      <c r="DN116" s="962"/>
      <c r="DO116" s="962"/>
      <c r="DP116" s="963"/>
      <c r="DQ116" s="964">
        <v>33868</v>
      </c>
      <c r="DR116" s="962"/>
      <c r="DS116" s="962"/>
      <c r="DT116" s="962"/>
      <c r="DU116" s="963"/>
      <c r="DV116" s="965">
        <v>0.3</v>
      </c>
      <c r="DW116" s="966"/>
      <c r="DX116" s="966"/>
      <c r="DY116" s="966"/>
      <c r="DZ116" s="967"/>
    </row>
    <row r="117" spans="1:130" s="197" customFormat="1" ht="26.25" customHeight="1" x14ac:dyDescent="0.15">
      <c r="A117" s="907"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444</v>
      </c>
      <c r="Z117" s="887"/>
      <c r="AA117" s="999">
        <v>4608763</v>
      </c>
      <c r="AB117" s="969"/>
      <c r="AC117" s="969"/>
      <c r="AD117" s="969"/>
      <c r="AE117" s="970"/>
      <c r="AF117" s="968">
        <v>4487394</v>
      </c>
      <c r="AG117" s="969"/>
      <c r="AH117" s="969"/>
      <c r="AI117" s="969"/>
      <c r="AJ117" s="970"/>
      <c r="AK117" s="968">
        <v>4682533</v>
      </c>
      <c r="AL117" s="969"/>
      <c r="AM117" s="969"/>
      <c r="AN117" s="969"/>
      <c r="AO117" s="970"/>
      <c r="AP117" s="971"/>
      <c r="AQ117" s="972"/>
      <c r="AR117" s="972"/>
      <c r="AS117" s="972"/>
      <c r="AT117" s="973"/>
      <c r="AU117" s="902"/>
      <c r="AV117" s="903"/>
      <c r="AW117" s="903"/>
      <c r="AX117" s="903"/>
      <c r="AY117" s="904"/>
      <c r="AZ117" s="998" t="s">
        <v>445</v>
      </c>
      <c r="BA117" s="974"/>
      <c r="BB117" s="974"/>
      <c r="BC117" s="974"/>
      <c r="BD117" s="974"/>
      <c r="BE117" s="974"/>
      <c r="BF117" s="974"/>
      <c r="BG117" s="974"/>
      <c r="BH117" s="974"/>
      <c r="BI117" s="974"/>
      <c r="BJ117" s="974"/>
      <c r="BK117" s="974"/>
      <c r="BL117" s="974"/>
      <c r="BM117" s="974"/>
      <c r="BN117" s="974"/>
      <c r="BO117" s="974"/>
      <c r="BP117" s="975"/>
      <c r="BQ117" s="988" t="s">
        <v>326</v>
      </c>
      <c r="BR117" s="989"/>
      <c r="BS117" s="989"/>
      <c r="BT117" s="989"/>
      <c r="BU117" s="989"/>
      <c r="BV117" s="989" t="s">
        <v>326</v>
      </c>
      <c r="BW117" s="989"/>
      <c r="BX117" s="989"/>
      <c r="BY117" s="989"/>
      <c r="BZ117" s="989"/>
      <c r="CA117" s="989" t="s">
        <v>326</v>
      </c>
      <c r="CB117" s="989"/>
      <c r="CC117" s="989"/>
      <c r="CD117" s="989"/>
      <c r="CE117" s="989"/>
      <c r="CF117" s="917" t="s">
        <v>326</v>
      </c>
      <c r="CG117" s="918"/>
      <c r="CH117" s="918"/>
      <c r="CI117" s="918"/>
      <c r="CJ117" s="918"/>
      <c r="CK117" s="948"/>
      <c r="CL117" s="949"/>
      <c r="CM117" s="919" t="s">
        <v>446</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326</v>
      </c>
      <c r="DH117" s="962"/>
      <c r="DI117" s="962"/>
      <c r="DJ117" s="962"/>
      <c r="DK117" s="963"/>
      <c r="DL117" s="964" t="s">
        <v>326</v>
      </c>
      <c r="DM117" s="962"/>
      <c r="DN117" s="962"/>
      <c r="DO117" s="962"/>
      <c r="DP117" s="963"/>
      <c r="DQ117" s="964" t="s">
        <v>326</v>
      </c>
      <c r="DR117" s="962"/>
      <c r="DS117" s="962"/>
      <c r="DT117" s="962"/>
      <c r="DU117" s="963"/>
      <c r="DV117" s="965" t="s">
        <v>326</v>
      </c>
      <c r="DW117" s="966"/>
      <c r="DX117" s="966"/>
      <c r="DY117" s="966"/>
      <c r="DZ117" s="967"/>
    </row>
    <row r="118" spans="1:130" s="197" customFormat="1" ht="26.25" customHeight="1" x14ac:dyDescent="0.15">
      <c r="A118" s="907" t="s">
        <v>418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416</v>
      </c>
      <c r="AB118" s="886"/>
      <c r="AC118" s="886"/>
      <c r="AD118" s="886"/>
      <c r="AE118" s="887"/>
      <c r="AF118" s="885" t="s">
        <v>288</v>
      </c>
      <c r="AG118" s="886"/>
      <c r="AH118" s="886"/>
      <c r="AI118" s="886"/>
      <c r="AJ118" s="887"/>
      <c r="AK118" s="885" t="s">
        <v>287</v>
      </c>
      <c r="AL118" s="886"/>
      <c r="AM118" s="886"/>
      <c r="AN118" s="886"/>
      <c r="AO118" s="887"/>
      <c r="AP118" s="993" t="s">
        <v>417</v>
      </c>
      <c r="AQ118" s="994"/>
      <c r="AR118" s="994"/>
      <c r="AS118" s="994"/>
      <c r="AT118" s="995"/>
      <c r="AU118" s="905"/>
      <c r="AV118" s="906"/>
      <c r="AW118" s="906"/>
      <c r="AX118" s="906"/>
      <c r="AY118" s="906"/>
      <c r="AZ118" s="228" t="s">
        <v>170</v>
      </c>
      <c r="BA118" s="228"/>
      <c r="BB118" s="228"/>
      <c r="BC118" s="228"/>
      <c r="BD118" s="228"/>
      <c r="BE118" s="228"/>
      <c r="BF118" s="228"/>
      <c r="BG118" s="228"/>
      <c r="BH118" s="228"/>
      <c r="BI118" s="228"/>
      <c r="BJ118" s="228"/>
      <c r="BK118" s="228"/>
      <c r="BL118" s="228"/>
      <c r="BM118" s="228"/>
      <c r="BN118" s="228"/>
      <c r="BO118" s="996" t="s">
        <v>447</v>
      </c>
      <c r="BP118" s="997"/>
      <c r="BQ118" s="988">
        <v>47585769</v>
      </c>
      <c r="BR118" s="989"/>
      <c r="BS118" s="989"/>
      <c r="BT118" s="989"/>
      <c r="BU118" s="989"/>
      <c r="BV118" s="989">
        <v>48744817</v>
      </c>
      <c r="BW118" s="989"/>
      <c r="BX118" s="989"/>
      <c r="BY118" s="989"/>
      <c r="BZ118" s="989"/>
      <c r="CA118" s="989">
        <v>49844001</v>
      </c>
      <c r="CB118" s="989"/>
      <c r="CC118" s="989"/>
      <c r="CD118" s="989"/>
      <c r="CE118" s="989"/>
      <c r="CF118" s="990"/>
      <c r="CG118" s="991"/>
      <c r="CH118" s="991"/>
      <c r="CI118" s="991"/>
      <c r="CJ118" s="992"/>
      <c r="CK118" s="948"/>
      <c r="CL118" s="949"/>
      <c r="CM118" s="919" t="s">
        <v>448</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326</v>
      </c>
      <c r="DH118" s="962"/>
      <c r="DI118" s="962"/>
      <c r="DJ118" s="962"/>
      <c r="DK118" s="963"/>
      <c r="DL118" s="964" t="s">
        <v>326</v>
      </c>
      <c r="DM118" s="962"/>
      <c r="DN118" s="962"/>
      <c r="DO118" s="962"/>
      <c r="DP118" s="963"/>
      <c r="DQ118" s="964" t="s">
        <v>326</v>
      </c>
      <c r="DR118" s="962"/>
      <c r="DS118" s="962"/>
      <c r="DT118" s="962"/>
      <c r="DU118" s="963"/>
      <c r="DV118" s="965" t="s">
        <v>326</v>
      </c>
      <c r="DW118" s="966"/>
      <c r="DX118" s="966"/>
      <c r="DY118" s="966"/>
      <c r="DZ118" s="967"/>
    </row>
    <row r="119" spans="1:130" s="197" customFormat="1" ht="26.25" customHeight="1" x14ac:dyDescent="0.15">
      <c r="A119" s="977" t="s">
        <v>421</v>
      </c>
      <c r="B119" s="947"/>
      <c r="C119" s="926" t="s">
        <v>422</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326</v>
      </c>
      <c r="AB119" s="893"/>
      <c r="AC119" s="893"/>
      <c r="AD119" s="893"/>
      <c r="AE119" s="894"/>
      <c r="AF119" s="895" t="s">
        <v>326</v>
      </c>
      <c r="AG119" s="893"/>
      <c r="AH119" s="893"/>
      <c r="AI119" s="893"/>
      <c r="AJ119" s="894"/>
      <c r="AK119" s="895" t="s">
        <v>326</v>
      </c>
      <c r="AL119" s="893"/>
      <c r="AM119" s="893"/>
      <c r="AN119" s="893"/>
      <c r="AO119" s="894"/>
      <c r="AP119" s="896" t="s">
        <v>326</v>
      </c>
      <c r="AQ119" s="897"/>
      <c r="AR119" s="897"/>
      <c r="AS119" s="897"/>
      <c r="AT119" s="898"/>
      <c r="AU119" s="980" t="s">
        <v>449</v>
      </c>
      <c r="AV119" s="981"/>
      <c r="AW119" s="981"/>
      <c r="AX119" s="981"/>
      <c r="AY119" s="982"/>
      <c r="AZ119" s="943" t="s">
        <v>450</v>
      </c>
      <c r="BA119" s="890"/>
      <c r="BB119" s="890"/>
      <c r="BC119" s="890"/>
      <c r="BD119" s="890"/>
      <c r="BE119" s="890"/>
      <c r="BF119" s="890"/>
      <c r="BG119" s="890"/>
      <c r="BH119" s="890"/>
      <c r="BI119" s="890"/>
      <c r="BJ119" s="890"/>
      <c r="BK119" s="890"/>
      <c r="BL119" s="890"/>
      <c r="BM119" s="890"/>
      <c r="BN119" s="890"/>
      <c r="BO119" s="890"/>
      <c r="BP119" s="891"/>
      <c r="BQ119" s="929">
        <v>8743598</v>
      </c>
      <c r="BR119" s="930"/>
      <c r="BS119" s="930"/>
      <c r="BT119" s="930"/>
      <c r="BU119" s="930"/>
      <c r="BV119" s="930">
        <v>10039930</v>
      </c>
      <c r="BW119" s="930"/>
      <c r="BX119" s="930"/>
      <c r="BY119" s="930"/>
      <c r="BZ119" s="930"/>
      <c r="CA119" s="930">
        <v>10362193</v>
      </c>
      <c r="CB119" s="930"/>
      <c r="CC119" s="930"/>
      <c r="CD119" s="930"/>
      <c r="CE119" s="930"/>
      <c r="CF119" s="944">
        <v>77.7</v>
      </c>
      <c r="CG119" s="945"/>
      <c r="CH119" s="945"/>
      <c r="CI119" s="945"/>
      <c r="CJ119" s="945"/>
      <c r="CK119" s="950"/>
      <c r="CL119" s="951"/>
      <c r="CM119" s="1007" t="s">
        <v>451</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v>187158</v>
      </c>
      <c r="DH119" s="1001"/>
      <c r="DI119" s="1001"/>
      <c r="DJ119" s="1001"/>
      <c r="DK119" s="1002"/>
      <c r="DL119" s="1003">
        <v>171745</v>
      </c>
      <c r="DM119" s="1001"/>
      <c r="DN119" s="1001"/>
      <c r="DO119" s="1001"/>
      <c r="DP119" s="1002"/>
      <c r="DQ119" s="1003">
        <v>156136</v>
      </c>
      <c r="DR119" s="1001"/>
      <c r="DS119" s="1001"/>
      <c r="DT119" s="1001"/>
      <c r="DU119" s="1002"/>
      <c r="DV119" s="1004">
        <v>1.2</v>
      </c>
      <c r="DW119" s="1005"/>
      <c r="DX119" s="1005"/>
      <c r="DY119" s="1005"/>
      <c r="DZ119" s="1006"/>
    </row>
    <row r="120" spans="1:130" s="197" customFormat="1" ht="26.25" customHeight="1" x14ac:dyDescent="0.15">
      <c r="A120" s="978"/>
      <c r="B120" s="949"/>
      <c r="C120" s="919" t="s">
        <v>426</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326</v>
      </c>
      <c r="AB120" s="962"/>
      <c r="AC120" s="962"/>
      <c r="AD120" s="962"/>
      <c r="AE120" s="963"/>
      <c r="AF120" s="964" t="s">
        <v>326</v>
      </c>
      <c r="AG120" s="962"/>
      <c r="AH120" s="962"/>
      <c r="AI120" s="962"/>
      <c r="AJ120" s="963"/>
      <c r="AK120" s="964" t="s">
        <v>326</v>
      </c>
      <c r="AL120" s="962"/>
      <c r="AM120" s="962"/>
      <c r="AN120" s="962"/>
      <c r="AO120" s="963"/>
      <c r="AP120" s="965" t="s">
        <v>326</v>
      </c>
      <c r="AQ120" s="966"/>
      <c r="AR120" s="966"/>
      <c r="AS120" s="966"/>
      <c r="AT120" s="967"/>
      <c r="AU120" s="983"/>
      <c r="AV120" s="984"/>
      <c r="AW120" s="984"/>
      <c r="AX120" s="984"/>
      <c r="AY120" s="985"/>
      <c r="AZ120" s="952" t="s">
        <v>452</v>
      </c>
      <c r="BA120" s="953"/>
      <c r="BB120" s="953"/>
      <c r="BC120" s="953"/>
      <c r="BD120" s="953"/>
      <c r="BE120" s="953"/>
      <c r="BF120" s="953"/>
      <c r="BG120" s="953"/>
      <c r="BH120" s="953"/>
      <c r="BI120" s="953"/>
      <c r="BJ120" s="953"/>
      <c r="BK120" s="953"/>
      <c r="BL120" s="953"/>
      <c r="BM120" s="953"/>
      <c r="BN120" s="953"/>
      <c r="BO120" s="953"/>
      <c r="BP120" s="954"/>
      <c r="BQ120" s="922">
        <v>580103</v>
      </c>
      <c r="BR120" s="923"/>
      <c r="BS120" s="923"/>
      <c r="BT120" s="923"/>
      <c r="BU120" s="923"/>
      <c r="BV120" s="923">
        <v>541448</v>
      </c>
      <c r="BW120" s="923"/>
      <c r="BX120" s="923"/>
      <c r="BY120" s="923"/>
      <c r="BZ120" s="923"/>
      <c r="CA120" s="923">
        <v>469755</v>
      </c>
      <c r="CB120" s="923"/>
      <c r="CC120" s="923"/>
      <c r="CD120" s="923"/>
      <c r="CE120" s="923"/>
      <c r="CF120" s="917">
        <v>3.5</v>
      </c>
      <c r="CG120" s="918"/>
      <c r="CH120" s="918"/>
      <c r="CI120" s="918"/>
      <c r="CJ120" s="918"/>
      <c r="CK120" s="1016" t="s">
        <v>453</v>
      </c>
      <c r="CL120" s="1017"/>
      <c r="CM120" s="1017"/>
      <c r="CN120" s="1017"/>
      <c r="CO120" s="1018"/>
      <c r="CP120" s="1024" t="s">
        <v>454</v>
      </c>
      <c r="CQ120" s="1025"/>
      <c r="CR120" s="1025"/>
      <c r="CS120" s="1025"/>
      <c r="CT120" s="1025"/>
      <c r="CU120" s="1025"/>
      <c r="CV120" s="1025"/>
      <c r="CW120" s="1025"/>
      <c r="CX120" s="1025"/>
      <c r="CY120" s="1025"/>
      <c r="CZ120" s="1025"/>
      <c r="DA120" s="1025"/>
      <c r="DB120" s="1025"/>
      <c r="DC120" s="1025"/>
      <c r="DD120" s="1025"/>
      <c r="DE120" s="1025"/>
      <c r="DF120" s="1026"/>
      <c r="DG120" s="929">
        <v>899730</v>
      </c>
      <c r="DH120" s="930"/>
      <c r="DI120" s="930"/>
      <c r="DJ120" s="930"/>
      <c r="DK120" s="930"/>
      <c r="DL120" s="930">
        <v>2918525</v>
      </c>
      <c r="DM120" s="930"/>
      <c r="DN120" s="930"/>
      <c r="DO120" s="930"/>
      <c r="DP120" s="930"/>
      <c r="DQ120" s="930">
        <v>4339509</v>
      </c>
      <c r="DR120" s="930"/>
      <c r="DS120" s="930"/>
      <c r="DT120" s="930"/>
      <c r="DU120" s="930"/>
      <c r="DV120" s="931">
        <v>32.5</v>
      </c>
      <c r="DW120" s="931"/>
      <c r="DX120" s="931"/>
      <c r="DY120" s="931"/>
      <c r="DZ120" s="932"/>
    </row>
    <row r="121" spans="1:130" s="197" customFormat="1" ht="26.25" customHeight="1" x14ac:dyDescent="0.15">
      <c r="A121" s="978"/>
      <c r="B121" s="949"/>
      <c r="C121" s="1013" t="s">
        <v>455</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v>8162</v>
      </c>
      <c r="AB121" s="962"/>
      <c r="AC121" s="962"/>
      <c r="AD121" s="962"/>
      <c r="AE121" s="963"/>
      <c r="AF121" s="964">
        <v>7065</v>
      </c>
      <c r="AG121" s="962"/>
      <c r="AH121" s="962"/>
      <c r="AI121" s="962"/>
      <c r="AJ121" s="963"/>
      <c r="AK121" s="964">
        <v>5573</v>
      </c>
      <c r="AL121" s="962"/>
      <c r="AM121" s="962"/>
      <c r="AN121" s="962"/>
      <c r="AO121" s="963"/>
      <c r="AP121" s="965">
        <v>0</v>
      </c>
      <c r="AQ121" s="966"/>
      <c r="AR121" s="966"/>
      <c r="AS121" s="966"/>
      <c r="AT121" s="967"/>
      <c r="AU121" s="983"/>
      <c r="AV121" s="984"/>
      <c r="AW121" s="984"/>
      <c r="AX121" s="984"/>
      <c r="AY121" s="985"/>
      <c r="AZ121" s="998" t="s">
        <v>456</v>
      </c>
      <c r="BA121" s="974"/>
      <c r="BB121" s="974"/>
      <c r="BC121" s="974"/>
      <c r="BD121" s="974"/>
      <c r="BE121" s="974"/>
      <c r="BF121" s="974"/>
      <c r="BG121" s="974"/>
      <c r="BH121" s="974"/>
      <c r="BI121" s="974"/>
      <c r="BJ121" s="974"/>
      <c r="BK121" s="974"/>
      <c r="BL121" s="974"/>
      <c r="BM121" s="974"/>
      <c r="BN121" s="974"/>
      <c r="BO121" s="974"/>
      <c r="BP121" s="975"/>
      <c r="BQ121" s="988">
        <v>30354728</v>
      </c>
      <c r="BR121" s="989"/>
      <c r="BS121" s="989"/>
      <c r="BT121" s="989"/>
      <c r="BU121" s="989"/>
      <c r="BV121" s="989">
        <v>30297377</v>
      </c>
      <c r="BW121" s="989"/>
      <c r="BX121" s="989"/>
      <c r="BY121" s="989"/>
      <c r="BZ121" s="989"/>
      <c r="CA121" s="989">
        <v>31351617</v>
      </c>
      <c r="CB121" s="989"/>
      <c r="CC121" s="989"/>
      <c r="CD121" s="989"/>
      <c r="CE121" s="989"/>
      <c r="CF121" s="1027">
        <v>235.1</v>
      </c>
      <c r="CG121" s="1028"/>
      <c r="CH121" s="1028"/>
      <c r="CI121" s="1028"/>
      <c r="CJ121" s="1028"/>
      <c r="CK121" s="1019"/>
      <c r="CL121" s="1020"/>
      <c r="CM121" s="1020"/>
      <c r="CN121" s="1020"/>
      <c r="CO121" s="1021"/>
      <c r="CP121" s="1010" t="s">
        <v>394</v>
      </c>
      <c r="CQ121" s="1011"/>
      <c r="CR121" s="1011"/>
      <c r="CS121" s="1011"/>
      <c r="CT121" s="1011"/>
      <c r="CU121" s="1011"/>
      <c r="CV121" s="1011"/>
      <c r="CW121" s="1011"/>
      <c r="CX121" s="1011"/>
      <c r="CY121" s="1011"/>
      <c r="CZ121" s="1011"/>
      <c r="DA121" s="1011"/>
      <c r="DB121" s="1011"/>
      <c r="DC121" s="1011"/>
      <c r="DD121" s="1011"/>
      <c r="DE121" s="1011"/>
      <c r="DF121" s="1012"/>
      <c r="DG121" s="922">
        <v>3811415</v>
      </c>
      <c r="DH121" s="923"/>
      <c r="DI121" s="923"/>
      <c r="DJ121" s="923"/>
      <c r="DK121" s="923"/>
      <c r="DL121" s="923">
        <v>3852667</v>
      </c>
      <c r="DM121" s="923"/>
      <c r="DN121" s="923"/>
      <c r="DO121" s="923"/>
      <c r="DP121" s="923"/>
      <c r="DQ121" s="923">
        <v>3671305</v>
      </c>
      <c r="DR121" s="923"/>
      <c r="DS121" s="923"/>
      <c r="DT121" s="923"/>
      <c r="DU121" s="923"/>
      <c r="DV121" s="924">
        <v>27.5</v>
      </c>
      <c r="DW121" s="924"/>
      <c r="DX121" s="924"/>
      <c r="DY121" s="924"/>
      <c r="DZ121" s="925"/>
    </row>
    <row r="122" spans="1:130" s="197" customFormat="1" ht="26.25" customHeight="1" x14ac:dyDescent="0.15">
      <c r="A122" s="978"/>
      <c r="B122" s="949"/>
      <c r="C122" s="919" t="s">
        <v>437</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112</v>
      </c>
      <c r="AB122" s="962"/>
      <c r="AC122" s="962"/>
      <c r="AD122" s="962"/>
      <c r="AE122" s="963"/>
      <c r="AF122" s="964" t="s">
        <v>112</v>
      </c>
      <c r="AG122" s="962"/>
      <c r="AH122" s="962"/>
      <c r="AI122" s="962"/>
      <c r="AJ122" s="963"/>
      <c r="AK122" s="964" t="s">
        <v>112</v>
      </c>
      <c r="AL122" s="962"/>
      <c r="AM122" s="962"/>
      <c r="AN122" s="962"/>
      <c r="AO122" s="963"/>
      <c r="AP122" s="965" t="s">
        <v>112</v>
      </c>
      <c r="AQ122" s="966"/>
      <c r="AR122" s="966"/>
      <c r="AS122" s="966"/>
      <c r="AT122" s="967"/>
      <c r="AU122" s="986"/>
      <c r="AV122" s="987"/>
      <c r="AW122" s="987"/>
      <c r="AX122" s="987"/>
      <c r="AY122" s="987"/>
      <c r="AZ122" s="228" t="s">
        <v>170</v>
      </c>
      <c r="BA122" s="228"/>
      <c r="BB122" s="228"/>
      <c r="BC122" s="228"/>
      <c r="BD122" s="228"/>
      <c r="BE122" s="228"/>
      <c r="BF122" s="228"/>
      <c r="BG122" s="228"/>
      <c r="BH122" s="228"/>
      <c r="BI122" s="228"/>
      <c r="BJ122" s="228"/>
      <c r="BK122" s="228"/>
      <c r="BL122" s="228"/>
      <c r="BM122" s="228"/>
      <c r="BN122" s="228"/>
      <c r="BO122" s="996" t="s">
        <v>457</v>
      </c>
      <c r="BP122" s="997"/>
      <c r="BQ122" s="1037">
        <v>39678429</v>
      </c>
      <c r="BR122" s="1038"/>
      <c r="BS122" s="1038"/>
      <c r="BT122" s="1038"/>
      <c r="BU122" s="1038"/>
      <c r="BV122" s="1038">
        <v>40878755</v>
      </c>
      <c r="BW122" s="1038"/>
      <c r="BX122" s="1038"/>
      <c r="BY122" s="1038"/>
      <c r="BZ122" s="1038"/>
      <c r="CA122" s="1038">
        <v>42183565</v>
      </c>
      <c r="CB122" s="1038"/>
      <c r="CC122" s="1038"/>
      <c r="CD122" s="1038"/>
      <c r="CE122" s="1038"/>
      <c r="CF122" s="990"/>
      <c r="CG122" s="991"/>
      <c r="CH122" s="991"/>
      <c r="CI122" s="991"/>
      <c r="CJ122" s="992"/>
      <c r="CK122" s="1019"/>
      <c r="CL122" s="1020"/>
      <c r="CM122" s="1020"/>
      <c r="CN122" s="1020"/>
      <c r="CO122" s="1021"/>
      <c r="CP122" s="1010" t="s">
        <v>393</v>
      </c>
      <c r="CQ122" s="1011"/>
      <c r="CR122" s="1011"/>
      <c r="CS122" s="1011"/>
      <c r="CT122" s="1011"/>
      <c r="CU122" s="1011"/>
      <c r="CV122" s="1011"/>
      <c r="CW122" s="1011"/>
      <c r="CX122" s="1011"/>
      <c r="CY122" s="1011"/>
      <c r="CZ122" s="1011"/>
      <c r="DA122" s="1011"/>
      <c r="DB122" s="1011"/>
      <c r="DC122" s="1011"/>
      <c r="DD122" s="1011"/>
      <c r="DE122" s="1011"/>
      <c r="DF122" s="1012"/>
      <c r="DG122" s="922">
        <v>2457285</v>
      </c>
      <c r="DH122" s="923"/>
      <c r="DI122" s="923"/>
      <c r="DJ122" s="923"/>
      <c r="DK122" s="923"/>
      <c r="DL122" s="923">
        <v>2269270</v>
      </c>
      <c r="DM122" s="923"/>
      <c r="DN122" s="923"/>
      <c r="DO122" s="923"/>
      <c r="DP122" s="923"/>
      <c r="DQ122" s="923">
        <v>2077885</v>
      </c>
      <c r="DR122" s="923"/>
      <c r="DS122" s="923"/>
      <c r="DT122" s="923"/>
      <c r="DU122" s="923"/>
      <c r="DV122" s="924">
        <v>15.6</v>
      </c>
      <c r="DW122" s="924"/>
      <c r="DX122" s="924"/>
      <c r="DY122" s="924"/>
      <c r="DZ122" s="925"/>
    </row>
    <row r="123" spans="1:130" s="197" customFormat="1" ht="26.25" customHeight="1" thickBot="1" x14ac:dyDescent="0.2">
      <c r="A123" s="978"/>
      <c r="B123" s="949"/>
      <c r="C123" s="919" t="s">
        <v>443</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v>9597</v>
      </c>
      <c r="AB123" s="962"/>
      <c r="AC123" s="962"/>
      <c r="AD123" s="962"/>
      <c r="AE123" s="963"/>
      <c r="AF123" s="964">
        <v>9433</v>
      </c>
      <c r="AG123" s="962"/>
      <c r="AH123" s="962"/>
      <c r="AI123" s="962"/>
      <c r="AJ123" s="963"/>
      <c r="AK123" s="964">
        <v>9272</v>
      </c>
      <c r="AL123" s="962"/>
      <c r="AM123" s="962"/>
      <c r="AN123" s="962"/>
      <c r="AO123" s="963"/>
      <c r="AP123" s="965">
        <v>0.1</v>
      </c>
      <c r="AQ123" s="966"/>
      <c r="AR123" s="966"/>
      <c r="AS123" s="966"/>
      <c r="AT123" s="967"/>
      <c r="AU123" s="1034" t="s">
        <v>458</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v>58.3</v>
      </c>
      <c r="BR123" s="1030"/>
      <c r="BS123" s="1030"/>
      <c r="BT123" s="1030"/>
      <c r="BU123" s="1030"/>
      <c r="BV123" s="1030">
        <v>57.7</v>
      </c>
      <c r="BW123" s="1030"/>
      <c r="BX123" s="1030"/>
      <c r="BY123" s="1030"/>
      <c r="BZ123" s="1030"/>
      <c r="CA123" s="1030">
        <v>57.4</v>
      </c>
      <c r="CB123" s="1030"/>
      <c r="CC123" s="1030"/>
      <c r="CD123" s="1030"/>
      <c r="CE123" s="1030"/>
      <c r="CF123" s="1031"/>
      <c r="CG123" s="1032"/>
      <c r="CH123" s="1032"/>
      <c r="CI123" s="1032"/>
      <c r="CJ123" s="1033"/>
      <c r="CK123" s="1019"/>
      <c r="CL123" s="1020"/>
      <c r="CM123" s="1020"/>
      <c r="CN123" s="1020"/>
      <c r="CO123" s="1021"/>
      <c r="CP123" s="1010" t="s">
        <v>387</v>
      </c>
      <c r="CQ123" s="1011"/>
      <c r="CR123" s="1011"/>
      <c r="CS123" s="1011"/>
      <c r="CT123" s="1011"/>
      <c r="CU123" s="1011"/>
      <c r="CV123" s="1011"/>
      <c r="CW123" s="1011"/>
      <c r="CX123" s="1011"/>
      <c r="CY123" s="1011"/>
      <c r="CZ123" s="1011"/>
      <c r="DA123" s="1011"/>
      <c r="DB123" s="1011"/>
      <c r="DC123" s="1011"/>
      <c r="DD123" s="1011"/>
      <c r="DE123" s="1011"/>
      <c r="DF123" s="1012"/>
      <c r="DG123" s="961">
        <v>174112</v>
      </c>
      <c r="DH123" s="962"/>
      <c r="DI123" s="962"/>
      <c r="DJ123" s="962"/>
      <c r="DK123" s="963"/>
      <c r="DL123" s="964">
        <v>120926</v>
      </c>
      <c r="DM123" s="962"/>
      <c r="DN123" s="962"/>
      <c r="DO123" s="962"/>
      <c r="DP123" s="963"/>
      <c r="DQ123" s="964">
        <v>639897</v>
      </c>
      <c r="DR123" s="962"/>
      <c r="DS123" s="962"/>
      <c r="DT123" s="962"/>
      <c r="DU123" s="963"/>
      <c r="DV123" s="965">
        <v>4.8</v>
      </c>
      <c r="DW123" s="966"/>
      <c r="DX123" s="966"/>
      <c r="DY123" s="966"/>
      <c r="DZ123" s="967"/>
    </row>
    <row r="124" spans="1:130" s="197" customFormat="1" ht="26.25" customHeight="1" x14ac:dyDescent="0.15">
      <c r="A124" s="978"/>
      <c r="B124" s="949"/>
      <c r="C124" s="919" t="s">
        <v>446</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112</v>
      </c>
      <c r="AB124" s="962"/>
      <c r="AC124" s="962"/>
      <c r="AD124" s="962"/>
      <c r="AE124" s="963"/>
      <c r="AF124" s="964" t="s">
        <v>112</v>
      </c>
      <c r="AG124" s="962"/>
      <c r="AH124" s="962"/>
      <c r="AI124" s="962"/>
      <c r="AJ124" s="963"/>
      <c r="AK124" s="964" t="s">
        <v>112</v>
      </c>
      <c r="AL124" s="962"/>
      <c r="AM124" s="962"/>
      <c r="AN124" s="962"/>
      <c r="AO124" s="963"/>
      <c r="AP124" s="965" t="s">
        <v>112</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459</v>
      </c>
      <c r="CQ124" s="1011"/>
      <c r="CR124" s="1011"/>
      <c r="CS124" s="1011"/>
      <c r="CT124" s="1011"/>
      <c r="CU124" s="1011"/>
      <c r="CV124" s="1011"/>
      <c r="CW124" s="1011"/>
      <c r="CX124" s="1011"/>
      <c r="CY124" s="1011"/>
      <c r="CZ124" s="1011"/>
      <c r="DA124" s="1011"/>
      <c r="DB124" s="1011"/>
      <c r="DC124" s="1011"/>
      <c r="DD124" s="1011"/>
      <c r="DE124" s="1011"/>
      <c r="DF124" s="1012"/>
      <c r="DG124" s="1000">
        <v>433236</v>
      </c>
      <c r="DH124" s="1001"/>
      <c r="DI124" s="1001"/>
      <c r="DJ124" s="1001"/>
      <c r="DK124" s="1002"/>
      <c r="DL124" s="1003">
        <v>442785</v>
      </c>
      <c r="DM124" s="1001"/>
      <c r="DN124" s="1001"/>
      <c r="DO124" s="1001"/>
      <c r="DP124" s="1002"/>
      <c r="DQ124" s="1003">
        <v>175963</v>
      </c>
      <c r="DR124" s="1001"/>
      <c r="DS124" s="1001"/>
      <c r="DT124" s="1001"/>
      <c r="DU124" s="1002"/>
      <c r="DV124" s="1004">
        <v>1.3</v>
      </c>
      <c r="DW124" s="1005"/>
      <c r="DX124" s="1005"/>
      <c r="DY124" s="1005"/>
      <c r="DZ124" s="1006"/>
    </row>
    <row r="125" spans="1:130" s="197" customFormat="1" ht="26.25" customHeight="1" thickBot="1" x14ac:dyDescent="0.2">
      <c r="A125" s="978"/>
      <c r="B125" s="949"/>
      <c r="C125" s="919" t="s">
        <v>448</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112</v>
      </c>
      <c r="AB125" s="962"/>
      <c r="AC125" s="962"/>
      <c r="AD125" s="962"/>
      <c r="AE125" s="963"/>
      <c r="AF125" s="964" t="s">
        <v>112</v>
      </c>
      <c r="AG125" s="962"/>
      <c r="AH125" s="962"/>
      <c r="AI125" s="962"/>
      <c r="AJ125" s="963"/>
      <c r="AK125" s="964" t="s">
        <v>112</v>
      </c>
      <c r="AL125" s="962"/>
      <c r="AM125" s="962"/>
      <c r="AN125" s="962"/>
      <c r="AO125" s="963"/>
      <c r="AP125" s="965" t="s">
        <v>112</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460</v>
      </c>
      <c r="CL125" s="1017"/>
      <c r="CM125" s="1017"/>
      <c r="CN125" s="1017"/>
      <c r="CO125" s="1018"/>
      <c r="CP125" s="943" t="s">
        <v>461</v>
      </c>
      <c r="CQ125" s="890"/>
      <c r="CR125" s="890"/>
      <c r="CS125" s="890"/>
      <c r="CT125" s="890"/>
      <c r="CU125" s="890"/>
      <c r="CV125" s="890"/>
      <c r="CW125" s="890"/>
      <c r="CX125" s="890"/>
      <c r="CY125" s="890"/>
      <c r="CZ125" s="890"/>
      <c r="DA125" s="890"/>
      <c r="DB125" s="890"/>
      <c r="DC125" s="890"/>
      <c r="DD125" s="890"/>
      <c r="DE125" s="890"/>
      <c r="DF125" s="891"/>
      <c r="DG125" s="929" t="s">
        <v>112</v>
      </c>
      <c r="DH125" s="930"/>
      <c r="DI125" s="930"/>
      <c r="DJ125" s="930"/>
      <c r="DK125" s="930"/>
      <c r="DL125" s="930" t="s">
        <v>112</v>
      </c>
      <c r="DM125" s="930"/>
      <c r="DN125" s="930"/>
      <c r="DO125" s="930"/>
      <c r="DP125" s="930"/>
      <c r="DQ125" s="930" t="s">
        <v>112</v>
      </c>
      <c r="DR125" s="930"/>
      <c r="DS125" s="930"/>
      <c r="DT125" s="930"/>
      <c r="DU125" s="930"/>
      <c r="DV125" s="931" t="s">
        <v>112</v>
      </c>
      <c r="DW125" s="931"/>
      <c r="DX125" s="931"/>
      <c r="DY125" s="931"/>
      <c r="DZ125" s="932"/>
    </row>
    <row r="126" spans="1:130" s="197" customFormat="1" ht="26.25" customHeight="1" x14ac:dyDescent="0.15">
      <c r="A126" s="978"/>
      <c r="B126" s="949"/>
      <c r="C126" s="919" t="s">
        <v>451</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v>155711</v>
      </c>
      <c r="AB126" s="962"/>
      <c r="AC126" s="962"/>
      <c r="AD126" s="962"/>
      <c r="AE126" s="963"/>
      <c r="AF126" s="964">
        <v>17868</v>
      </c>
      <c r="AG126" s="962"/>
      <c r="AH126" s="962"/>
      <c r="AI126" s="962"/>
      <c r="AJ126" s="963"/>
      <c r="AK126" s="964">
        <v>17868</v>
      </c>
      <c r="AL126" s="962"/>
      <c r="AM126" s="962"/>
      <c r="AN126" s="962"/>
      <c r="AO126" s="963"/>
      <c r="AP126" s="965">
        <v>0.1</v>
      </c>
      <c r="AQ126" s="966"/>
      <c r="AR126" s="966"/>
      <c r="AS126" s="966"/>
      <c r="AT126" s="967"/>
      <c r="AU126" s="233"/>
      <c r="AV126" s="233"/>
      <c r="AW126" s="233"/>
      <c r="AX126" s="1039" t="s">
        <v>462</v>
      </c>
      <c r="AY126" s="1040"/>
      <c r="AZ126" s="1040"/>
      <c r="BA126" s="1040"/>
      <c r="BB126" s="1040"/>
      <c r="BC126" s="1040"/>
      <c r="BD126" s="1040"/>
      <c r="BE126" s="1041"/>
      <c r="BF126" s="1055" t="s">
        <v>463</v>
      </c>
      <c r="BG126" s="1040"/>
      <c r="BH126" s="1040"/>
      <c r="BI126" s="1040"/>
      <c r="BJ126" s="1040"/>
      <c r="BK126" s="1040"/>
      <c r="BL126" s="1041"/>
      <c r="BM126" s="1055" t="s">
        <v>464</v>
      </c>
      <c r="BN126" s="1040"/>
      <c r="BO126" s="1040"/>
      <c r="BP126" s="1040"/>
      <c r="BQ126" s="1040"/>
      <c r="BR126" s="1040"/>
      <c r="BS126" s="1041"/>
      <c r="BT126" s="1055" t="s">
        <v>465</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466</v>
      </c>
      <c r="CQ126" s="953"/>
      <c r="CR126" s="953"/>
      <c r="CS126" s="953"/>
      <c r="CT126" s="953"/>
      <c r="CU126" s="953"/>
      <c r="CV126" s="953"/>
      <c r="CW126" s="953"/>
      <c r="CX126" s="953"/>
      <c r="CY126" s="953"/>
      <c r="CZ126" s="953"/>
      <c r="DA126" s="953"/>
      <c r="DB126" s="953"/>
      <c r="DC126" s="953"/>
      <c r="DD126" s="953"/>
      <c r="DE126" s="953"/>
      <c r="DF126" s="954"/>
      <c r="DG126" s="922">
        <v>1636</v>
      </c>
      <c r="DH126" s="923"/>
      <c r="DI126" s="923"/>
      <c r="DJ126" s="923"/>
      <c r="DK126" s="923"/>
      <c r="DL126" s="923" t="s">
        <v>112</v>
      </c>
      <c r="DM126" s="923"/>
      <c r="DN126" s="923"/>
      <c r="DO126" s="923"/>
      <c r="DP126" s="923"/>
      <c r="DQ126" s="923">
        <v>51537</v>
      </c>
      <c r="DR126" s="923"/>
      <c r="DS126" s="923"/>
      <c r="DT126" s="923"/>
      <c r="DU126" s="923"/>
      <c r="DV126" s="924">
        <v>0.4</v>
      </c>
      <c r="DW126" s="924"/>
      <c r="DX126" s="924"/>
      <c r="DY126" s="924"/>
      <c r="DZ126" s="925"/>
    </row>
    <row r="127" spans="1:130" s="197" customFormat="1" ht="26.25" customHeight="1" thickBot="1" x14ac:dyDescent="0.2">
      <c r="A127" s="979"/>
      <c r="B127" s="951"/>
      <c r="C127" s="1007" t="s">
        <v>467</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t="s">
        <v>112</v>
      </c>
      <c r="AB127" s="962"/>
      <c r="AC127" s="962"/>
      <c r="AD127" s="962"/>
      <c r="AE127" s="963"/>
      <c r="AF127" s="964" t="s">
        <v>112</v>
      </c>
      <c r="AG127" s="962"/>
      <c r="AH127" s="962"/>
      <c r="AI127" s="962"/>
      <c r="AJ127" s="963"/>
      <c r="AK127" s="964" t="s">
        <v>112</v>
      </c>
      <c r="AL127" s="962"/>
      <c r="AM127" s="962"/>
      <c r="AN127" s="962"/>
      <c r="AO127" s="963"/>
      <c r="AP127" s="965" t="s">
        <v>112</v>
      </c>
      <c r="AQ127" s="966"/>
      <c r="AR127" s="966"/>
      <c r="AS127" s="966"/>
      <c r="AT127" s="967"/>
      <c r="AU127" s="233"/>
      <c r="AV127" s="233"/>
      <c r="AW127" s="233"/>
      <c r="AX127" s="889" t="s">
        <v>468</v>
      </c>
      <c r="AY127" s="890"/>
      <c r="AZ127" s="890"/>
      <c r="BA127" s="890"/>
      <c r="BB127" s="890"/>
      <c r="BC127" s="890"/>
      <c r="BD127" s="890"/>
      <c r="BE127" s="891"/>
      <c r="BF127" s="1044" t="s">
        <v>112</v>
      </c>
      <c r="BG127" s="1045"/>
      <c r="BH127" s="1045"/>
      <c r="BI127" s="1045"/>
      <c r="BJ127" s="1045"/>
      <c r="BK127" s="1045"/>
      <c r="BL127" s="1054"/>
      <c r="BM127" s="1044">
        <v>12.67</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469</v>
      </c>
      <c r="CQ127" s="1048"/>
      <c r="CR127" s="1048"/>
      <c r="CS127" s="1048"/>
      <c r="CT127" s="1048"/>
      <c r="CU127" s="1048"/>
      <c r="CV127" s="1048"/>
      <c r="CW127" s="1048"/>
      <c r="CX127" s="1048"/>
      <c r="CY127" s="1048"/>
      <c r="CZ127" s="1048"/>
      <c r="DA127" s="1048"/>
      <c r="DB127" s="1048"/>
      <c r="DC127" s="1048"/>
      <c r="DD127" s="1048"/>
      <c r="DE127" s="1048"/>
      <c r="DF127" s="1049"/>
      <c r="DG127" s="1050">
        <v>150618</v>
      </c>
      <c r="DH127" s="1051"/>
      <c r="DI127" s="1051"/>
      <c r="DJ127" s="1051"/>
      <c r="DK127" s="1051"/>
      <c r="DL127" s="1051">
        <v>114269</v>
      </c>
      <c r="DM127" s="1051"/>
      <c r="DN127" s="1051"/>
      <c r="DO127" s="1051"/>
      <c r="DP127" s="1051"/>
      <c r="DQ127" s="1051">
        <v>82088</v>
      </c>
      <c r="DR127" s="1051"/>
      <c r="DS127" s="1051"/>
      <c r="DT127" s="1051"/>
      <c r="DU127" s="1051"/>
      <c r="DV127" s="1052">
        <v>0.6</v>
      </c>
      <c r="DW127" s="1052"/>
      <c r="DX127" s="1052"/>
      <c r="DY127" s="1052"/>
      <c r="DZ127" s="1053"/>
    </row>
    <row r="128" spans="1:130" s="197" customFormat="1" ht="26.25" customHeight="1" x14ac:dyDescent="0.15">
      <c r="A128" s="1074" t="s">
        <v>470</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471</v>
      </c>
      <c r="X128" s="1076"/>
      <c r="Y128" s="1076"/>
      <c r="Z128" s="1077"/>
      <c r="AA128" s="1092">
        <v>87073</v>
      </c>
      <c r="AB128" s="1093"/>
      <c r="AC128" s="1093"/>
      <c r="AD128" s="1093"/>
      <c r="AE128" s="1094"/>
      <c r="AF128" s="1095">
        <v>84364</v>
      </c>
      <c r="AG128" s="1093"/>
      <c r="AH128" s="1093"/>
      <c r="AI128" s="1093"/>
      <c r="AJ128" s="1094"/>
      <c r="AK128" s="1095">
        <v>82519</v>
      </c>
      <c r="AL128" s="1093"/>
      <c r="AM128" s="1093"/>
      <c r="AN128" s="1093"/>
      <c r="AO128" s="1094"/>
      <c r="AP128" s="1096"/>
      <c r="AQ128" s="1097"/>
      <c r="AR128" s="1097"/>
      <c r="AS128" s="1097"/>
      <c r="AT128" s="1098"/>
      <c r="AU128" s="235"/>
      <c r="AV128" s="235"/>
      <c r="AW128" s="235"/>
      <c r="AX128" s="1057" t="s">
        <v>472</v>
      </c>
      <c r="AY128" s="953"/>
      <c r="AZ128" s="953"/>
      <c r="BA128" s="953"/>
      <c r="BB128" s="953"/>
      <c r="BC128" s="953"/>
      <c r="BD128" s="953"/>
      <c r="BE128" s="954"/>
      <c r="BF128" s="1069" t="s">
        <v>112</v>
      </c>
      <c r="BG128" s="1070"/>
      <c r="BH128" s="1070"/>
      <c r="BI128" s="1070"/>
      <c r="BJ128" s="1070"/>
      <c r="BK128" s="1070"/>
      <c r="BL128" s="1071"/>
      <c r="BM128" s="1069">
        <v>17.670000000000002</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3" t="s">
        <v>91</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473</v>
      </c>
      <c r="X129" s="1064"/>
      <c r="Y129" s="1064"/>
      <c r="Z129" s="1065"/>
      <c r="AA129" s="961">
        <v>16632993</v>
      </c>
      <c r="AB129" s="962"/>
      <c r="AC129" s="962"/>
      <c r="AD129" s="962"/>
      <c r="AE129" s="963"/>
      <c r="AF129" s="964">
        <v>16798359</v>
      </c>
      <c r="AG129" s="962"/>
      <c r="AH129" s="962"/>
      <c r="AI129" s="962"/>
      <c r="AJ129" s="963"/>
      <c r="AK129" s="964">
        <v>16652938</v>
      </c>
      <c r="AL129" s="962"/>
      <c r="AM129" s="962"/>
      <c r="AN129" s="962"/>
      <c r="AO129" s="963"/>
      <c r="AP129" s="1066"/>
      <c r="AQ129" s="1067"/>
      <c r="AR129" s="1067"/>
      <c r="AS129" s="1067"/>
      <c r="AT129" s="1068"/>
      <c r="AU129" s="235"/>
      <c r="AV129" s="235"/>
      <c r="AW129" s="235"/>
      <c r="AX129" s="1057" t="s">
        <v>474</v>
      </c>
      <c r="AY129" s="953"/>
      <c r="AZ129" s="953"/>
      <c r="BA129" s="953"/>
      <c r="BB129" s="953"/>
      <c r="BC129" s="953"/>
      <c r="BD129" s="953"/>
      <c r="BE129" s="954"/>
      <c r="BF129" s="1058">
        <v>9.6999999999999993</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3" t="s">
        <v>475</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476</v>
      </c>
      <c r="X130" s="1064"/>
      <c r="Y130" s="1064"/>
      <c r="Z130" s="1065"/>
      <c r="AA130" s="961">
        <v>3073056</v>
      </c>
      <c r="AB130" s="962"/>
      <c r="AC130" s="962"/>
      <c r="AD130" s="962"/>
      <c r="AE130" s="963"/>
      <c r="AF130" s="964">
        <v>3183668</v>
      </c>
      <c r="AG130" s="962"/>
      <c r="AH130" s="962"/>
      <c r="AI130" s="962"/>
      <c r="AJ130" s="963"/>
      <c r="AK130" s="964">
        <v>3317921</v>
      </c>
      <c r="AL130" s="962"/>
      <c r="AM130" s="962"/>
      <c r="AN130" s="962"/>
      <c r="AO130" s="963"/>
      <c r="AP130" s="1066"/>
      <c r="AQ130" s="1067"/>
      <c r="AR130" s="1067"/>
      <c r="AS130" s="1067"/>
      <c r="AT130" s="1068"/>
      <c r="AU130" s="235"/>
      <c r="AV130" s="235"/>
      <c r="AW130" s="235"/>
      <c r="AX130" s="1116" t="s">
        <v>477</v>
      </c>
      <c r="AY130" s="1048"/>
      <c r="AZ130" s="1048"/>
      <c r="BA130" s="1048"/>
      <c r="BB130" s="1048"/>
      <c r="BC130" s="1048"/>
      <c r="BD130" s="1048"/>
      <c r="BE130" s="1049"/>
      <c r="BF130" s="1078">
        <v>57.4</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478</v>
      </c>
      <c r="X131" s="1087"/>
      <c r="Y131" s="1087"/>
      <c r="Z131" s="1088"/>
      <c r="AA131" s="1000">
        <v>13559937</v>
      </c>
      <c r="AB131" s="1001"/>
      <c r="AC131" s="1001"/>
      <c r="AD131" s="1001"/>
      <c r="AE131" s="1002"/>
      <c r="AF131" s="1003">
        <v>13614691</v>
      </c>
      <c r="AG131" s="1001"/>
      <c r="AH131" s="1001"/>
      <c r="AI131" s="1001"/>
      <c r="AJ131" s="1002"/>
      <c r="AK131" s="1003">
        <v>13335017</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00" t="s">
        <v>479</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480</v>
      </c>
      <c r="W132" s="1104"/>
      <c r="X132" s="1104"/>
      <c r="Y132" s="1104"/>
      <c r="Z132" s="1105"/>
      <c r="AA132" s="1106">
        <v>10.68319123</v>
      </c>
      <c r="AB132" s="1107"/>
      <c r="AC132" s="1107"/>
      <c r="AD132" s="1107"/>
      <c r="AE132" s="1108"/>
      <c r="AF132" s="1109">
        <v>8.9562223630000002</v>
      </c>
      <c r="AG132" s="1107"/>
      <c r="AH132" s="1107"/>
      <c r="AI132" s="1107"/>
      <c r="AJ132" s="1108"/>
      <c r="AK132" s="1109">
        <v>9.614483431</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481</v>
      </c>
      <c r="W133" s="1111"/>
      <c r="X133" s="1111"/>
      <c r="Y133" s="1111"/>
      <c r="Z133" s="1112"/>
      <c r="AA133" s="1113">
        <v>11.2</v>
      </c>
      <c r="AB133" s="1114"/>
      <c r="AC133" s="1114"/>
      <c r="AD133" s="1114"/>
      <c r="AE133" s="1115"/>
      <c r="AF133" s="1113">
        <v>10.3</v>
      </c>
      <c r="AG133" s="1114"/>
      <c r="AH133" s="1114"/>
      <c r="AI133" s="1114"/>
      <c r="AJ133" s="1115"/>
      <c r="AK133" s="1113">
        <v>9.6999999999999993</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4" orientation="landscape" horizontalDpi="4294967294"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482</v>
      </c>
      <c r="B5" s="246"/>
      <c r="C5" s="246"/>
      <c r="D5" s="246"/>
      <c r="E5" s="246"/>
      <c r="F5" s="246"/>
      <c r="G5" s="246"/>
      <c r="H5" s="246"/>
      <c r="I5" s="246"/>
      <c r="J5" s="246"/>
      <c r="K5" s="246"/>
      <c r="L5" s="246"/>
      <c r="M5" s="246"/>
      <c r="N5" s="246"/>
      <c r="O5" s="247"/>
    </row>
    <row r="6" spans="1:16" x14ac:dyDescent="0.15">
      <c r="A6" s="248"/>
      <c r="B6" s="244"/>
      <c r="C6" s="244"/>
      <c r="D6" s="244"/>
      <c r="E6" s="244"/>
      <c r="F6" s="244"/>
      <c r="G6" s="249" t="s">
        <v>483</v>
      </c>
      <c r="H6" s="249"/>
      <c r="I6" s="249"/>
      <c r="J6" s="249"/>
      <c r="K6" s="244"/>
      <c r="L6" s="244"/>
      <c r="M6" s="244"/>
      <c r="N6" s="244"/>
    </row>
    <row r="7" spans="1:16" x14ac:dyDescent="0.15">
      <c r="A7" s="248"/>
      <c r="B7" s="244"/>
      <c r="C7" s="244"/>
      <c r="D7" s="244"/>
      <c r="E7" s="244"/>
      <c r="F7" s="244"/>
      <c r="G7" s="251"/>
      <c r="H7" s="252"/>
      <c r="I7" s="252"/>
      <c r="J7" s="253"/>
      <c r="K7" s="1120" t="s">
        <v>484</v>
      </c>
      <c r="L7" s="254"/>
      <c r="M7" s="255" t="s">
        <v>485</v>
      </c>
      <c r="N7" s="256"/>
    </row>
    <row r="8" spans="1:16" x14ac:dyDescent="0.15">
      <c r="A8" s="248"/>
      <c r="B8" s="244"/>
      <c r="C8" s="244"/>
      <c r="D8" s="244"/>
      <c r="E8" s="244"/>
      <c r="F8" s="244"/>
      <c r="G8" s="257"/>
      <c r="H8" s="258"/>
      <c r="I8" s="258"/>
      <c r="J8" s="259"/>
      <c r="K8" s="1121"/>
      <c r="L8" s="260" t="s">
        <v>486</v>
      </c>
      <c r="M8" s="261" t="s">
        <v>487</v>
      </c>
      <c r="N8" s="262" t="s">
        <v>488</v>
      </c>
    </row>
    <row r="9" spans="1:16" x14ac:dyDescent="0.15">
      <c r="A9" s="248"/>
      <c r="B9" s="244"/>
      <c r="C9" s="244"/>
      <c r="D9" s="244"/>
      <c r="E9" s="244"/>
      <c r="F9" s="244"/>
      <c r="G9" s="1122" t="s">
        <v>489</v>
      </c>
      <c r="H9" s="1123"/>
      <c r="I9" s="1123"/>
      <c r="J9" s="1124"/>
      <c r="K9" s="263">
        <v>4526125</v>
      </c>
      <c r="L9" s="264">
        <v>110074</v>
      </c>
      <c r="M9" s="265">
        <v>84248</v>
      </c>
      <c r="N9" s="266">
        <v>30.7</v>
      </c>
    </row>
    <row r="10" spans="1:16" x14ac:dyDescent="0.15">
      <c r="A10" s="248"/>
      <c r="B10" s="244"/>
      <c r="C10" s="244"/>
      <c r="D10" s="244"/>
      <c r="E10" s="244"/>
      <c r="F10" s="244"/>
      <c r="G10" s="1122" t="s">
        <v>490</v>
      </c>
      <c r="H10" s="1123"/>
      <c r="I10" s="1123"/>
      <c r="J10" s="1124"/>
      <c r="K10" s="267">
        <v>787318</v>
      </c>
      <c r="L10" s="268">
        <v>19147</v>
      </c>
      <c r="M10" s="269">
        <v>7169</v>
      </c>
      <c r="N10" s="270">
        <v>167.1</v>
      </c>
    </row>
    <row r="11" spans="1:16" ht="13.5" customHeight="1" x14ac:dyDescent="0.15">
      <c r="A11" s="248"/>
      <c r="B11" s="244"/>
      <c r="C11" s="244"/>
      <c r="D11" s="244"/>
      <c r="E11" s="244"/>
      <c r="F11" s="244"/>
      <c r="G11" s="1122" t="s">
        <v>491</v>
      </c>
      <c r="H11" s="1123"/>
      <c r="I11" s="1123"/>
      <c r="J11" s="1124"/>
      <c r="K11" s="267">
        <v>147216</v>
      </c>
      <c r="L11" s="268">
        <v>3580</v>
      </c>
      <c r="M11" s="269">
        <v>9152</v>
      </c>
      <c r="N11" s="270">
        <v>-60.9</v>
      </c>
    </row>
    <row r="12" spans="1:16" ht="13.5" customHeight="1" x14ac:dyDescent="0.15">
      <c r="A12" s="248"/>
      <c r="B12" s="244"/>
      <c r="C12" s="244"/>
      <c r="D12" s="244"/>
      <c r="E12" s="244"/>
      <c r="F12" s="244"/>
      <c r="G12" s="1122" t="s">
        <v>492</v>
      </c>
      <c r="H12" s="1123"/>
      <c r="I12" s="1123"/>
      <c r="J12" s="1124"/>
      <c r="K12" s="267">
        <v>86807</v>
      </c>
      <c r="L12" s="268">
        <v>2111</v>
      </c>
      <c r="M12" s="269">
        <v>893</v>
      </c>
      <c r="N12" s="270">
        <v>136.4</v>
      </c>
    </row>
    <row r="13" spans="1:16" ht="13.5" customHeight="1" x14ac:dyDescent="0.15">
      <c r="A13" s="248"/>
      <c r="B13" s="244"/>
      <c r="C13" s="244"/>
      <c r="D13" s="244"/>
      <c r="E13" s="244"/>
      <c r="F13" s="244"/>
      <c r="G13" s="1122" t="s">
        <v>493</v>
      </c>
      <c r="H13" s="1123"/>
      <c r="I13" s="1123"/>
      <c r="J13" s="1124"/>
      <c r="K13" s="267" t="s">
        <v>494</v>
      </c>
      <c r="L13" s="268" t="s">
        <v>494</v>
      </c>
      <c r="M13" s="269">
        <v>3</v>
      </c>
      <c r="N13" s="270" t="s">
        <v>494</v>
      </c>
    </row>
    <row r="14" spans="1:16" ht="13.5" customHeight="1" x14ac:dyDescent="0.15">
      <c r="A14" s="248"/>
      <c r="B14" s="244"/>
      <c r="C14" s="244"/>
      <c r="D14" s="244"/>
      <c r="E14" s="244"/>
      <c r="F14" s="244"/>
      <c r="G14" s="1122" t="s">
        <v>495</v>
      </c>
      <c r="H14" s="1123"/>
      <c r="I14" s="1123"/>
      <c r="J14" s="1124"/>
      <c r="K14" s="267">
        <v>131151</v>
      </c>
      <c r="L14" s="268">
        <v>3190</v>
      </c>
      <c r="M14" s="269">
        <v>3652</v>
      </c>
      <c r="N14" s="270">
        <v>-12.7</v>
      </c>
    </row>
    <row r="15" spans="1:16" ht="13.5" customHeight="1" x14ac:dyDescent="0.15">
      <c r="A15" s="248"/>
      <c r="B15" s="244"/>
      <c r="C15" s="244"/>
      <c r="D15" s="244"/>
      <c r="E15" s="244"/>
      <c r="F15" s="244"/>
      <c r="G15" s="1122" t="s">
        <v>496</v>
      </c>
      <c r="H15" s="1123"/>
      <c r="I15" s="1123"/>
      <c r="J15" s="1124"/>
      <c r="K15" s="267" t="s">
        <v>494</v>
      </c>
      <c r="L15" s="268" t="s">
        <v>494</v>
      </c>
      <c r="M15" s="269">
        <v>2134</v>
      </c>
      <c r="N15" s="270" t="s">
        <v>494</v>
      </c>
    </row>
    <row r="16" spans="1:16" x14ac:dyDescent="0.15">
      <c r="A16" s="248"/>
      <c r="B16" s="244"/>
      <c r="C16" s="244"/>
      <c r="D16" s="244"/>
      <c r="E16" s="244"/>
      <c r="F16" s="244"/>
      <c r="G16" s="1125" t="s">
        <v>497</v>
      </c>
      <c r="H16" s="1126"/>
      <c r="I16" s="1126"/>
      <c r="J16" s="1127"/>
      <c r="K16" s="268">
        <v>-553894</v>
      </c>
      <c r="L16" s="268">
        <v>-13471</v>
      </c>
      <c r="M16" s="269">
        <v>-9248</v>
      </c>
      <c r="N16" s="270">
        <v>45.7</v>
      </c>
    </row>
    <row r="17" spans="1:16" x14ac:dyDescent="0.15">
      <c r="A17" s="248"/>
      <c r="B17" s="244"/>
      <c r="C17" s="244"/>
      <c r="D17" s="244"/>
      <c r="E17" s="244"/>
      <c r="F17" s="244"/>
      <c r="G17" s="1125" t="s">
        <v>170</v>
      </c>
      <c r="H17" s="1126"/>
      <c r="I17" s="1126"/>
      <c r="J17" s="1127"/>
      <c r="K17" s="268">
        <v>5124723</v>
      </c>
      <c r="L17" s="268">
        <v>124632</v>
      </c>
      <c r="M17" s="269">
        <v>98003</v>
      </c>
      <c r="N17" s="270">
        <v>27.2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498</v>
      </c>
      <c r="H19" s="244"/>
      <c r="I19" s="244"/>
      <c r="J19" s="244"/>
      <c r="K19" s="244"/>
      <c r="L19" s="244"/>
      <c r="M19" s="244"/>
      <c r="N19" s="244"/>
    </row>
    <row r="20" spans="1:16" x14ac:dyDescent="0.15">
      <c r="A20" s="248"/>
      <c r="B20" s="244"/>
      <c r="C20" s="244"/>
      <c r="D20" s="244"/>
      <c r="E20" s="244"/>
      <c r="F20" s="244"/>
      <c r="G20" s="272"/>
      <c r="H20" s="273"/>
      <c r="I20" s="273"/>
      <c r="J20" s="274"/>
      <c r="K20" s="275" t="s">
        <v>499</v>
      </c>
      <c r="L20" s="276" t="s">
        <v>500</v>
      </c>
      <c r="M20" s="277" t="s">
        <v>501</v>
      </c>
      <c r="N20" s="278"/>
    </row>
    <row r="21" spans="1:16" s="284" customFormat="1" x14ac:dyDescent="0.15">
      <c r="A21" s="279"/>
      <c r="B21" s="249"/>
      <c r="C21" s="249"/>
      <c r="D21" s="249"/>
      <c r="E21" s="249"/>
      <c r="F21" s="249"/>
      <c r="G21" s="1117" t="s">
        <v>502</v>
      </c>
      <c r="H21" s="1118"/>
      <c r="I21" s="1118"/>
      <c r="J21" s="1119"/>
      <c r="K21" s="280">
        <v>13.16</v>
      </c>
      <c r="L21" s="281">
        <v>9.39</v>
      </c>
      <c r="M21" s="282">
        <v>3.77</v>
      </c>
      <c r="N21" s="249"/>
      <c r="O21" s="283"/>
      <c r="P21" s="279"/>
    </row>
    <row r="22" spans="1:16" s="284" customFormat="1" x14ac:dyDescent="0.15">
      <c r="A22" s="279"/>
      <c r="B22" s="249"/>
      <c r="C22" s="249"/>
      <c r="D22" s="249"/>
      <c r="E22" s="249"/>
      <c r="F22" s="249"/>
      <c r="G22" s="1117" t="s">
        <v>503</v>
      </c>
      <c r="H22" s="1118"/>
      <c r="I22" s="1118"/>
      <c r="J22" s="1119"/>
      <c r="K22" s="285">
        <v>92.6</v>
      </c>
      <c r="L22" s="286">
        <v>97</v>
      </c>
      <c r="M22" s="287">
        <v>-4.4000000000000004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505</v>
      </c>
      <c r="H29" s="249"/>
      <c r="I29" s="249"/>
      <c r="J29" s="249"/>
      <c r="K29" s="244"/>
      <c r="L29" s="244"/>
      <c r="M29" s="244"/>
      <c r="N29" s="244"/>
      <c r="O29" s="293"/>
    </row>
    <row r="30" spans="1:16" x14ac:dyDescent="0.15">
      <c r="A30" s="248"/>
      <c r="B30" s="244"/>
      <c r="C30" s="244"/>
      <c r="D30" s="244"/>
      <c r="E30" s="244"/>
      <c r="F30" s="244"/>
      <c r="G30" s="251"/>
      <c r="H30" s="252"/>
      <c r="I30" s="252"/>
      <c r="J30" s="253"/>
      <c r="K30" s="1120" t="s">
        <v>484</v>
      </c>
      <c r="L30" s="254"/>
      <c r="M30" s="255" t="s">
        <v>485</v>
      </c>
      <c r="N30" s="256"/>
    </row>
    <row r="31" spans="1:16" x14ac:dyDescent="0.15">
      <c r="A31" s="248"/>
      <c r="B31" s="244"/>
      <c r="C31" s="244"/>
      <c r="D31" s="244"/>
      <c r="E31" s="244"/>
      <c r="F31" s="244"/>
      <c r="G31" s="257"/>
      <c r="H31" s="258"/>
      <c r="I31" s="258"/>
      <c r="J31" s="259"/>
      <c r="K31" s="1121"/>
      <c r="L31" s="260" t="s">
        <v>486</v>
      </c>
      <c r="M31" s="261" t="s">
        <v>487</v>
      </c>
      <c r="N31" s="262" t="s">
        <v>488</v>
      </c>
    </row>
    <row r="32" spans="1:16" ht="27" customHeight="1" x14ac:dyDescent="0.15">
      <c r="A32" s="248"/>
      <c r="B32" s="244"/>
      <c r="C32" s="244"/>
      <c r="D32" s="244"/>
      <c r="E32" s="244"/>
      <c r="F32" s="244"/>
      <c r="G32" s="1133" t="s">
        <v>506</v>
      </c>
      <c r="H32" s="1134"/>
      <c r="I32" s="1134"/>
      <c r="J32" s="1135"/>
      <c r="K32" s="294">
        <v>3775190</v>
      </c>
      <c r="L32" s="294">
        <v>91811</v>
      </c>
      <c r="M32" s="295">
        <v>64926</v>
      </c>
      <c r="N32" s="296">
        <v>41.4</v>
      </c>
    </row>
    <row r="33" spans="1:16" ht="13.5" customHeight="1" x14ac:dyDescent="0.15">
      <c r="A33" s="248"/>
      <c r="B33" s="244"/>
      <c r="C33" s="244"/>
      <c r="D33" s="244"/>
      <c r="E33" s="244"/>
      <c r="F33" s="244"/>
      <c r="G33" s="1133" t="s">
        <v>507</v>
      </c>
      <c r="H33" s="1134"/>
      <c r="I33" s="1134"/>
      <c r="J33" s="1135"/>
      <c r="K33" s="294" t="s">
        <v>494</v>
      </c>
      <c r="L33" s="294" t="s">
        <v>494</v>
      </c>
      <c r="M33" s="295" t="s">
        <v>494</v>
      </c>
      <c r="N33" s="296" t="s">
        <v>494</v>
      </c>
    </row>
    <row r="34" spans="1:16" ht="27" customHeight="1" x14ac:dyDescent="0.15">
      <c r="A34" s="248"/>
      <c r="B34" s="244"/>
      <c r="C34" s="244"/>
      <c r="D34" s="244"/>
      <c r="E34" s="244"/>
      <c r="F34" s="244"/>
      <c r="G34" s="1133" t="s">
        <v>508</v>
      </c>
      <c r="H34" s="1134"/>
      <c r="I34" s="1134"/>
      <c r="J34" s="1135"/>
      <c r="K34" s="294" t="s">
        <v>494</v>
      </c>
      <c r="L34" s="294" t="s">
        <v>494</v>
      </c>
      <c r="M34" s="295">
        <v>24</v>
      </c>
      <c r="N34" s="296" t="s">
        <v>494</v>
      </c>
    </row>
    <row r="35" spans="1:16" ht="27" customHeight="1" x14ac:dyDescent="0.15">
      <c r="A35" s="248"/>
      <c r="B35" s="244"/>
      <c r="C35" s="244"/>
      <c r="D35" s="244"/>
      <c r="E35" s="244"/>
      <c r="F35" s="244"/>
      <c r="G35" s="1133" t="s">
        <v>509</v>
      </c>
      <c r="H35" s="1134"/>
      <c r="I35" s="1134"/>
      <c r="J35" s="1135"/>
      <c r="K35" s="294">
        <v>872952</v>
      </c>
      <c r="L35" s="294">
        <v>21230</v>
      </c>
      <c r="M35" s="295">
        <v>18007</v>
      </c>
      <c r="N35" s="296">
        <v>17.899999999999999</v>
      </c>
    </row>
    <row r="36" spans="1:16" ht="27" customHeight="1" x14ac:dyDescent="0.15">
      <c r="A36" s="248"/>
      <c r="B36" s="244"/>
      <c r="C36" s="244"/>
      <c r="D36" s="244"/>
      <c r="E36" s="244"/>
      <c r="F36" s="244"/>
      <c r="G36" s="1133" t="s">
        <v>510</v>
      </c>
      <c r="H36" s="1134"/>
      <c r="I36" s="1134"/>
      <c r="J36" s="1135"/>
      <c r="K36" s="294">
        <v>1557</v>
      </c>
      <c r="L36" s="294">
        <v>38</v>
      </c>
      <c r="M36" s="295">
        <v>3275</v>
      </c>
      <c r="N36" s="296">
        <v>-98.8</v>
      </c>
    </row>
    <row r="37" spans="1:16" ht="13.5" customHeight="1" x14ac:dyDescent="0.15">
      <c r="A37" s="248"/>
      <c r="B37" s="244"/>
      <c r="C37" s="244"/>
      <c r="D37" s="244"/>
      <c r="E37" s="244"/>
      <c r="F37" s="244"/>
      <c r="G37" s="1133" t="s">
        <v>511</v>
      </c>
      <c r="H37" s="1134"/>
      <c r="I37" s="1134"/>
      <c r="J37" s="1135"/>
      <c r="K37" s="294">
        <v>32713</v>
      </c>
      <c r="L37" s="294">
        <v>796</v>
      </c>
      <c r="M37" s="295">
        <v>1233</v>
      </c>
      <c r="N37" s="296">
        <v>-35.4</v>
      </c>
    </row>
    <row r="38" spans="1:16" ht="27" customHeight="1" x14ac:dyDescent="0.15">
      <c r="A38" s="248"/>
      <c r="B38" s="244"/>
      <c r="C38" s="244"/>
      <c r="D38" s="244"/>
      <c r="E38" s="244"/>
      <c r="F38" s="244"/>
      <c r="G38" s="1136" t="s">
        <v>512</v>
      </c>
      <c r="H38" s="1137"/>
      <c r="I38" s="1137"/>
      <c r="J38" s="1138"/>
      <c r="K38" s="297">
        <v>121</v>
      </c>
      <c r="L38" s="297">
        <v>3</v>
      </c>
      <c r="M38" s="298">
        <v>9</v>
      </c>
      <c r="N38" s="299">
        <v>-66.7</v>
      </c>
      <c r="O38" s="293"/>
    </row>
    <row r="39" spans="1:16" x14ac:dyDescent="0.15">
      <c r="A39" s="248"/>
      <c r="B39" s="244"/>
      <c r="C39" s="244"/>
      <c r="D39" s="244"/>
      <c r="E39" s="244"/>
      <c r="F39" s="244"/>
      <c r="G39" s="1136" t="s">
        <v>513</v>
      </c>
      <c r="H39" s="1137"/>
      <c r="I39" s="1137"/>
      <c r="J39" s="1138"/>
      <c r="K39" s="300">
        <v>-82519</v>
      </c>
      <c r="L39" s="300">
        <v>-2007</v>
      </c>
      <c r="M39" s="301">
        <v>-4280</v>
      </c>
      <c r="N39" s="302">
        <v>-53.1</v>
      </c>
      <c r="O39" s="293"/>
    </row>
    <row r="40" spans="1:16" ht="27" customHeight="1" x14ac:dyDescent="0.15">
      <c r="A40" s="248"/>
      <c r="B40" s="244"/>
      <c r="C40" s="244"/>
      <c r="D40" s="244"/>
      <c r="E40" s="244"/>
      <c r="F40" s="244"/>
      <c r="G40" s="1133" t="s">
        <v>514</v>
      </c>
      <c r="H40" s="1134"/>
      <c r="I40" s="1134"/>
      <c r="J40" s="1135"/>
      <c r="K40" s="300">
        <v>-3317921</v>
      </c>
      <c r="L40" s="300">
        <v>-80691</v>
      </c>
      <c r="M40" s="301">
        <v>-56807</v>
      </c>
      <c r="N40" s="302">
        <v>42</v>
      </c>
      <c r="O40" s="293"/>
    </row>
    <row r="41" spans="1:16" x14ac:dyDescent="0.15">
      <c r="A41" s="248"/>
      <c r="B41" s="244"/>
      <c r="C41" s="244"/>
      <c r="D41" s="244"/>
      <c r="E41" s="244"/>
      <c r="F41" s="244"/>
      <c r="G41" s="1139" t="s">
        <v>282</v>
      </c>
      <c r="H41" s="1140"/>
      <c r="I41" s="1140"/>
      <c r="J41" s="1141"/>
      <c r="K41" s="294">
        <v>1282093</v>
      </c>
      <c r="L41" s="300">
        <v>31180</v>
      </c>
      <c r="M41" s="301">
        <v>26387</v>
      </c>
      <c r="N41" s="302">
        <v>18.2</v>
      </c>
      <c r="O41" s="293"/>
    </row>
    <row r="42" spans="1:16" x14ac:dyDescent="0.15">
      <c r="A42" s="248"/>
      <c r="B42" s="244"/>
      <c r="C42" s="244"/>
      <c r="D42" s="244"/>
      <c r="E42" s="244"/>
      <c r="F42" s="244"/>
      <c r="G42" s="303" t="s">
        <v>515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517</v>
      </c>
      <c r="H48" s="308"/>
      <c r="I48" s="308"/>
      <c r="J48" s="308"/>
      <c r="K48" s="308"/>
      <c r="L48" s="308"/>
      <c r="M48" s="309"/>
      <c r="N48" s="308"/>
    </row>
    <row r="49" spans="1:14" ht="13.5" customHeight="1" x14ac:dyDescent="0.15">
      <c r="A49" s="248"/>
      <c r="B49" s="244"/>
      <c r="C49" s="244"/>
      <c r="D49" s="244"/>
      <c r="E49" s="244"/>
      <c r="F49" s="244"/>
      <c r="G49" s="310"/>
      <c r="H49" s="311"/>
      <c r="I49" s="1128" t="s">
        <v>484</v>
      </c>
      <c r="J49" s="1130" t="s">
        <v>518</v>
      </c>
      <c r="K49" s="1131"/>
      <c r="L49" s="1131"/>
      <c r="M49" s="1131"/>
      <c r="N49" s="1132"/>
    </row>
    <row r="50" spans="1:14" x14ac:dyDescent="0.15">
      <c r="A50" s="248"/>
      <c r="B50" s="244"/>
      <c r="C50" s="244"/>
      <c r="D50" s="244"/>
      <c r="E50" s="244"/>
      <c r="F50" s="244"/>
      <c r="G50" s="312"/>
      <c r="H50" s="313"/>
      <c r="I50" s="1129"/>
      <c r="J50" s="314" t="s">
        <v>519</v>
      </c>
      <c r="K50" s="315" t="s">
        <v>520</v>
      </c>
      <c r="L50" s="316" t="s">
        <v>521</v>
      </c>
      <c r="M50" s="317" t="s">
        <v>522</v>
      </c>
      <c r="N50" s="318" t="s">
        <v>523</v>
      </c>
    </row>
    <row r="51" spans="1:14" x14ac:dyDescent="0.15">
      <c r="A51" s="248"/>
      <c r="B51" s="244"/>
      <c r="C51" s="244"/>
      <c r="D51" s="244"/>
      <c r="E51" s="244"/>
      <c r="F51" s="244"/>
      <c r="G51" s="310" t="s">
        <v>524</v>
      </c>
      <c r="H51" s="311"/>
      <c r="I51" s="319">
        <v>7827806</v>
      </c>
      <c r="J51" s="320">
        <v>182309</v>
      </c>
      <c r="K51" s="321">
        <v>16.899999999999999</v>
      </c>
      <c r="L51" s="322">
        <v>78670</v>
      </c>
      <c r="M51" s="323">
        <v>3.1</v>
      </c>
      <c r="N51" s="324">
        <v>13.8</v>
      </c>
    </row>
    <row r="52" spans="1:14" x14ac:dyDescent="0.15">
      <c r="A52" s="248"/>
      <c r="B52" s="244"/>
      <c r="C52" s="244"/>
      <c r="D52" s="244"/>
      <c r="E52" s="244"/>
      <c r="F52" s="244"/>
      <c r="G52" s="325"/>
      <c r="H52" s="326" t="s">
        <v>525</v>
      </c>
      <c r="I52" s="327">
        <v>4008264</v>
      </c>
      <c r="J52" s="328">
        <v>93352</v>
      </c>
      <c r="K52" s="329">
        <v>31.4</v>
      </c>
      <c r="L52" s="330">
        <v>38094</v>
      </c>
      <c r="M52" s="331">
        <v>-7.3</v>
      </c>
      <c r="N52" s="332">
        <v>38.700000000000003</v>
      </c>
    </row>
    <row r="53" spans="1:14" x14ac:dyDescent="0.15">
      <c r="A53" s="248"/>
      <c r="B53" s="244"/>
      <c r="C53" s="244"/>
      <c r="D53" s="244"/>
      <c r="E53" s="244"/>
      <c r="F53" s="244"/>
      <c r="G53" s="310" t="s">
        <v>526</v>
      </c>
      <c r="H53" s="311"/>
      <c r="I53" s="319">
        <v>3582755</v>
      </c>
      <c r="J53" s="320">
        <v>84557</v>
      </c>
      <c r="K53" s="321">
        <v>-53.6</v>
      </c>
      <c r="L53" s="322">
        <v>67201</v>
      </c>
      <c r="M53" s="323">
        <v>-14.6</v>
      </c>
      <c r="N53" s="324">
        <v>-39</v>
      </c>
    </row>
    <row r="54" spans="1:14" x14ac:dyDescent="0.15">
      <c r="A54" s="248"/>
      <c r="B54" s="244"/>
      <c r="C54" s="244"/>
      <c r="D54" s="244"/>
      <c r="E54" s="244"/>
      <c r="F54" s="244"/>
      <c r="G54" s="325"/>
      <c r="H54" s="326" t="s">
        <v>525</v>
      </c>
      <c r="I54" s="327">
        <v>2392965</v>
      </c>
      <c r="J54" s="328">
        <v>56476</v>
      </c>
      <c r="K54" s="329">
        <v>-39.5</v>
      </c>
      <c r="L54" s="330">
        <v>35210</v>
      </c>
      <c r="M54" s="331">
        <v>-7.6</v>
      </c>
      <c r="N54" s="332">
        <v>-31.9</v>
      </c>
    </row>
    <row r="55" spans="1:14" x14ac:dyDescent="0.15">
      <c r="A55" s="248"/>
      <c r="B55" s="244"/>
      <c r="C55" s="244"/>
      <c r="D55" s="244"/>
      <c r="E55" s="244"/>
      <c r="F55" s="244"/>
      <c r="G55" s="310" t="s">
        <v>527</v>
      </c>
      <c r="H55" s="311"/>
      <c r="I55" s="319">
        <v>2594560</v>
      </c>
      <c r="J55" s="320">
        <v>61700</v>
      </c>
      <c r="K55" s="321">
        <v>-27</v>
      </c>
      <c r="L55" s="322">
        <v>75709</v>
      </c>
      <c r="M55" s="323">
        <v>12.7</v>
      </c>
      <c r="N55" s="324">
        <v>-39.700000000000003</v>
      </c>
    </row>
    <row r="56" spans="1:14" x14ac:dyDescent="0.15">
      <c r="A56" s="248"/>
      <c r="B56" s="244"/>
      <c r="C56" s="244"/>
      <c r="D56" s="244"/>
      <c r="E56" s="244"/>
      <c r="F56" s="244"/>
      <c r="G56" s="325"/>
      <c r="H56" s="326" t="s">
        <v>525</v>
      </c>
      <c r="I56" s="327">
        <v>1352518</v>
      </c>
      <c r="J56" s="328">
        <v>32164</v>
      </c>
      <c r="K56" s="329">
        <v>-43</v>
      </c>
      <c r="L56" s="330">
        <v>35212</v>
      </c>
      <c r="M56" s="331">
        <v>0</v>
      </c>
      <c r="N56" s="332">
        <v>-43</v>
      </c>
    </row>
    <row r="57" spans="1:14" x14ac:dyDescent="0.15">
      <c r="A57" s="248"/>
      <c r="B57" s="244"/>
      <c r="C57" s="244"/>
      <c r="D57" s="244"/>
      <c r="E57" s="244"/>
      <c r="F57" s="244"/>
      <c r="G57" s="310" t="s">
        <v>528</v>
      </c>
      <c r="H57" s="311"/>
      <c r="I57" s="319">
        <v>5024088</v>
      </c>
      <c r="J57" s="320">
        <v>120168</v>
      </c>
      <c r="K57" s="321">
        <v>94.8</v>
      </c>
      <c r="L57" s="322">
        <v>90961</v>
      </c>
      <c r="M57" s="323">
        <v>20.100000000000001</v>
      </c>
      <c r="N57" s="324">
        <v>74.7</v>
      </c>
    </row>
    <row r="58" spans="1:14" x14ac:dyDescent="0.15">
      <c r="A58" s="248"/>
      <c r="B58" s="244"/>
      <c r="C58" s="244"/>
      <c r="D58" s="244"/>
      <c r="E58" s="244"/>
      <c r="F58" s="244"/>
      <c r="G58" s="325"/>
      <c r="H58" s="326" t="s">
        <v>525</v>
      </c>
      <c r="I58" s="327">
        <v>2467064</v>
      </c>
      <c r="J58" s="328">
        <v>59008</v>
      </c>
      <c r="K58" s="329">
        <v>83.5</v>
      </c>
      <c r="L58" s="330">
        <v>37720</v>
      </c>
      <c r="M58" s="331">
        <v>7.1</v>
      </c>
      <c r="N58" s="332">
        <v>76.400000000000006</v>
      </c>
    </row>
    <row r="59" spans="1:14" x14ac:dyDescent="0.15">
      <c r="A59" s="248"/>
      <c r="B59" s="244"/>
      <c r="C59" s="244"/>
      <c r="D59" s="244"/>
      <c r="E59" s="244"/>
      <c r="F59" s="244"/>
      <c r="G59" s="310" t="s">
        <v>529</v>
      </c>
      <c r="H59" s="311"/>
      <c r="I59" s="319">
        <v>5692276</v>
      </c>
      <c r="J59" s="320">
        <v>138434</v>
      </c>
      <c r="K59" s="321">
        <v>15.2</v>
      </c>
      <c r="L59" s="322">
        <v>106614</v>
      </c>
      <c r="M59" s="323">
        <v>17.2</v>
      </c>
      <c r="N59" s="324">
        <v>-2</v>
      </c>
    </row>
    <row r="60" spans="1:14" x14ac:dyDescent="0.15">
      <c r="A60" s="248"/>
      <c r="B60" s="244"/>
      <c r="C60" s="244"/>
      <c r="D60" s="244"/>
      <c r="E60" s="244"/>
      <c r="F60" s="244"/>
      <c r="G60" s="325"/>
      <c r="H60" s="326" t="s">
        <v>525</v>
      </c>
      <c r="I60" s="333">
        <v>2106419</v>
      </c>
      <c r="J60" s="328">
        <v>51227</v>
      </c>
      <c r="K60" s="329">
        <v>-13.2</v>
      </c>
      <c r="L60" s="330">
        <v>45545</v>
      </c>
      <c r="M60" s="331">
        <v>20.7</v>
      </c>
      <c r="N60" s="332">
        <v>-33.9</v>
      </c>
    </row>
    <row r="61" spans="1:14" x14ac:dyDescent="0.15">
      <c r="A61" s="248"/>
      <c r="B61" s="244"/>
      <c r="C61" s="244"/>
      <c r="D61" s="244"/>
      <c r="E61" s="244"/>
      <c r="F61" s="244"/>
      <c r="G61" s="310" t="s">
        <v>530</v>
      </c>
      <c r="H61" s="334"/>
      <c r="I61" s="335">
        <v>4944297</v>
      </c>
      <c r="J61" s="336">
        <v>117434</v>
      </c>
      <c r="K61" s="337">
        <v>9.3000000000000007</v>
      </c>
      <c r="L61" s="338">
        <v>83831</v>
      </c>
      <c r="M61" s="339">
        <v>7.7</v>
      </c>
      <c r="N61" s="324">
        <v>1.6</v>
      </c>
    </row>
    <row r="62" spans="1:14" x14ac:dyDescent="0.15">
      <c r="A62" s="248"/>
      <c r="B62" s="244"/>
      <c r="C62" s="244"/>
      <c r="D62" s="244"/>
      <c r="E62" s="244"/>
      <c r="F62" s="244"/>
      <c r="G62" s="325"/>
      <c r="H62" s="326" t="s">
        <v>525</v>
      </c>
      <c r="I62" s="327">
        <v>2465446</v>
      </c>
      <c r="J62" s="328">
        <v>58445</v>
      </c>
      <c r="K62" s="329">
        <v>3.8</v>
      </c>
      <c r="L62" s="330">
        <v>38356</v>
      </c>
      <c r="M62" s="331">
        <v>2.6</v>
      </c>
      <c r="N62" s="332">
        <v>1.2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42" t="s">
        <v>3</v>
      </c>
      <c r="D47" s="1142"/>
      <c r="E47" s="1143"/>
      <c r="F47" s="11">
        <v>10.32</v>
      </c>
      <c r="G47" s="12">
        <v>13.59</v>
      </c>
      <c r="H47" s="12">
        <v>15.3</v>
      </c>
      <c r="I47" s="12">
        <v>19.66</v>
      </c>
      <c r="J47" s="13">
        <v>22.12</v>
      </c>
    </row>
    <row r="48" spans="2:10" ht="57.75" customHeight="1" x14ac:dyDescent="0.15">
      <c r="B48" s="14"/>
      <c r="C48" s="1144" t="s">
        <v>4</v>
      </c>
      <c r="D48" s="1144"/>
      <c r="E48" s="1145"/>
      <c r="F48" s="15">
        <v>4.12</v>
      </c>
      <c r="G48" s="16">
        <v>3.93</v>
      </c>
      <c r="H48" s="16">
        <v>8.0500000000000007</v>
      </c>
      <c r="I48" s="16">
        <v>4.54</v>
      </c>
      <c r="J48" s="17">
        <v>5.19</v>
      </c>
    </row>
    <row r="49" spans="2:10" ht="57.75" customHeight="1" thickBot="1" x14ac:dyDescent="0.2">
      <c r="B49" s="18"/>
      <c r="C49" s="1146" t="s">
        <v>5</v>
      </c>
      <c r="D49" s="1146"/>
      <c r="E49" s="1147"/>
      <c r="F49" s="19">
        <v>1.91</v>
      </c>
      <c r="G49" s="20">
        <v>3.06</v>
      </c>
      <c r="H49" s="20">
        <v>5.8</v>
      </c>
      <c r="I49" s="20">
        <v>1.08</v>
      </c>
      <c r="J49" s="21">
        <v>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4294967295"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54" t="s">
        <v>537</v>
      </c>
      <c r="D34" s="1154"/>
      <c r="E34" s="1155"/>
      <c r="F34" s="32">
        <v>13.06</v>
      </c>
      <c r="G34" s="33">
        <v>14.35</v>
      </c>
      <c r="H34" s="33">
        <v>14.55</v>
      </c>
      <c r="I34" s="33">
        <v>13.8</v>
      </c>
      <c r="J34" s="34">
        <v>10.76</v>
      </c>
      <c r="K34" s="22"/>
      <c r="L34" s="22"/>
      <c r="M34" s="22"/>
      <c r="N34" s="22"/>
      <c r="O34" s="22"/>
      <c r="P34" s="22"/>
    </row>
    <row r="35" spans="1:16" ht="39" customHeight="1" x14ac:dyDescent="0.15">
      <c r="A35" s="22"/>
      <c r="B35" s="35"/>
      <c r="C35" s="1148" t="s">
        <v>538</v>
      </c>
      <c r="D35" s="1149"/>
      <c r="E35" s="1150"/>
      <c r="F35" s="36">
        <v>5.3</v>
      </c>
      <c r="G35" s="37">
        <v>5.38</v>
      </c>
      <c r="H35" s="37">
        <v>4.55</v>
      </c>
      <c r="I35" s="37">
        <v>4.7300000000000004</v>
      </c>
      <c r="J35" s="38">
        <v>5.17</v>
      </c>
      <c r="K35" s="22"/>
      <c r="L35" s="22"/>
      <c r="M35" s="22"/>
      <c r="N35" s="22"/>
      <c r="O35" s="22"/>
      <c r="P35" s="22"/>
    </row>
    <row r="36" spans="1:16" ht="39" customHeight="1" x14ac:dyDescent="0.15">
      <c r="A36" s="22"/>
      <c r="B36" s="35"/>
      <c r="C36" s="1148" t="s">
        <v>539</v>
      </c>
      <c r="D36" s="1149"/>
      <c r="E36" s="1150"/>
      <c r="F36" s="36">
        <v>3.81</v>
      </c>
      <c r="G36" s="37">
        <v>3.49</v>
      </c>
      <c r="H36" s="37">
        <v>7.49</v>
      </c>
      <c r="I36" s="37">
        <v>4.5199999999999996</v>
      </c>
      <c r="J36" s="38">
        <v>5.0599999999999996</v>
      </c>
      <c r="K36" s="22"/>
      <c r="L36" s="22"/>
      <c r="M36" s="22"/>
      <c r="N36" s="22"/>
      <c r="O36" s="22"/>
      <c r="P36" s="22"/>
    </row>
    <row r="37" spans="1:16" ht="39" customHeight="1" x14ac:dyDescent="0.15">
      <c r="A37" s="22"/>
      <c r="B37" s="35"/>
      <c r="C37" s="1148" t="s">
        <v>540</v>
      </c>
      <c r="D37" s="1149"/>
      <c r="E37" s="1150"/>
      <c r="F37" s="36">
        <v>0.8</v>
      </c>
      <c r="G37" s="37">
        <v>0.79</v>
      </c>
      <c r="H37" s="37">
        <v>0.77</v>
      </c>
      <c r="I37" s="37">
        <v>0.64</v>
      </c>
      <c r="J37" s="38">
        <v>0.28000000000000003</v>
      </c>
      <c r="K37" s="22"/>
      <c r="L37" s="22"/>
      <c r="M37" s="22"/>
      <c r="N37" s="22"/>
      <c r="O37" s="22"/>
      <c r="P37" s="22"/>
    </row>
    <row r="38" spans="1:16" ht="39" customHeight="1" x14ac:dyDescent="0.15">
      <c r="A38" s="22"/>
      <c r="B38" s="35"/>
      <c r="C38" s="1148" t="s">
        <v>541</v>
      </c>
      <c r="D38" s="1149"/>
      <c r="E38" s="1150"/>
      <c r="F38" s="36">
        <v>0.04</v>
      </c>
      <c r="G38" s="37">
        <v>0.09</v>
      </c>
      <c r="H38" s="37">
        <v>0.17</v>
      </c>
      <c r="I38" s="37">
        <v>0.02</v>
      </c>
      <c r="J38" s="38">
        <v>0.22</v>
      </c>
      <c r="K38" s="22"/>
      <c r="L38" s="22"/>
      <c r="M38" s="22"/>
      <c r="N38" s="22"/>
      <c r="O38" s="22"/>
      <c r="P38" s="22"/>
    </row>
    <row r="39" spans="1:16" ht="39" customHeight="1" x14ac:dyDescent="0.15">
      <c r="A39" s="22"/>
      <c r="B39" s="35"/>
      <c r="C39" s="1148" t="s">
        <v>542</v>
      </c>
      <c r="D39" s="1149"/>
      <c r="E39" s="1150"/>
      <c r="F39" s="36">
        <v>0.28999999999999998</v>
      </c>
      <c r="G39" s="37">
        <v>0.4</v>
      </c>
      <c r="H39" s="37">
        <v>0.54</v>
      </c>
      <c r="I39" s="37">
        <v>0</v>
      </c>
      <c r="J39" s="38">
        <v>0.11</v>
      </c>
      <c r="K39" s="22"/>
      <c r="L39" s="22"/>
      <c r="M39" s="22"/>
      <c r="N39" s="22"/>
      <c r="O39" s="22"/>
      <c r="P39" s="22"/>
    </row>
    <row r="40" spans="1:16" ht="39" customHeight="1" x14ac:dyDescent="0.15">
      <c r="A40" s="22"/>
      <c r="B40" s="35"/>
      <c r="C40" s="1148" t="s">
        <v>543</v>
      </c>
      <c r="D40" s="1149"/>
      <c r="E40" s="1150"/>
      <c r="F40" s="36">
        <v>0.01</v>
      </c>
      <c r="G40" s="37">
        <v>0</v>
      </c>
      <c r="H40" s="37">
        <v>0.06</v>
      </c>
      <c r="I40" s="37">
        <v>0.05</v>
      </c>
      <c r="J40" s="38">
        <v>0.1</v>
      </c>
      <c r="K40" s="22"/>
      <c r="L40" s="22"/>
      <c r="M40" s="22"/>
      <c r="N40" s="22"/>
      <c r="O40" s="22"/>
      <c r="P40" s="22"/>
    </row>
    <row r="41" spans="1:16" ht="39" customHeight="1" x14ac:dyDescent="0.15">
      <c r="A41" s="22"/>
      <c r="B41" s="35"/>
      <c r="C41" s="1148" t="s">
        <v>544</v>
      </c>
      <c r="D41" s="1149"/>
      <c r="E41" s="1150"/>
      <c r="F41" s="36">
        <v>0.12</v>
      </c>
      <c r="G41" s="37">
        <v>0.15</v>
      </c>
      <c r="H41" s="37">
        <v>0.25</v>
      </c>
      <c r="I41" s="37">
        <v>0.23</v>
      </c>
      <c r="J41" s="38">
        <v>0.09</v>
      </c>
      <c r="K41" s="22"/>
      <c r="L41" s="22"/>
      <c r="M41" s="22"/>
      <c r="N41" s="22"/>
      <c r="O41" s="22"/>
      <c r="P41" s="22"/>
    </row>
    <row r="42" spans="1:16" ht="39" customHeight="1" x14ac:dyDescent="0.15">
      <c r="A42" s="22"/>
      <c r="B42" s="39"/>
      <c r="C42" s="1148" t="s">
        <v>545</v>
      </c>
      <c r="D42" s="1149"/>
      <c r="E42" s="1150"/>
      <c r="F42" s="36" t="s">
        <v>494</v>
      </c>
      <c r="G42" s="37" t="s">
        <v>494</v>
      </c>
      <c r="H42" s="37" t="s">
        <v>494</v>
      </c>
      <c r="I42" s="37" t="s">
        <v>494</v>
      </c>
      <c r="J42" s="38" t="s">
        <v>494</v>
      </c>
      <c r="K42" s="22"/>
      <c r="L42" s="22"/>
      <c r="M42" s="22"/>
      <c r="N42" s="22"/>
      <c r="O42" s="22"/>
      <c r="P42" s="22"/>
    </row>
    <row r="43" spans="1:16" ht="39" customHeight="1" thickBot="1" x14ac:dyDescent="0.2">
      <c r="A43" s="22"/>
      <c r="B43" s="40"/>
      <c r="C43" s="1151" t="s">
        <v>546</v>
      </c>
      <c r="D43" s="1152"/>
      <c r="E43" s="1153"/>
      <c r="F43" s="41">
        <v>0.13</v>
      </c>
      <c r="G43" s="42">
        <v>0.19</v>
      </c>
      <c r="H43" s="42">
        <v>0.06</v>
      </c>
      <c r="I43" s="42">
        <v>0.04</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3959</v>
      </c>
      <c r="L45" s="60">
        <v>3876</v>
      </c>
      <c r="M45" s="60">
        <v>3706</v>
      </c>
      <c r="N45" s="60">
        <v>3712</v>
      </c>
      <c r="O45" s="61">
        <v>3775</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494</v>
      </c>
      <c r="L46" s="64" t="s">
        <v>494</v>
      </c>
      <c r="M46" s="64" t="s">
        <v>494</v>
      </c>
      <c r="N46" s="64" t="s">
        <v>494</v>
      </c>
      <c r="O46" s="65" t="s">
        <v>494</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494</v>
      </c>
      <c r="L47" s="64" t="s">
        <v>494</v>
      </c>
      <c r="M47" s="64" t="s">
        <v>494</v>
      </c>
      <c r="N47" s="64" t="s">
        <v>494</v>
      </c>
      <c r="O47" s="65" t="s">
        <v>494</v>
      </c>
      <c r="P47" s="48"/>
      <c r="Q47" s="48"/>
      <c r="R47" s="48"/>
      <c r="S47" s="48"/>
      <c r="T47" s="48"/>
      <c r="U47" s="48"/>
    </row>
    <row r="48" spans="1:21" ht="30.75" customHeight="1" x14ac:dyDescent="0.15">
      <c r="A48" s="48"/>
      <c r="B48" s="1166"/>
      <c r="C48" s="1167"/>
      <c r="D48" s="62"/>
      <c r="E48" s="1158" t="s">
        <v>15</v>
      </c>
      <c r="F48" s="1158"/>
      <c r="G48" s="1158"/>
      <c r="H48" s="1158"/>
      <c r="I48" s="1158"/>
      <c r="J48" s="1159"/>
      <c r="K48" s="63">
        <v>605</v>
      </c>
      <c r="L48" s="64">
        <v>687</v>
      </c>
      <c r="M48" s="64">
        <v>710</v>
      </c>
      <c r="N48" s="64">
        <v>736</v>
      </c>
      <c r="O48" s="65">
        <v>873</v>
      </c>
      <c r="P48" s="48"/>
      <c r="Q48" s="48"/>
      <c r="R48" s="48"/>
      <c r="S48" s="48"/>
      <c r="T48" s="48"/>
      <c r="U48" s="48"/>
    </row>
    <row r="49" spans="1:21" ht="30.75" customHeight="1" x14ac:dyDescent="0.15">
      <c r="A49" s="48"/>
      <c r="B49" s="1166"/>
      <c r="C49" s="1167"/>
      <c r="D49" s="62"/>
      <c r="E49" s="1158" t="s">
        <v>16</v>
      </c>
      <c r="F49" s="1158"/>
      <c r="G49" s="1158"/>
      <c r="H49" s="1158"/>
      <c r="I49" s="1158"/>
      <c r="J49" s="1159"/>
      <c r="K49" s="63">
        <v>27</v>
      </c>
      <c r="L49" s="64">
        <v>31</v>
      </c>
      <c r="M49" s="64">
        <v>19</v>
      </c>
      <c r="N49" s="64">
        <v>5</v>
      </c>
      <c r="O49" s="65">
        <v>2</v>
      </c>
      <c r="P49" s="48"/>
      <c r="Q49" s="48"/>
      <c r="R49" s="48"/>
      <c r="S49" s="48"/>
      <c r="T49" s="48"/>
      <c r="U49" s="48"/>
    </row>
    <row r="50" spans="1:21" ht="30.75" customHeight="1" x14ac:dyDescent="0.15">
      <c r="A50" s="48"/>
      <c r="B50" s="1166"/>
      <c r="C50" s="1167"/>
      <c r="D50" s="62"/>
      <c r="E50" s="1158" t="s">
        <v>17</v>
      </c>
      <c r="F50" s="1158"/>
      <c r="G50" s="1158"/>
      <c r="H50" s="1158"/>
      <c r="I50" s="1158"/>
      <c r="J50" s="1159"/>
      <c r="K50" s="63">
        <v>178</v>
      </c>
      <c r="L50" s="64">
        <v>181</v>
      </c>
      <c r="M50" s="64">
        <v>173</v>
      </c>
      <c r="N50" s="64">
        <v>34</v>
      </c>
      <c r="O50" s="65">
        <v>33</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v>0</v>
      </c>
      <c r="M51" s="64">
        <v>0</v>
      </c>
      <c r="N51" s="64">
        <v>0</v>
      </c>
      <c r="O51" s="65">
        <v>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3088</v>
      </c>
      <c r="L52" s="64">
        <v>3212</v>
      </c>
      <c r="M52" s="64">
        <v>3160</v>
      </c>
      <c r="N52" s="64">
        <v>3268</v>
      </c>
      <c r="O52" s="65">
        <v>3400</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1681</v>
      </c>
      <c r="L53" s="69">
        <v>1563</v>
      </c>
      <c r="M53" s="69">
        <v>1448</v>
      </c>
      <c r="N53" s="69">
        <v>1219</v>
      </c>
      <c r="O53" s="70">
        <v>1283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532</v>
      </c>
      <c r="J40" s="79" t="s">
        <v>533</v>
      </c>
      <c r="K40" s="79" t="s">
        <v>534</v>
      </c>
      <c r="L40" s="79" t="s">
        <v>535</v>
      </c>
      <c r="M40" s="80" t="s">
        <v>536</v>
      </c>
    </row>
    <row r="41" spans="2:13" ht="27.75" customHeight="1" x14ac:dyDescent="0.15">
      <c r="B41" s="1172" t="s">
        <v>24</v>
      </c>
      <c r="C41" s="1173"/>
      <c r="D41" s="81"/>
      <c r="E41" s="1178" t="s">
        <v>25</v>
      </c>
      <c r="F41" s="1178"/>
      <c r="G41" s="1178"/>
      <c r="H41" s="1179"/>
      <c r="I41" s="82">
        <v>35265</v>
      </c>
      <c r="J41" s="83">
        <v>34516</v>
      </c>
      <c r="K41" s="83">
        <v>33601</v>
      </c>
      <c r="L41" s="83">
        <v>33277</v>
      </c>
      <c r="M41" s="84">
        <v>34063</v>
      </c>
    </row>
    <row r="42" spans="2:13" ht="27.75" customHeight="1" x14ac:dyDescent="0.15">
      <c r="B42" s="1174"/>
      <c r="C42" s="1175"/>
      <c r="D42" s="85"/>
      <c r="E42" s="1180" t="s">
        <v>26</v>
      </c>
      <c r="F42" s="1180"/>
      <c r="G42" s="1180"/>
      <c r="H42" s="1181"/>
      <c r="I42" s="86">
        <v>1079</v>
      </c>
      <c r="J42" s="87">
        <v>903</v>
      </c>
      <c r="K42" s="87">
        <v>255</v>
      </c>
      <c r="L42" s="87">
        <v>225</v>
      </c>
      <c r="M42" s="88">
        <v>196</v>
      </c>
    </row>
    <row r="43" spans="2:13" ht="27.75" customHeight="1" x14ac:dyDescent="0.15">
      <c r="B43" s="1174"/>
      <c r="C43" s="1175"/>
      <c r="D43" s="85"/>
      <c r="E43" s="1180" t="s">
        <v>27</v>
      </c>
      <c r="F43" s="1180"/>
      <c r="G43" s="1180"/>
      <c r="H43" s="1181"/>
      <c r="I43" s="86">
        <v>7489</v>
      </c>
      <c r="J43" s="87">
        <v>7713</v>
      </c>
      <c r="K43" s="87">
        <v>7776</v>
      </c>
      <c r="L43" s="87">
        <v>9604</v>
      </c>
      <c r="M43" s="88">
        <v>10905</v>
      </c>
    </row>
    <row r="44" spans="2:13" ht="27.75" customHeight="1" x14ac:dyDescent="0.15">
      <c r="B44" s="1174"/>
      <c r="C44" s="1175"/>
      <c r="D44" s="85"/>
      <c r="E44" s="1180" t="s">
        <v>28</v>
      </c>
      <c r="F44" s="1180"/>
      <c r="G44" s="1180"/>
      <c r="H44" s="1181"/>
      <c r="I44" s="86">
        <v>89</v>
      </c>
      <c r="J44" s="87">
        <v>57</v>
      </c>
      <c r="K44" s="87">
        <v>36</v>
      </c>
      <c r="L44" s="87">
        <v>29</v>
      </c>
      <c r="M44" s="88">
        <v>25</v>
      </c>
    </row>
    <row r="45" spans="2:13" ht="27.75" customHeight="1" x14ac:dyDescent="0.15">
      <c r="B45" s="1174"/>
      <c r="C45" s="1175"/>
      <c r="D45" s="85"/>
      <c r="E45" s="1180" t="s">
        <v>29</v>
      </c>
      <c r="F45" s="1180"/>
      <c r="G45" s="1180"/>
      <c r="H45" s="1181"/>
      <c r="I45" s="86">
        <v>6328</v>
      </c>
      <c r="J45" s="87">
        <v>6035</v>
      </c>
      <c r="K45" s="87">
        <v>5765</v>
      </c>
      <c r="L45" s="87">
        <v>5495</v>
      </c>
      <c r="M45" s="88">
        <v>4522</v>
      </c>
    </row>
    <row r="46" spans="2:13" ht="27.75" customHeight="1" x14ac:dyDescent="0.15">
      <c r="B46" s="1174"/>
      <c r="C46" s="1175"/>
      <c r="D46" s="85"/>
      <c r="E46" s="1180" t="s">
        <v>30</v>
      </c>
      <c r="F46" s="1180"/>
      <c r="G46" s="1180"/>
      <c r="H46" s="1181"/>
      <c r="I46" s="86">
        <v>340</v>
      </c>
      <c r="J46" s="87">
        <v>171</v>
      </c>
      <c r="K46" s="87">
        <v>152</v>
      </c>
      <c r="L46" s="87">
        <v>114</v>
      </c>
      <c r="M46" s="88">
        <v>134</v>
      </c>
    </row>
    <row r="47" spans="2:13" ht="27.75" customHeight="1" x14ac:dyDescent="0.15">
      <c r="B47" s="1174"/>
      <c r="C47" s="1175"/>
      <c r="D47" s="85"/>
      <c r="E47" s="1180" t="s">
        <v>31</v>
      </c>
      <c r="F47" s="1180"/>
      <c r="G47" s="1180"/>
      <c r="H47" s="1181"/>
      <c r="I47" s="86" t="s">
        <v>494</v>
      </c>
      <c r="J47" s="87" t="s">
        <v>494</v>
      </c>
      <c r="K47" s="87" t="s">
        <v>494</v>
      </c>
      <c r="L47" s="87" t="s">
        <v>494</v>
      </c>
      <c r="M47" s="88" t="s">
        <v>494</v>
      </c>
    </row>
    <row r="48" spans="2:13" ht="27.75" customHeight="1" x14ac:dyDescent="0.15">
      <c r="B48" s="1176"/>
      <c r="C48" s="1177"/>
      <c r="D48" s="85"/>
      <c r="E48" s="1180" t="s">
        <v>32</v>
      </c>
      <c r="F48" s="1180"/>
      <c r="G48" s="1180"/>
      <c r="H48" s="1181"/>
      <c r="I48" s="86" t="s">
        <v>494</v>
      </c>
      <c r="J48" s="87" t="s">
        <v>494</v>
      </c>
      <c r="K48" s="87" t="s">
        <v>494</v>
      </c>
      <c r="L48" s="87" t="s">
        <v>494</v>
      </c>
      <c r="M48" s="88" t="s">
        <v>494</v>
      </c>
    </row>
    <row r="49" spans="2:13" ht="27.75" customHeight="1" x14ac:dyDescent="0.15">
      <c r="B49" s="1182" t="s">
        <v>33</v>
      </c>
      <c r="C49" s="1183"/>
      <c r="D49" s="89"/>
      <c r="E49" s="1180" t="s">
        <v>34</v>
      </c>
      <c r="F49" s="1180"/>
      <c r="G49" s="1180"/>
      <c r="H49" s="1181"/>
      <c r="I49" s="86">
        <v>6953</v>
      </c>
      <c r="J49" s="87">
        <v>8555</v>
      </c>
      <c r="K49" s="87">
        <v>8744</v>
      </c>
      <c r="L49" s="87">
        <v>10040</v>
      </c>
      <c r="M49" s="88">
        <v>10362</v>
      </c>
    </row>
    <row r="50" spans="2:13" ht="27.75" customHeight="1" x14ac:dyDescent="0.15">
      <c r="B50" s="1174"/>
      <c r="C50" s="1175"/>
      <c r="D50" s="85"/>
      <c r="E50" s="1180" t="s">
        <v>35</v>
      </c>
      <c r="F50" s="1180"/>
      <c r="G50" s="1180"/>
      <c r="H50" s="1181"/>
      <c r="I50" s="86">
        <v>804</v>
      </c>
      <c r="J50" s="87">
        <v>721</v>
      </c>
      <c r="K50" s="87">
        <v>580</v>
      </c>
      <c r="L50" s="87">
        <v>541</v>
      </c>
      <c r="M50" s="88">
        <v>470</v>
      </c>
    </row>
    <row r="51" spans="2:13" ht="27.75" customHeight="1" x14ac:dyDescent="0.15">
      <c r="B51" s="1176"/>
      <c r="C51" s="1177"/>
      <c r="D51" s="85"/>
      <c r="E51" s="1180" t="s">
        <v>36</v>
      </c>
      <c r="F51" s="1180"/>
      <c r="G51" s="1180"/>
      <c r="H51" s="1181"/>
      <c r="I51" s="86">
        <v>30833</v>
      </c>
      <c r="J51" s="87">
        <v>30467</v>
      </c>
      <c r="K51" s="87">
        <v>30355</v>
      </c>
      <c r="L51" s="87">
        <v>30297</v>
      </c>
      <c r="M51" s="88">
        <v>31352</v>
      </c>
    </row>
    <row r="52" spans="2:13" ht="27.75" customHeight="1" thickBot="1" x14ac:dyDescent="0.2">
      <c r="B52" s="1184" t="s">
        <v>37</v>
      </c>
      <c r="C52" s="1185"/>
      <c r="D52" s="90"/>
      <c r="E52" s="1186" t="s">
        <v>38</v>
      </c>
      <c r="F52" s="1186"/>
      <c r="G52" s="1186"/>
      <c r="H52" s="1187"/>
      <c r="I52" s="91">
        <v>12001</v>
      </c>
      <c r="J52" s="92">
        <v>9652</v>
      </c>
      <c r="K52" s="92">
        <v>7907</v>
      </c>
      <c r="L52" s="92">
        <v>7866</v>
      </c>
      <c r="M52" s="93">
        <v>7660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531</v>
      </c>
      <c r="G2" s="111"/>
      <c r="H2" s="112"/>
    </row>
    <row r="3" spans="1:8" x14ac:dyDescent="0.15">
      <c r="A3" s="108" t="s">
        <v>524</v>
      </c>
      <c r="B3" s="113"/>
      <c r="C3" s="114"/>
      <c r="D3" s="115">
        <v>182309</v>
      </c>
      <c r="E3" s="116"/>
      <c r="F3" s="117">
        <v>78670</v>
      </c>
      <c r="G3" s="118"/>
      <c r="H3" s="119"/>
    </row>
    <row r="4" spans="1:8" x14ac:dyDescent="0.15">
      <c r="A4" s="120"/>
      <c r="B4" s="121"/>
      <c r="C4" s="122"/>
      <c r="D4" s="123">
        <v>93352</v>
      </c>
      <c r="E4" s="124"/>
      <c r="F4" s="125">
        <v>38094</v>
      </c>
      <c r="G4" s="126"/>
      <c r="H4" s="127"/>
    </row>
    <row r="5" spans="1:8" x14ac:dyDescent="0.15">
      <c r="A5" s="108" t="s">
        <v>526</v>
      </c>
      <c r="B5" s="113"/>
      <c r="C5" s="114"/>
      <c r="D5" s="115">
        <v>84557</v>
      </c>
      <c r="E5" s="116"/>
      <c r="F5" s="117">
        <v>67201</v>
      </c>
      <c r="G5" s="118"/>
      <c r="H5" s="119"/>
    </row>
    <row r="6" spans="1:8" x14ac:dyDescent="0.15">
      <c r="A6" s="120"/>
      <c r="B6" s="121"/>
      <c r="C6" s="122"/>
      <c r="D6" s="123">
        <v>56476</v>
      </c>
      <c r="E6" s="124"/>
      <c r="F6" s="125">
        <v>35210</v>
      </c>
      <c r="G6" s="126"/>
      <c r="H6" s="127"/>
    </row>
    <row r="7" spans="1:8" x14ac:dyDescent="0.15">
      <c r="A7" s="108" t="s">
        <v>527</v>
      </c>
      <c r="B7" s="113"/>
      <c r="C7" s="114"/>
      <c r="D7" s="115">
        <v>61700</v>
      </c>
      <c r="E7" s="116"/>
      <c r="F7" s="117">
        <v>75709</v>
      </c>
      <c r="G7" s="118"/>
      <c r="H7" s="119"/>
    </row>
    <row r="8" spans="1:8" x14ac:dyDescent="0.15">
      <c r="A8" s="120"/>
      <c r="B8" s="121"/>
      <c r="C8" s="122"/>
      <c r="D8" s="123">
        <v>32164</v>
      </c>
      <c r="E8" s="124"/>
      <c r="F8" s="125">
        <v>35212</v>
      </c>
      <c r="G8" s="126"/>
      <c r="H8" s="127"/>
    </row>
    <row r="9" spans="1:8" x14ac:dyDescent="0.15">
      <c r="A9" s="108" t="s">
        <v>528</v>
      </c>
      <c r="B9" s="113"/>
      <c r="C9" s="114"/>
      <c r="D9" s="115">
        <v>120168</v>
      </c>
      <c r="E9" s="116"/>
      <c r="F9" s="117">
        <v>90961</v>
      </c>
      <c r="G9" s="118"/>
      <c r="H9" s="119"/>
    </row>
    <row r="10" spans="1:8" x14ac:dyDescent="0.15">
      <c r="A10" s="120"/>
      <c r="B10" s="121"/>
      <c r="C10" s="122"/>
      <c r="D10" s="123">
        <v>59008</v>
      </c>
      <c r="E10" s="124"/>
      <c r="F10" s="125">
        <v>37720</v>
      </c>
      <c r="G10" s="126"/>
      <c r="H10" s="127"/>
    </row>
    <row r="11" spans="1:8" x14ac:dyDescent="0.15">
      <c r="A11" s="108" t="s">
        <v>529</v>
      </c>
      <c r="B11" s="113"/>
      <c r="C11" s="114"/>
      <c r="D11" s="115">
        <v>138434</v>
      </c>
      <c r="E11" s="116"/>
      <c r="F11" s="117">
        <v>106614</v>
      </c>
      <c r="G11" s="118"/>
      <c r="H11" s="119"/>
    </row>
    <row r="12" spans="1:8" x14ac:dyDescent="0.15">
      <c r="A12" s="120"/>
      <c r="B12" s="121"/>
      <c r="C12" s="128"/>
      <c r="D12" s="123">
        <v>51227</v>
      </c>
      <c r="E12" s="124"/>
      <c r="F12" s="125">
        <v>45545</v>
      </c>
      <c r="G12" s="126"/>
      <c r="H12" s="127"/>
    </row>
    <row r="13" spans="1:8" x14ac:dyDescent="0.15">
      <c r="A13" s="108"/>
      <c r="B13" s="113"/>
      <c r="C13" s="129"/>
      <c r="D13" s="130">
        <v>117434</v>
      </c>
      <c r="E13" s="131"/>
      <c r="F13" s="132">
        <v>83831</v>
      </c>
      <c r="G13" s="133"/>
      <c r="H13" s="119"/>
    </row>
    <row r="14" spans="1:8" x14ac:dyDescent="0.15">
      <c r="A14" s="120"/>
      <c r="B14" s="121"/>
      <c r="C14" s="122"/>
      <c r="D14" s="123">
        <v>58445</v>
      </c>
      <c r="E14" s="124"/>
      <c r="F14" s="125">
        <v>38356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4.12</v>
      </c>
      <c r="C19" s="134">
        <f>ROUND(VALUE(SUBSTITUTE(実質収支比率等に係る経年分析!G$48,"▲","-")),2)</f>
        <v>3.93</v>
      </c>
      <c r="D19" s="134">
        <f>ROUND(VALUE(SUBSTITUTE(実質収支比率等に係る経年分析!H$48,"▲","-")),2)</f>
        <v>8.0500000000000007</v>
      </c>
      <c r="E19" s="134">
        <f>ROUND(VALUE(SUBSTITUTE(実質収支比率等に係る経年分析!I$48,"▲","-")),2)</f>
        <v>4.54</v>
      </c>
      <c r="F19" s="134">
        <f>ROUND(VALUE(SUBSTITUTE(実質収支比率等に係る経年分析!J$48,"▲","-")),2)</f>
        <v>5.19</v>
      </c>
    </row>
    <row r="20" spans="1:11" x14ac:dyDescent="0.15">
      <c r="A20" s="134" t="s">
        <v>43</v>
      </c>
      <c r="B20" s="134">
        <f>ROUND(VALUE(SUBSTITUTE(実質収支比率等に係る経年分析!F$47,"▲","-")),2)</f>
        <v>10.32</v>
      </c>
      <c r="C20" s="134">
        <f>ROUND(VALUE(SUBSTITUTE(実質収支比率等に係る経年分析!G$47,"▲","-")),2)</f>
        <v>13.59</v>
      </c>
      <c r="D20" s="134">
        <f>ROUND(VALUE(SUBSTITUTE(実質収支比率等に係る経年分析!H$47,"▲","-")),2)</f>
        <v>15.3</v>
      </c>
      <c r="E20" s="134">
        <f>ROUND(VALUE(SUBSTITUTE(実質収支比率等に係る経年分析!I$47,"▲","-")),2)</f>
        <v>19.66</v>
      </c>
      <c r="F20" s="134">
        <f>ROUND(VALUE(SUBSTITUTE(実質収支比率等に係る経年分析!J$47,"▲","-")),2)</f>
        <v>22.12</v>
      </c>
    </row>
    <row r="21" spans="1:11" x14ac:dyDescent="0.15">
      <c r="A21" s="134" t="s">
        <v>44</v>
      </c>
      <c r="B21" s="134">
        <f>IF(ISNUMBER(VALUE(SUBSTITUTE(実質収支比率等に係る経年分析!F$49,"▲","-"))),ROUND(VALUE(SUBSTITUTE(実質収支比率等に係る経年分析!F$49,"▲","-")),2),NA())</f>
        <v>1.91</v>
      </c>
      <c r="C21" s="134">
        <f>IF(ISNUMBER(VALUE(SUBSTITUTE(実質収支比率等に係る経年分析!G$49,"▲","-"))),ROUND(VALUE(SUBSTITUTE(実質収支比率等に係る経年分析!G$49,"▲","-")),2),NA())</f>
        <v>3.06</v>
      </c>
      <c r="D21" s="134">
        <f>IF(ISNUMBER(VALUE(SUBSTITUTE(実質収支比率等に係る経年分析!H$49,"▲","-"))),ROUND(VALUE(SUBSTITUTE(実質収支比率等に係る経年分析!H$49,"▲","-")),2),NA())</f>
        <v>5.8</v>
      </c>
      <c r="E21" s="134">
        <f>IF(ISNUMBER(VALUE(SUBSTITUTE(実質収支比率等に係る経年分析!I$49,"▲","-"))),ROUND(VALUE(SUBSTITUTE(実質収支比率等に係る経年分析!I$49,"▲","-")),2),NA())</f>
        <v>1.08</v>
      </c>
      <c r="F21" s="134">
        <f>IF(ISNUMBER(VALUE(SUBSTITUTE(実質収支比率等に係る経年分析!J$49,"▲","-"))),ROUND(VALUE(SUBSTITUTE(実質収支比率等に係る経年分析!J$49,"▲","-")),2),NA())</f>
        <v>2.9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x14ac:dyDescent="0.15">
      <c r="A31" s="135" t="str">
        <f>IF(連結実質赤字比率に係る赤字・黒字の構成分析!C$39="",NA(),連結実質赤字比率に係る赤字・黒字の構成分析!C$39)</f>
        <v>育英会奨学資金貸付特別会計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0.28999999999999998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x14ac:dyDescent="0.15">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x14ac:dyDescent="0.15">
      <c r="A33" s="135" t="str">
        <f>IF(連結実質赤字比率に係る赤字・黒字の構成分析!C$37="",NA(),連結実質赤字比率に係る赤字・黒字の構成分析!C$37)</f>
        <v>野村介護老人保健施設事業会計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0.28000000000000003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3.49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4.5199999999999996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5.0599999999999996</v>
      </c>
    </row>
    <row r="35" spans="1:16" x14ac:dyDescent="0.15">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4.7300000000000004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5.17</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14.35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14.55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10.76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3088</v>
      </c>
      <c r="E42" s="136"/>
      <c r="F42" s="136"/>
      <c r="G42" s="136">
        <f>'実質公債費比率（分子）の構造'!L$52</f>
        <v>3212</v>
      </c>
      <c r="H42" s="136"/>
      <c r="I42" s="136"/>
      <c r="J42" s="136">
        <f>'実質公債費比率（分子）の構造'!M$52</f>
        <v>3160</v>
      </c>
      <c r="K42" s="136"/>
      <c r="L42" s="136"/>
      <c r="M42" s="136">
        <f>'実質公債費比率（分子）の構造'!N$52</f>
        <v>3268</v>
      </c>
      <c r="N42" s="136"/>
      <c r="O42" s="136"/>
      <c r="P42" s="136">
        <f>'実質公債費比率（分子）の構造'!O$52</f>
        <v>3400</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178</v>
      </c>
      <c r="C44" s="136"/>
      <c r="D44" s="136"/>
      <c r="E44" s="136">
        <f>'実質公債費比率（分子）の構造'!L$50</f>
        <v>181</v>
      </c>
      <c r="F44" s="136"/>
      <c r="G44" s="136"/>
      <c r="H44" s="136">
        <f>'実質公債費比率（分子）の構造'!M$50</f>
        <v>173</v>
      </c>
      <c r="I44" s="136"/>
      <c r="J44" s="136"/>
      <c r="K44" s="136">
        <f>'実質公債費比率（分子）の構造'!N$50</f>
        <v>34</v>
      </c>
      <c r="L44" s="136"/>
      <c r="M44" s="136"/>
      <c r="N44" s="136">
        <f>'実質公債費比率（分子）の構造'!O$50</f>
        <v>33</v>
      </c>
      <c r="O44" s="136"/>
      <c r="P44" s="136"/>
    </row>
    <row r="45" spans="1:16" x14ac:dyDescent="0.15">
      <c r="A45" s="136" t="s">
        <v>54</v>
      </c>
      <c r="B45" s="136">
        <f>'実質公債費比率（分子）の構造'!K$49</f>
        <v>27</v>
      </c>
      <c r="C45" s="136"/>
      <c r="D45" s="136"/>
      <c r="E45" s="136">
        <f>'実質公債費比率（分子）の構造'!L$49</f>
        <v>31</v>
      </c>
      <c r="F45" s="136"/>
      <c r="G45" s="136"/>
      <c r="H45" s="136">
        <f>'実質公債費比率（分子）の構造'!M$49</f>
        <v>19</v>
      </c>
      <c r="I45" s="136"/>
      <c r="J45" s="136"/>
      <c r="K45" s="136">
        <f>'実質公債費比率（分子）の構造'!N$49</f>
        <v>5</v>
      </c>
      <c r="L45" s="136"/>
      <c r="M45" s="136"/>
      <c r="N45" s="136">
        <f>'実質公債費比率（分子）の構造'!O$49</f>
        <v>2</v>
      </c>
      <c r="O45" s="136"/>
      <c r="P45" s="136"/>
    </row>
    <row r="46" spans="1:16" x14ac:dyDescent="0.15">
      <c r="A46" s="136" t="s">
        <v>55</v>
      </c>
      <c r="B46" s="136">
        <f>'実質公債費比率（分子）の構造'!K$48</f>
        <v>605</v>
      </c>
      <c r="C46" s="136"/>
      <c r="D46" s="136"/>
      <c r="E46" s="136">
        <f>'実質公債費比率（分子）の構造'!L$48</f>
        <v>687</v>
      </c>
      <c r="F46" s="136"/>
      <c r="G46" s="136"/>
      <c r="H46" s="136">
        <f>'実質公債費比率（分子）の構造'!M$48</f>
        <v>710</v>
      </c>
      <c r="I46" s="136"/>
      <c r="J46" s="136"/>
      <c r="K46" s="136">
        <f>'実質公債費比率（分子）の構造'!N$48</f>
        <v>736</v>
      </c>
      <c r="L46" s="136"/>
      <c r="M46" s="136"/>
      <c r="N46" s="136">
        <f>'実質公債費比率（分子）の構造'!O$48</f>
        <v>873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3959</v>
      </c>
      <c r="C49" s="136"/>
      <c r="D49" s="136"/>
      <c r="E49" s="136">
        <f>'実質公債費比率（分子）の構造'!L$45</f>
        <v>3876</v>
      </c>
      <c r="F49" s="136"/>
      <c r="G49" s="136"/>
      <c r="H49" s="136">
        <f>'実質公債費比率（分子）の構造'!M$45</f>
        <v>3706</v>
      </c>
      <c r="I49" s="136"/>
      <c r="J49" s="136"/>
      <c r="K49" s="136">
        <f>'実質公債費比率（分子）の構造'!N$45</f>
        <v>3712</v>
      </c>
      <c r="L49" s="136"/>
      <c r="M49" s="136"/>
      <c r="N49" s="136">
        <f>'実質公債費比率（分子）の構造'!O$45</f>
        <v>3775</v>
      </c>
      <c r="O49" s="136"/>
      <c r="P49" s="136"/>
    </row>
    <row r="50" spans="1:16" x14ac:dyDescent="0.15">
      <c r="A50" s="136" t="s">
        <v>59</v>
      </c>
      <c r="B50" s="136" t="e">
        <f>NA()</f>
        <v>#N/A</v>
      </c>
      <c r="C50" s="136">
        <f>IF(ISNUMBER('実質公債費比率（分子）の構造'!K$53),'実質公債費比率（分子）の構造'!K$53,NA())</f>
        <v>1681</v>
      </c>
      <c r="D50" s="136" t="e">
        <f>NA()</f>
        <v>#N/A</v>
      </c>
      <c r="E50" s="136" t="e">
        <f>NA()</f>
        <v>#N/A</v>
      </c>
      <c r="F50" s="136">
        <f>IF(ISNUMBER('実質公債費比率（分子）の構造'!L$53),'実質公債費比率（分子）の構造'!L$53,NA())</f>
        <v>1563</v>
      </c>
      <c r="G50" s="136" t="e">
        <f>NA()</f>
        <v>#N/A</v>
      </c>
      <c r="H50" s="136" t="e">
        <f>NA()</f>
        <v>#N/A</v>
      </c>
      <c r="I50" s="136">
        <f>IF(ISNUMBER('実質公債費比率（分子）の構造'!M$53),'実質公債費比率（分子）の構造'!M$53,NA())</f>
        <v>1448</v>
      </c>
      <c r="J50" s="136" t="e">
        <f>NA()</f>
        <v>#N/A</v>
      </c>
      <c r="K50" s="136" t="e">
        <f>NA()</f>
        <v>#N/A</v>
      </c>
      <c r="L50" s="136">
        <f>IF(ISNUMBER('実質公債費比率（分子）の構造'!N$53),'実質公債費比率（分子）の構造'!N$53,NA())</f>
        <v>1219</v>
      </c>
      <c r="M50" s="136" t="e">
        <f>NA()</f>
        <v>#N/A</v>
      </c>
      <c r="N50" s="136" t="e">
        <f>NA()</f>
        <v>#N/A</v>
      </c>
      <c r="O50" s="136">
        <f>IF(ISNUMBER('実質公債費比率（分子）の構造'!O$53),'実質公債費比率（分子）の構造'!O$53,NA())</f>
        <v>1283</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30833</v>
      </c>
      <c r="E56" s="135"/>
      <c r="F56" s="135"/>
      <c r="G56" s="135">
        <f>'将来負担比率（分子）の構造'!J$51</f>
        <v>30467</v>
      </c>
      <c r="H56" s="135"/>
      <c r="I56" s="135"/>
      <c r="J56" s="135">
        <f>'将来負担比率（分子）の構造'!K$51</f>
        <v>30355</v>
      </c>
      <c r="K56" s="135"/>
      <c r="L56" s="135"/>
      <c r="M56" s="135">
        <f>'将来負担比率（分子）の構造'!L$51</f>
        <v>30297</v>
      </c>
      <c r="N56" s="135"/>
      <c r="O56" s="135"/>
      <c r="P56" s="135">
        <f>'将来負担比率（分子）の構造'!M$51</f>
        <v>31352</v>
      </c>
    </row>
    <row r="57" spans="1:16" x14ac:dyDescent="0.15">
      <c r="A57" s="135" t="s">
        <v>35</v>
      </c>
      <c r="B57" s="135"/>
      <c r="C57" s="135"/>
      <c r="D57" s="135">
        <f>'将来負担比率（分子）の構造'!I$50</f>
        <v>804</v>
      </c>
      <c r="E57" s="135"/>
      <c r="F57" s="135"/>
      <c r="G57" s="135">
        <f>'将来負担比率（分子）の構造'!J$50</f>
        <v>721</v>
      </c>
      <c r="H57" s="135"/>
      <c r="I57" s="135"/>
      <c r="J57" s="135">
        <f>'将来負担比率（分子）の構造'!K$50</f>
        <v>580</v>
      </c>
      <c r="K57" s="135"/>
      <c r="L57" s="135"/>
      <c r="M57" s="135">
        <f>'将来負担比率（分子）の構造'!L$50</f>
        <v>541</v>
      </c>
      <c r="N57" s="135"/>
      <c r="O57" s="135"/>
      <c r="P57" s="135">
        <f>'将来負担比率（分子）の構造'!M$50</f>
        <v>470</v>
      </c>
    </row>
    <row r="58" spans="1:16" x14ac:dyDescent="0.15">
      <c r="A58" s="135" t="s">
        <v>34</v>
      </c>
      <c r="B58" s="135"/>
      <c r="C58" s="135"/>
      <c r="D58" s="135">
        <f>'将来負担比率（分子）の構造'!I$49</f>
        <v>6953</v>
      </c>
      <c r="E58" s="135"/>
      <c r="F58" s="135"/>
      <c r="G58" s="135">
        <f>'将来負担比率（分子）の構造'!J$49</f>
        <v>8555</v>
      </c>
      <c r="H58" s="135"/>
      <c r="I58" s="135"/>
      <c r="J58" s="135">
        <f>'将来負担比率（分子）の構造'!K$49</f>
        <v>8744</v>
      </c>
      <c r="K58" s="135"/>
      <c r="L58" s="135"/>
      <c r="M58" s="135">
        <f>'将来負担比率（分子）の構造'!L$49</f>
        <v>10040</v>
      </c>
      <c r="N58" s="135"/>
      <c r="O58" s="135"/>
      <c r="P58" s="135">
        <f>'将来負担比率（分子）の構造'!M$49</f>
        <v>10362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340</v>
      </c>
      <c r="C61" s="135"/>
      <c r="D61" s="135"/>
      <c r="E61" s="135">
        <f>'将来負担比率（分子）の構造'!J$46</f>
        <v>171</v>
      </c>
      <c r="F61" s="135"/>
      <c r="G61" s="135"/>
      <c r="H61" s="135">
        <f>'将来負担比率（分子）の構造'!K$46</f>
        <v>152</v>
      </c>
      <c r="I61" s="135"/>
      <c r="J61" s="135"/>
      <c r="K61" s="135">
        <f>'将来負担比率（分子）の構造'!L$46</f>
        <v>114</v>
      </c>
      <c r="L61" s="135"/>
      <c r="M61" s="135"/>
      <c r="N61" s="135">
        <f>'将来負担比率（分子）の構造'!M$46</f>
        <v>134</v>
      </c>
      <c r="O61" s="135"/>
      <c r="P61" s="135"/>
    </row>
    <row r="62" spans="1:16" x14ac:dyDescent="0.15">
      <c r="A62" s="135" t="s">
        <v>29</v>
      </c>
      <c r="B62" s="135">
        <f>'将来負担比率（分子）の構造'!I$45</f>
        <v>6328</v>
      </c>
      <c r="C62" s="135"/>
      <c r="D62" s="135"/>
      <c r="E62" s="135">
        <f>'将来負担比率（分子）の構造'!J$45</f>
        <v>6035</v>
      </c>
      <c r="F62" s="135"/>
      <c r="G62" s="135"/>
      <c r="H62" s="135">
        <f>'将来負担比率（分子）の構造'!K$45</f>
        <v>5765</v>
      </c>
      <c r="I62" s="135"/>
      <c r="J62" s="135"/>
      <c r="K62" s="135">
        <f>'将来負担比率（分子）の構造'!L$45</f>
        <v>5495</v>
      </c>
      <c r="L62" s="135"/>
      <c r="M62" s="135"/>
      <c r="N62" s="135">
        <f>'将来負担比率（分子）の構造'!M$45</f>
        <v>4522</v>
      </c>
      <c r="O62" s="135"/>
      <c r="P62" s="135"/>
    </row>
    <row r="63" spans="1:16" x14ac:dyDescent="0.15">
      <c r="A63" s="135" t="s">
        <v>28</v>
      </c>
      <c r="B63" s="135">
        <f>'将来負担比率（分子）の構造'!I$44</f>
        <v>89</v>
      </c>
      <c r="C63" s="135"/>
      <c r="D63" s="135"/>
      <c r="E63" s="135">
        <f>'将来負担比率（分子）の構造'!J$44</f>
        <v>57</v>
      </c>
      <c r="F63" s="135"/>
      <c r="G63" s="135"/>
      <c r="H63" s="135">
        <f>'将来負担比率（分子）の構造'!K$44</f>
        <v>36</v>
      </c>
      <c r="I63" s="135"/>
      <c r="J63" s="135"/>
      <c r="K63" s="135">
        <f>'将来負担比率（分子）の構造'!L$44</f>
        <v>29</v>
      </c>
      <c r="L63" s="135"/>
      <c r="M63" s="135"/>
      <c r="N63" s="135">
        <f>'将来負担比率（分子）の構造'!M$44</f>
        <v>25</v>
      </c>
      <c r="O63" s="135"/>
      <c r="P63" s="135"/>
    </row>
    <row r="64" spans="1:16" x14ac:dyDescent="0.15">
      <c r="A64" s="135" t="s">
        <v>27</v>
      </c>
      <c r="B64" s="135">
        <f>'将来負担比率（分子）の構造'!I$43</f>
        <v>7489</v>
      </c>
      <c r="C64" s="135"/>
      <c r="D64" s="135"/>
      <c r="E64" s="135">
        <f>'将来負担比率（分子）の構造'!J$43</f>
        <v>7713</v>
      </c>
      <c r="F64" s="135"/>
      <c r="G64" s="135"/>
      <c r="H64" s="135">
        <f>'将来負担比率（分子）の構造'!K$43</f>
        <v>7776</v>
      </c>
      <c r="I64" s="135"/>
      <c r="J64" s="135"/>
      <c r="K64" s="135">
        <f>'将来負担比率（分子）の構造'!L$43</f>
        <v>9604</v>
      </c>
      <c r="L64" s="135"/>
      <c r="M64" s="135"/>
      <c r="N64" s="135">
        <f>'将来負担比率（分子）の構造'!M$43</f>
        <v>10905</v>
      </c>
      <c r="O64" s="135"/>
      <c r="P64" s="135"/>
    </row>
    <row r="65" spans="1:16" x14ac:dyDescent="0.15">
      <c r="A65" s="135" t="s">
        <v>26</v>
      </c>
      <c r="B65" s="135">
        <f>'将来負担比率（分子）の構造'!I$42</f>
        <v>1079</v>
      </c>
      <c r="C65" s="135"/>
      <c r="D65" s="135"/>
      <c r="E65" s="135">
        <f>'将来負担比率（分子）の構造'!J$42</f>
        <v>903</v>
      </c>
      <c r="F65" s="135"/>
      <c r="G65" s="135"/>
      <c r="H65" s="135">
        <f>'将来負担比率（分子）の構造'!K$42</f>
        <v>255</v>
      </c>
      <c r="I65" s="135"/>
      <c r="J65" s="135"/>
      <c r="K65" s="135">
        <f>'将来負担比率（分子）の構造'!L$42</f>
        <v>225</v>
      </c>
      <c r="L65" s="135"/>
      <c r="M65" s="135"/>
      <c r="N65" s="135">
        <f>'将来負担比率（分子）の構造'!M$42</f>
        <v>196</v>
      </c>
      <c r="O65" s="135"/>
      <c r="P65" s="135"/>
    </row>
    <row r="66" spans="1:16" x14ac:dyDescent="0.15">
      <c r="A66" s="135" t="s">
        <v>25</v>
      </c>
      <c r="B66" s="135">
        <f>'将来負担比率（分子）の構造'!I$41</f>
        <v>35265</v>
      </c>
      <c r="C66" s="135"/>
      <c r="D66" s="135"/>
      <c r="E66" s="135">
        <f>'将来負担比率（分子）の構造'!J$41</f>
        <v>34516</v>
      </c>
      <c r="F66" s="135"/>
      <c r="G66" s="135"/>
      <c r="H66" s="135">
        <f>'将来負担比率（分子）の構造'!K$41</f>
        <v>33601</v>
      </c>
      <c r="I66" s="135"/>
      <c r="J66" s="135"/>
      <c r="K66" s="135">
        <f>'将来負担比率（分子）の構造'!L$41</f>
        <v>33277</v>
      </c>
      <c r="L66" s="135"/>
      <c r="M66" s="135"/>
      <c r="N66" s="135">
        <f>'将来負担比率（分子）の構造'!M$41</f>
        <v>34063</v>
      </c>
      <c r="O66" s="135"/>
      <c r="P66" s="135"/>
    </row>
    <row r="67" spans="1:16" x14ac:dyDescent="0.15">
      <c r="A67" s="135" t="s">
        <v>63</v>
      </c>
      <c r="B67" s="135" t="e">
        <f>NA()</f>
        <v>#N/A</v>
      </c>
      <c r="C67" s="135">
        <f>IF(ISNUMBER('将来負担比率（分子）の構造'!I$52), IF('将来負担比率（分子）の構造'!I$52 &lt; 0, 0, '将来負担比率（分子）の構造'!I$52), NA())</f>
        <v>12001</v>
      </c>
      <c r="D67" s="135" t="e">
        <f>NA()</f>
        <v>#N/A</v>
      </c>
      <c r="E67" s="135" t="e">
        <f>NA()</f>
        <v>#N/A</v>
      </c>
      <c r="F67" s="135">
        <f>IF(ISNUMBER('将来負担比率（分子）の構造'!J$52), IF('将来負担比率（分子）の構造'!J$52 &lt; 0, 0, '将来負担比率（分子）の構造'!J$52), NA())</f>
        <v>9652</v>
      </c>
      <c r="G67" s="135" t="e">
        <f>NA()</f>
        <v>#N/A</v>
      </c>
      <c r="H67" s="135" t="e">
        <f>NA()</f>
        <v>#N/A</v>
      </c>
      <c r="I67" s="135">
        <f>IF(ISNUMBER('将来負担比率（分子）の構造'!K$52), IF('将来負担比率（分子）の構造'!K$52 &lt; 0, 0, '将来負担比率（分子）の構造'!K$52), NA())</f>
        <v>7907</v>
      </c>
      <c r="J67" s="135" t="e">
        <f>NA()</f>
        <v>#N/A</v>
      </c>
      <c r="K67" s="135" t="e">
        <f>NA()</f>
        <v>#N/A</v>
      </c>
      <c r="L67" s="135">
        <f>IF(ISNUMBER('将来負担比率（分子）の構造'!L$52), IF('将来負担比率（分子）の構造'!L$52 &lt; 0, 0, '将来負担比率（分子）の構造'!L$52), NA())</f>
        <v>7866</v>
      </c>
      <c r="M67" s="135" t="e">
        <f>NA()</f>
        <v>#N/A</v>
      </c>
      <c r="N67" s="135" t="e">
        <f>NA()</f>
        <v>#N/A</v>
      </c>
      <c r="O67" s="135">
        <f>IF(ISNUMBER('将来負担比率（分子）の構造'!M$52), IF('将来負担比率（分子）の構造'!M$52 &lt; 0, 0, '将来負担比率（分子）の構造'!M$52), NA())</f>
        <v>7660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2016-04-22T04:25:41Z</cp:lastPrinted>
  <dcterms:created xsi:type="dcterms:W3CDTF">2016-02-15T02:07:59Z</dcterms:created>
  <dcterms:modified xsi:type="dcterms:W3CDTF">2016-05-02T03:53:47Z</dcterms:modified>
</cp:coreProperties>
</file>