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4" i="11" l="1"/>
  <c r="AA33" i="11"/>
  <c r="AA30" i="11"/>
  <c r="AA29" i="11"/>
  <c r="AA28" i="11"/>
  <c r="BG39" i="9" l="1"/>
  <c r="BG38" i="9"/>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AM39" i="9"/>
  <c r="U39" i="9"/>
  <c r="C39" i="9"/>
  <c r="CO38" i="9"/>
  <c r="AM38" i="9"/>
  <c r="C38" i="9"/>
  <c r="CO37" i="9"/>
  <c r="AM37" i="9"/>
  <c r="C37" i="9"/>
  <c r="CO36" i="9"/>
  <c r="AM36" i="9"/>
  <c r="C36" i="9"/>
  <c r="BW35" i="9"/>
  <c r="BW36" i="9" s="1"/>
  <c r="BW37" i="9" s="1"/>
  <c r="BW38" i="9" s="1"/>
  <c r="BW39" i="9" s="1"/>
  <c r="BW40" i="9" s="1"/>
  <c r="BW41" i="9" s="1"/>
  <c r="BW42" i="9" s="1"/>
  <c r="BW43" i="9" s="1"/>
  <c r="C35" i="9"/>
  <c r="CO34" i="9"/>
  <c r="CO35" i="9" s="1"/>
  <c r="BW34" i="9"/>
  <c r="C34" i="9"/>
  <c r="U34" i="9" l="1"/>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 r="BE36" i="9" s="1"/>
  <c r="BE37" i="9" s="1"/>
  <c r="BE38" i="9" s="1"/>
  <c r="BE39" i="9" s="1"/>
</calcChain>
</file>

<file path=xl/sharedStrings.xml><?xml version="1.0" encoding="utf-8"?>
<sst xmlns="http://schemas.openxmlformats.org/spreadsheetml/2006/main" count="1044" uniqueCount="564">
  <si>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</si>
  <si>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</si>
  <si>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</si>
  <si>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</si>
  <si>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</si>
  <si>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</si>
  <si>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</si>
  <si>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</si>
  <si>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</si>
  <si>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</si>
  <si>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</si>
  <si>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</si>
  <si>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</si>
  <si>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</si>
  <si>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</si>
  <si>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</si>
  <si>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</si>
  <si>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</si>
  <si>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</si>
  <si>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</si>
  <si>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</si>
  <si>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</si>
  <si>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</si>
  <si>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</si>
  <si>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</si>
  <si>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</si>
  <si>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</si>
  <si>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</si>
  <si>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</si>
  <si>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</si>
  <si>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</si>
  <si>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</si>
  <si>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</si>
  <si>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</si>
  <si>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</si>
  <si>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</si>
  <si>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</si>
  <si>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</si>
  <si>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</si>
  <si>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</si>
  <si>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</si>
  <si>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</si>
  <si>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</si>
  <si>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</si>
  <si>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</si>
  <si>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</si>
  <si>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</si>
  <si>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</si>
  <si>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</si>
  <si>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</si>
  <si>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</si>
  <si>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</si>
  <si>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</si>
  <si>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</si>
  <si>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</si>
  <si>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</si>
  <si>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</si>
  <si>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</si>
  <si>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</si>
  <si>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</si>
  <si>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</si>
  <si>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</si>
  <si>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</si>
  <si>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</si>
  <si>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</si>
  <si>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</si>
  <si>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</si>
  <si>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</si>
  <si>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</si>
  <si>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</si>
  <si>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</si>
  <si>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</si>
  <si>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</si>
  <si>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</si>
  <si>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</si>
  <si>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</si>
  <si>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</si>
  <si>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</si>
  <si>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</si>
  <si>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</si>
  <si>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</si>
  <si>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</si>
  <si>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八幡浜市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</si>
  <si>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</si>
  <si>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</si>
  <si>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</si>
  <si>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</si>
  <si>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</si>
  <si>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</si>
  <si>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</si>
  <si>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</si>
  <si>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</si>
  <si>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</si>
  <si>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</si>
  <si>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</si>
  <si>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</si>
  <si>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</si>
  <si>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</si>
  <si>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</si>
  <si>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</si>
  <si>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</si>
  <si>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</si>
  <si>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</si>
  <si>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</si>
  <si>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</si>
  <si>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</si>
  <si>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</si>
  <si>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</si>
  <si>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</si>
  <si>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</si>
  <si>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</si>
  <si>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</si>
  <si>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</si>
  <si>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</si>
  <si>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</si>
  <si>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</si>
  <si>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</si>
  <si>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</si>
  <si>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</si>
  <si>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</si>
  <si>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</si>
  <si>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</si>
  <si>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</si>
  <si>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</si>
  <si>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</si>
  <si>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</si>
  <si>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</si>
  <si>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</si>
  <si>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</si>
  <si>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</si>
  <si>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</si>
  <si>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</si>
  <si>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</si>
  <si>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</si>
  <si>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</si>
  <si>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</si>
  <si>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</si>
  <si>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</si>
  <si>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</si>
  <si>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</si>
  <si>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</si>
  <si>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</si>
  <si>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</si>
  <si>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</si>
  <si>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</si>
  <si>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</si>
  <si>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</si>
  <si>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</si>
  <si>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</si>
  <si>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</si>
  <si>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</si>
  <si>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</si>
  <si>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</si>
  <si>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</si>
  <si>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</si>
  <si>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</si>
  <si>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</si>
  <si>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</si>
  <si>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</si>
  <si>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</si>
  <si>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</si>
  <si>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</si>
  <si>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</si>
  <si>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</si>
  <si>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</si>
  <si>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</si>
  <si>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</si>
  <si>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</si>
  <si>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</si>
  <si>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</si>
  <si>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</si>
  <si>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</si>
  <si>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</si>
  <si>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</si>
  <si>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</si>
  <si>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</si>
  <si>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</si>
  <si>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</si>
  <si>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</si>
  <si>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</si>
  <si>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</si>
  <si>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</si>
  <si>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</si>
  <si>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</si>
  <si>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</si>
  <si>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</si>
  <si>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</si>
  <si>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</si>
  <si>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</si>
  <si>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</si>
  <si>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</si>
  <si>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</si>
  <si>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</si>
  <si>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</si>
  <si>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愛媛県八幡浜市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</si>
  <si>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</si>
  <si>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</si>
  <si>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</si>
  <si>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</si>
  <si>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</si>
  <si>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</si>
  <si>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</si>
  <si>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</si>
  <si>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</si>
  <si>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</si>
  <si>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</si>
  <si>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</si>
  <si>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</si>
  <si>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</si>
  <si>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</si>
  <si>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</si>
  <si>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</si>
  <si>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</si>
  <si>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</si>
  <si>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</si>
  <si>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</si>
  <si>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</si>
  <si>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</si>
  <si>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</si>
  <si>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</si>
  <si>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</si>
  <si>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</si>
  <si>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</si>
  <si>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</si>
  <si>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</si>
  <si>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</si>
  <si>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</si>
  <si>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</si>
  <si>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</si>
  <si>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</si>
  <si>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</si>
  <si>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</si>
  <si>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</si>
  <si>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</si>
  <si>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</si>
  <si>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</si>
  <si>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</si>
  <si>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</si>
  <si>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</si>
  <si>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</si>
  <si>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</si>
  <si>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</si>
  <si>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</si>
  <si>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</si>
  <si>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</si>
  <si>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</si>
  <si>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</si>
  <si>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</si>
  <si>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</si>
  <si>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</si>
  <si>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</si>
  <si>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</si>
  <si>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</si>
  <si>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</si>
  <si>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</si>
  <si>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</si>
  <si>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</si>
  <si>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</si>
  <si>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</si>
  <si>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</si>
  <si>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</si>
  <si>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</si>
  <si>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</si>
  <si>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</si>
  <si>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</si>
  <si>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</si>
  <si>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</si>
  <si>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</si>
  <si>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</si>
  <si>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</si>
  <si>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</si>
  <si>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</si>
  <si>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</si>
  <si>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</si>
  <si>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</si>
  <si>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</si>
  <si>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</si>
  <si>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</si>
  <si>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</si>
  <si>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</si>
  <si>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</si>
  <si>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</si>
  <si>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</si>
  <si>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</si>
  <si>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</si>
  <si>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</si>
  <si>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</si>
  <si>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</si>
  <si>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</si>
  <si>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</si>
  <si>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</si>
  <si>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</si>
  <si>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</si>
  <si>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</si>
  <si>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</si>
  <si>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</si>
  <si>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</si>
  <si>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</si>
  <si>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</si>
  <si>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</si>
  <si>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</si>
  <si>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</si>
  <si>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</si>
  <si>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</si>
  <si>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</si>
  <si>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</si>
  <si>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</si>
  <si>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</si>
  <si>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</si>
  <si>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</si>
  <si>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</si>
  <si>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</si>
  <si>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</si>
  <si>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</si>
  <si>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</si>
  <si>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</si>
  <si>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</si>
  <si>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</si>
  <si>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</si>
  <si>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駐車場整備</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</si>
  <si>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</si>
  <si>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</si>
  <si>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</si>
  <si>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</si>
  <si>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</si>
  <si>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</si>
  <si>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</si>
  <si>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</si>
  <si>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</si>
  <si>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</si>
  <si>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</si>
  <si>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</si>
  <si>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</si>
  <si>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</si>
  <si>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</si>
  <si>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</si>
  <si>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</si>
  <si>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</si>
  <si>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</si>
  <si>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</si>
  <si>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</si>
  <si>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</si>
  <si>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</si>
  <si>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</si>
  <si>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</si>
  <si>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愛媛県八幡浜市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</si>
  <si>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</si>
  <si>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</si>
  <si>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</si>
  <si>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</si>
  <si>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</si>
  <si>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</si>
  <si>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</si>
  <si>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</si>
  <si>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</si>
  <si>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</si>
  <si>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</si>
  <si>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</si>
  <si>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</si>
  <si>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</si>
  <si>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</si>
  <si>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</si>
  <si>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</si>
  <si>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</si>
  <si>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</si>
  <si>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</si>
  <si>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</si>
  <si>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</si>
  <si>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</si>
  <si>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</si>
  <si>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</si>
  <si>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</si>
  <si>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</si>
  <si>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</si>
  <si>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</si>
  <si>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</si>
  <si>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</si>
  <si>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</si>
  <si>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</si>
  <si>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</si>
  <si>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</si>
  <si>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</si>
  <si>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介護サービス事業特別会計</t>
    <phoneticPr fontId="5"/>
  </si>
  <si>
    <t>駐車場事業特別会計</t>
    <phoneticPr fontId="5"/>
  </si>
  <si>
    <t>水道事業会計</t>
    <phoneticPr fontId="5"/>
  </si>
  <si>
    <t>法適用企業</t>
    <phoneticPr fontId="5"/>
  </si>
  <si>
    <t>市立八幡浜総合病院事業会計</t>
    <phoneticPr fontId="5"/>
  </si>
  <si>
    <t>簡易水道事業特別会計</t>
    <phoneticPr fontId="5"/>
  </si>
  <si>
    <t>法非適用企業</t>
    <phoneticPr fontId="5"/>
  </si>
  <si>
    <t>港湾整備事業特別会計</t>
    <phoneticPr fontId="5"/>
  </si>
  <si>
    <t>水産物地方卸売市場事業特別会計</t>
    <phoneticPr fontId="5"/>
  </si>
  <si>
    <t>公共下水道事業特別会計</t>
    <phoneticPr fontId="5"/>
  </si>
  <si>
    <t>小規模下水道事業特別会計</t>
    <phoneticPr fontId="5"/>
  </si>
  <si>
    <t>戸別合併処理浄化槽整備事業特別会計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</si>
  <si>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</si>
  <si>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</si>
  <si>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</si>
  <si>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</si>
  <si>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</si>
  <si>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</si>
  <si>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</si>
  <si>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</si>
  <si>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</si>
  <si>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</si>
  <si>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</si>
  <si>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</si>
  <si>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</si>
  <si>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</si>
  <si>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</si>
  <si>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</si>
  <si>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</si>
  <si>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</si>
  <si>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</si>
  <si>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</si>
  <si>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</si>
  <si>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</si>
  <si>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</si>
  <si>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</si>
  <si>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</si>
  <si>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</si>
  <si>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</si>
  <si>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</si>
  <si>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</si>
  <si>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</si>
  <si>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</si>
  <si>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</si>
  <si>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</si>
  <si>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</si>
  <si>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</si>
  <si>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</si>
  <si>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</si>
  <si>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</si>
  <si>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</si>
  <si>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</si>
  <si>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</si>
  <si>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</si>
  <si>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</si>
  <si>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</si>
  <si>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</si>
  <si>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</si>
  <si>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</si>
  <si>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</si>
  <si>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</si>
  <si>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</si>
  <si>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</si>
  <si>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</si>
  <si>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</si>
  <si>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</si>
  <si>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</si>
  <si>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</si>
  <si>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</si>
  <si>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</si>
  <si>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</si>
  <si>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</si>
  <si>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</si>
  <si>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</si>
  <si>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</si>
  <si>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</si>
  <si>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</si>
  <si>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</si>
  <si>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</si>
  <si>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</si>
  <si>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</si>
  <si>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</si>
  <si>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</si>
  <si>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</si>
  <si>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</si>
  <si>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</si>
  <si>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</si>
  <si>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</si>
  <si>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</si>
  <si>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</si>
  <si>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</si>
  <si>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</si>
  <si>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</si>
  <si>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</si>
  <si>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</si>
  <si>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</si>
  <si>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</si>
  <si>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</si>
  <si>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</si>
  <si>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</si>
  <si>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</si>
  <si>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</si>
  <si>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</si>
  <si>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</si>
  <si>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</si>
  <si>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</si>
  <si>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</si>
  <si>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</si>
  <si>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</si>
  <si>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</si>
  <si>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</si>
  <si>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</si>
  <si>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</si>
  <si>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</si>
  <si>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</si>
  <si>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</si>
  <si>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</si>
  <si>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</si>
  <si>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</si>
  <si>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</si>
  <si>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</si>
  <si>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</si>
  <si>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</si>
  <si>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</si>
  <si>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</si>
  <si>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</si>
  <si>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</si>
  <si>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</si>
  <si>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</si>
  <si>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</si>
  <si>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</si>
  <si>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</si>
  <si>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</si>
  <si>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</si>
  <si>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</si>
  <si>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</si>
  <si>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</si>
  <si>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</si>
  <si>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</si>
  <si>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</si>
  <si>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</si>
  <si>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</si>
  <si>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</si>
  <si>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</si>
  <si>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</si>
  <si>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0.74</t>
  </si>
  <si>
    <t>▲ 0.34</t>
  </si>
  <si>
    <t>市立八幡浜総合病院事業会計</t>
  </si>
  <si>
    <t>水道事業会計</t>
  </si>
  <si>
    <t>一般会計</t>
  </si>
  <si>
    <t>介護保険特別会計</t>
  </si>
  <si>
    <t>国民健康保険事業特別会計</t>
  </si>
  <si>
    <t>後期高齢者医療特別会計</t>
  </si>
  <si>
    <t>介護サービス事業特別会計</t>
  </si>
  <si>
    <t>駐車場事業特別会計</t>
  </si>
  <si>
    <t>その他会計（赤字）</t>
  </si>
  <si>
    <t>その他会計（黒字）</t>
  </si>
  <si>
    <t>八幡浜地区施設事務組合（一般会計）</t>
  </si>
  <si>
    <t>-</t>
    <phoneticPr fontId="5"/>
  </si>
  <si>
    <t>八幡浜地区施設事務組合（消防事業特別会計）</t>
  </si>
  <si>
    <t>八幡浜地区施設事務組合（休日夜間急患センター事業特別会計）</t>
  </si>
  <si>
    <t>八幡浜地区施設事務組合（し尿処理事業特別会計）</t>
  </si>
  <si>
    <t>八幡浜地区施設事務組合（特別養護老人ホーム事業特別会計）</t>
  </si>
  <si>
    <t>八幡浜・大洲地区広域市町村圏組合（一般会計）</t>
  </si>
  <si>
    <t>八幡浜・大洲地区広域市町村圏組合（八幡浜・大洲地方拠点対策室特別会計）</t>
  </si>
  <si>
    <t>八幡浜・大洲地区広域市町村圏組合（ふるさと市町村圏基金特別会計）</t>
  </si>
  <si>
    <t>八幡浜・大洲地区広域市町村圏組合（運動公園特別会計）</t>
  </si>
  <si>
    <t>八幡浜・大洲地区広域市町村圏組合（観光センター特別会計）</t>
  </si>
  <si>
    <t>愛媛地方税滞納整理機構</t>
  </si>
  <si>
    <t>愛媛県後期高齢者医療広域連合（一般会計）</t>
  </si>
  <si>
    <t>愛媛県後期高齢者医療広域連合（後期高齢者医療特別会計）</t>
  </si>
  <si>
    <t>南予水道企業団</t>
  </si>
  <si>
    <t>八幡浜市土地開発公社</t>
  </si>
  <si>
    <t>-</t>
    <phoneticPr fontId="5"/>
  </si>
  <si>
    <t>宇和海文化都市開発株式会社</t>
  </si>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</sst>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73738</c:v>
                </c:pt>
                <c:pt idx="1">
                  <c:v>131923</c:v>
                </c:pt>
                <c:pt idx="2">
                  <c:v>82828</c:v>
                </c:pt>
                <c:pt idx="3">
                  <c:v>114467</c:v>
                </c:pt>
                <c:pt idx="4">
                  <c:v>44417</c:v>
                </c:pt>
              </c:numCache>
            </c:numRef>
          </c:val>
          <c:smooth val="0"/>
        </c:ser>
        <c:dLbls>
          <c:showLegendKey val="0"/>
          <c:showVal val="0"/>
          <c:showCatName val="0"/>
          <c:showSerName val="0"/>
          <c:showPercent val="0"/>
          <c:showBubbleSize val="0"/>
        </c:dLbls>
        <c:marker val="1"/>
        <c:smooth val="0"/>
        <c:axId val="123845248"/>
        <c:axId val="123847424"/>
      </c:lineChart>
      <c:catAx>
        <c:axId val="1238452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847424"/>
        <c:crosses val="autoZero"/>
        <c:auto val="1"/>
        <c:lblAlgn val="ctr"/>
        <c:lblOffset val="100"/>
        <c:tickLblSkip val="1"/>
        <c:tickMarkSkip val="1"/>
        <c:noMultiLvlLbl val="0"/>
      </c:catAx>
      <c:valAx>
        <c:axId val="123847424"/>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8452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1.58</c:v>
                </c:pt>
                <c:pt idx="1">
                  <c:v>5.19</c:v>
                </c:pt>
                <c:pt idx="2">
                  <c:v>5.89</c:v>
                </c:pt>
                <c:pt idx="3">
                  <c:v>2.6</c:v>
                </c:pt>
                <c:pt idx="4">
                  <c:v>3.15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8.83</c:v>
                </c:pt>
                <c:pt idx="1">
                  <c:v>11.05</c:v>
                </c:pt>
                <c:pt idx="2">
                  <c:v>19.260000000000002</c:v>
                </c:pt>
                <c:pt idx="3">
                  <c:v>22.59</c:v>
                </c:pt>
                <c:pt idx="4">
                  <c:v>23.66</c:v>
                </c:pt>
              </c:numCache>
            </c:numRef>
          </c:val>
        </c:ser>
        <c:dLbls>
          <c:showLegendKey val="0"/>
          <c:showVal val="0"/>
          <c:showCatName val="0"/>
          <c:showSerName val="0"/>
          <c:showPercent val="0"/>
          <c:showBubbleSize val="0"/>
        </c:dLbls>
        <c:gapWidth val="250"/>
        <c:overlap val="100"/>
        <c:axId val="141248768"/>
        <c:axId val="1412509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-0.74</c:v>
                </c:pt>
                <c:pt idx="1">
                  <c:v>6.37</c:v>
                </c:pt>
                <c:pt idx="2">
                  <c:v>8.49</c:v>
                </c:pt>
                <c:pt idx="3">
                  <c:v>-0.34</c:v>
                </c:pt>
                <c:pt idx="4">
                  <c:v>1.9</c:v>
                </c:pt>
              </c:numCache>
            </c:numRef>
          </c:val>
          <c:smooth val="0"/>
        </c:ser>
        <c:dLbls>
          <c:showLegendKey val="0"/>
          <c:showVal val="0"/>
          <c:showCatName val="0"/>
          <c:showSerName val="0"/>
          <c:showPercent val="0"/>
          <c:showBubbleSize val="0"/>
        </c:dLbls>
        <c:marker val="1"/>
        <c:smooth val="0"/>
        <c:axId val="141248768"/>
        <c:axId val="141250944"/>
      </c:lineChart>
      <c:catAx>
        <c:axId val="141248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250944"/>
        <c:crosses val="autoZero"/>
        <c:auto val="1"/>
        <c:lblAlgn val="ctr"/>
        <c:lblOffset val="100"/>
        <c:tickLblSkip val="1"/>
        <c:tickMarkSkip val="1"/>
        <c:noMultiLvlLbl val="0"/>
      </c:catAx>
      <c:valAx>
        <c:axId val="141250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48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0.16</c:v>
                </c:pt>
                <c:pt idx="2">
                  <c:v>#N/A</c:v>
                </c:pt>
                <c:pt idx="3">
                  <c:v>0.13</c:v>
                </c:pt>
                <c:pt idx="4">
                  <c:v>#N/A</c:v>
                </c:pt>
                <c:pt idx="5">
                  <c:v>0.22</c:v>
                </c:pt>
                <c:pt idx="6">
                  <c:v>#N/A</c:v>
                </c:pt>
                <c:pt idx="7">
                  <c:v>0.08</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駐車場事業特別会計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介護サービス事業特別会計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7.0000000000000007E-2</c:v>
                </c:pt>
                <c:pt idx="2">
                  <c:v>#N/A</c:v>
                </c:pt>
                <c:pt idx="3">
                  <c:v>0.06</c:v>
                </c:pt>
                <c:pt idx="4">
                  <c:v>#N/A</c:v>
                </c:pt>
                <c:pt idx="5">
                  <c:v>0.08</c:v>
                </c:pt>
                <c:pt idx="6">
                  <c:v>#N/A</c:v>
                </c:pt>
                <c:pt idx="7">
                  <c:v>0.09</c:v>
                </c:pt>
                <c:pt idx="8">
                  <c:v>#N/A</c:v>
                </c:pt>
                <c:pt idx="9">
                  <c:v>0.09</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1.58</c:v>
                </c:pt>
                <c:pt idx="2">
                  <c:v>#N/A</c:v>
                </c:pt>
                <c:pt idx="3">
                  <c:v>2.4700000000000002</c:v>
                </c:pt>
                <c:pt idx="4">
                  <c:v>#N/A</c:v>
                </c:pt>
                <c:pt idx="5">
                  <c:v>1.36</c:v>
                </c:pt>
                <c:pt idx="6">
                  <c:v>#N/A</c:v>
                </c:pt>
                <c:pt idx="7">
                  <c:v>0.99</c:v>
                </c:pt>
                <c:pt idx="8">
                  <c:v>#N/A</c:v>
                </c:pt>
                <c:pt idx="9">
                  <c:v>0.43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0.37</c:v>
                </c:pt>
                <c:pt idx="2">
                  <c:v>#N/A</c:v>
                </c:pt>
                <c:pt idx="3">
                  <c:v>0.28999999999999998</c:v>
                </c:pt>
                <c:pt idx="4">
                  <c:v>#N/A</c:v>
                </c:pt>
                <c:pt idx="5">
                  <c:v>0</c:v>
                </c:pt>
                <c:pt idx="6">
                  <c:v>#N/A</c:v>
                </c:pt>
                <c:pt idx="7">
                  <c:v>0.55000000000000004</c:v>
                </c:pt>
                <c:pt idx="8">
                  <c:v>#N/A</c:v>
                </c:pt>
                <c:pt idx="9">
                  <c:v>0.5</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1.58</c:v>
                </c:pt>
                <c:pt idx="2">
                  <c:v>#N/A</c:v>
                </c:pt>
                <c:pt idx="3">
                  <c:v>5.19</c:v>
                </c:pt>
                <c:pt idx="4">
                  <c:v>#N/A</c:v>
                </c:pt>
                <c:pt idx="5">
                  <c:v>5.89</c:v>
                </c:pt>
                <c:pt idx="6">
                  <c:v>#N/A</c:v>
                </c:pt>
                <c:pt idx="7">
                  <c:v>2.6</c:v>
                </c:pt>
                <c:pt idx="8">
                  <c:v>#N/A</c:v>
                </c:pt>
                <c:pt idx="9">
                  <c:v>3.15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4.01</c:v>
                </c:pt>
                <c:pt idx="2">
                  <c:v>#N/A</c:v>
                </c:pt>
                <c:pt idx="3">
                  <c:v>4.08</c:v>
                </c:pt>
                <c:pt idx="4">
                  <c:v>#N/A</c:v>
                </c:pt>
                <c:pt idx="5">
                  <c:v>4.0999999999999996</c:v>
                </c:pt>
                <c:pt idx="6">
                  <c:v>#N/A</c:v>
                </c:pt>
                <c:pt idx="7">
                  <c:v>4.3</c:v>
                </c:pt>
                <c:pt idx="8">
                  <c:v>#N/A</c:v>
                </c:pt>
                <c:pt idx="9">
                  <c:v>5.45</c:v>
                </c:pt>
              </c:numCache>
            </c:numRef>
          </c:val>
        </c:ser>
        <c:ser>
          <c:idx val="9"/>
          <c:order val="9"/>
          <c:tx>
            <c:strRef>
              <c:f>データシート!$A$36</c:f>
              <c:strCache>
                <c:ptCount val="1"/>
                <c:pt idx="0">
                  <c:v>市立八幡浜総合病院事業会計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0.59</c:v>
                </c:pt>
                <c:pt idx="2">
                  <c:v>#N/A</c:v>
                </c:pt>
                <c:pt idx="3">
                  <c:v>3.55</c:v>
                </c:pt>
                <c:pt idx="4">
                  <c:v>#N/A</c:v>
                </c:pt>
                <c:pt idx="5">
                  <c:v>8.75</c:v>
                </c:pt>
                <c:pt idx="6">
                  <c:v>#N/A</c:v>
                </c:pt>
                <c:pt idx="7">
                  <c:v>9.73</c:v>
                </c:pt>
                <c:pt idx="8">
                  <c:v>#N/A</c:v>
                </c:pt>
                <c:pt idx="9">
                  <c:v>12.84</c:v>
                </c:pt>
              </c:numCache>
            </c:numRef>
          </c:val>
        </c:ser>
        <c:dLbls>
          <c:showLegendKey val="0"/>
          <c:showVal val="0"/>
          <c:showCatName val="0"/>
          <c:showSerName val="0"/>
          <c:showPercent val="0"/>
          <c:showBubbleSize val="0"/>
        </c:dLbls>
        <c:gapWidth val="150"/>
        <c:overlap val="100"/>
        <c:axId val="123969920"/>
        <c:axId val="123971456"/>
      </c:barChart>
      <c:catAx>
        <c:axId val="123969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971456"/>
        <c:crosses val="autoZero"/>
        <c:auto val="1"/>
        <c:lblAlgn val="ctr"/>
        <c:lblOffset val="100"/>
        <c:tickLblSkip val="1"/>
        <c:tickMarkSkip val="1"/>
        <c:noMultiLvlLbl val="0"/>
      </c:catAx>
      <c:valAx>
        <c:axId val="123971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9699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2548</c:v>
                </c:pt>
                <c:pt idx="5">
                  <c:v>2307</c:v>
                </c:pt>
                <c:pt idx="8">
                  <c:v>2338</c:v>
                </c:pt>
                <c:pt idx="11">
                  <c:v>2298</c:v>
                </c:pt>
                <c:pt idx="14">
                  <c:v>2324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180</c:v>
                </c:pt>
                <c:pt idx="3">
                  <c:v>188</c:v>
                </c:pt>
                <c:pt idx="6">
                  <c:v>185</c:v>
                </c:pt>
                <c:pt idx="9">
                  <c:v>182</c:v>
                </c:pt>
                <c:pt idx="12">
                  <c:v>173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97</c:v>
                </c:pt>
                <c:pt idx="3">
                  <c:v>91</c:v>
                </c:pt>
                <c:pt idx="6">
                  <c:v>103</c:v>
                </c:pt>
                <c:pt idx="9">
                  <c:v>66</c:v>
                </c:pt>
                <c:pt idx="12">
                  <c:v>19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1102</c:v>
                </c:pt>
                <c:pt idx="3">
                  <c:v>501</c:v>
                </c:pt>
                <c:pt idx="6">
                  <c:v>553</c:v>
                </c:pt>
                <c:pt idx="9">
                  <c:v>634</c:v>
                </c:pt>
                <c:pt idx="12">
                  <c:v>907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2734</c:v>
                </c:pt>
                <c:pt idx="3">
                  <c:v>2697</c:v>
                </c:pt>
                <c:pt idx="6">
                  <c:v>2646</c:v>
                </c:pt>
                <c:pt idx="9">
                  <c:v>2534</c:v>
                </c:pt>
                <c:pt idx="12">
                  <c:v>2515</c:v>
                </c:pt>
              </c:numCache>
            </c:numRef>
          </c:val>
        </c:ser>
        <c:dLbls>
          <c:showLegendKey val="0"/>
          <c:showVal val="0"/>
          <c:showCatName val="0"/>
          <c:showSerName val="0"/>
          <c:showPercent val="0"/>
          <c:showBubbleSize val="0"/>
        </c:dLbls>
        <c:gapWidth val="100"/>
        <c:overlap val="100"/>
        <c:axId val="139783552"/>
        <c:axId val="1409285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1565</c:v>
                </c:pt>
                <c:pt idx="2">
                  <c:v>#N/A</c:v>
                </c:pt>
                <c:pt idx="3">
                  <c:v>#N/A</c:v>
                </c:pt>
                <c:pt idx="4">
                  <c:v>1170</c:v>
                </c:pt>
                <c:pt idx="5">
                  <c:v>#N/A</c:v>
                </c:pt>
                <c:pt idx="6">
                  <c:v>#N/A</c:v>
                </c:pt>
                <c:pt idx="7">
                  <c:v>1149</c:v>
                </c:pt>
                <c:pt idx="8">
                  <c:v>#N/A</c:v>
                </c:pt>
                <c:pt idx="9">
                  <c:v>#N/A</c:v>
                </c:pt>
                <c:pt idx="10">
                  <c:v>1118</c:v>
                </c:pt>
                <c:pt idx="11">
                  <c:v>#N/A</c:v>
                </c:pt>
                <c:pt idx="12">
                  <c:v>#N/A</c:v>
                </c:pt>
                <c:pt idx="13">
                  <c:v>1290</c:v>
                </c:pt>
                <c:pt idx="14">
                  <c:v>#N/A</c:v>
                </c:pt>
              </c:numCache>
            </c:numRef>
          </c:val>
          <c:smooth val="0"/>
        </c:ser>
        <c:dLbls>
          <c:showLegendKey val="0"/>
          <c:showVal val="0"/>
          <c:showCatName val="0"/>
          <c:showSerName val="0"/>
          <c:showPercent val="0"/>
          <c:showBubbleSize val="0"/>
        </c:dLbls>
        <c:marker val="1"/>
        <c:smooth val="0"/>
        <c:axId val="139783552"/>
        <c:axId val="140928512"/>
      </c:lineChart>
      <c:catAx>
        <c:axId val="139783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928512"/>
        <c:crosses val="autoZero"/>
        <c:auto val="1"/>
        <c:lblAlgn val="ctr"/>
        <c:lblOffset val="100"/>
        <c:tickLblSkip val="1"/>
        <c:tickMarkSkip val="1"/>
        <c:noMultiLvlLbl val="0"/>
      </c:catAx>
      <c:valAx>
        <c:axId val="1409285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783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19801</c:v>
                </c:pt>
                <c:pt idx="5">
                  <c:v>20238</c:v>
                </c:pt>
                <c:pt idx="8">
                  <c:v>20488</c:v>
                </c:pt>
                <c:pt idx="11">
                  <c:v>21894</c:v>
                </c:pt>
                <c:pt idx="14">
                  <c:v>22352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3532</c:v>
                </c:pt>
                <c:pt idx="5">
                  <c:v>3706</c:v>
                </c:pt>
                <c:pt idx="8">
                  <c:v>3516</c:v>
                </c:pt>
                <c:pt idx="11">
                  <c:v>3447</c:v>
                </c:pt>
                <c:pt idx="14">
                  <c:v>3156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2418</c:v>
                </c:pt>
                <c:pt idx="5">
                  <c:v>2973</c:v>
                </c:pt>
                <c:pt idx="8">
                  <c:v>3923</c:v>
                </c:pt>
                <c:pt idx="11">
                  <c:v>4257</c:v>
                </c:pt>
                <c:pt idx="14">
                  <c:v>4566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348</c:v>
                </c:pt>
                <c:pt idx="3">
                  <c:v>352</c:v>
                </c:pt>
                <c:pt idx="6">
                  <c:v>376</c:v>
                </c:pt>
                <c:pt idx="9">
                  <c:v>378</c:v>
                </c:pt>
                <c:pt idx="12">
                  <c:v>15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3200</c:v>
                </c:pt>
                <c:pt idx="3">
                  <c:v>3082</c:v>
                </c:pt>
                <c:pt idx="6">
                  <c:v>3247</c:v>
                </c:pt>
                <c:pt idx="9">
                  <c:v>3122</c:v>
                </c:pt>
                <c:pt idx="12">
                  <c:v>2891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642</c:v>
                </c:pt>
                <c:pt idx="3">
                  <c:v>531</c:v>
                </c:pt>
                <c:pt idx="6">
                  <c:v>406</c:v>
                </c:pt>
                <c:pt idx="9">
                  <c:v>316</c:v>
                </c:pt>
                <c:pt idx="12">
                  <c:v>270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12490</c:v>
                </c:pt>
                <c:pt idx="3">
                  <c:v>9868</c:v>
                </c:pt>
                <c:pt idx="6">
                  <c:v>9337</c:v>
                </c:pt>
                <c:pt idx="9">
                  <c:v>8900</c:v>
                </c:pt>
                <c:pt idx="12">
                  <c:v>11375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1220</c:v>
                </c:pt>
                <c:pt idx="3">
                  <c:v>1090</c:v>
                </c:pt>
                <c:pt idx="6">
                  <c:v>957</c:v>
                </c:pt>
                <c:pt idx="9">
                  <c:v>822</c:v>
                </c:pt>
                <c:pt idx="12">
                  <c:v>690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21530</c:v>
                </c:pt>
                <c:pt idx="3">
                  <c:v>21528</c:v>
                </c:pt>
                <c:pt idx="6">
                  <c:v>21739</c:v>
                </c:pt>
                <c:pt idx="9">
                  <c:v>22173</c:v>
                </c:pt>
                <c:pt idx="12">
                  <c:v>21529</c:v>
                </c:pt>
              </c:numCache>
            </c:numRef>
          </c:val>
        </c:ser>
        <c:dLbls>
          <c:showLegendKey val="0"/>
          <c:showVal val="0"/>
          <c:showCatName val="0"/>
          <c:showSerName val="0"/>
          <c:showPercent val="0"/>
          <c:showBubbleSize val="0"/>
        </c:dLbls>
        <c:gapWidth val="100"/>
        <c:overlap val="100"/>
        <c:axId val="141115392"/>
        <c:axId val="1411173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13679</c:v>
                </c:pt>
                <c:pt idx="2">
                  <c:v>#N/A</c:v>
                </c:pt>
                <c:pt idx="3">
                  <c:v>#N/A</c:v>
                </c:pt>
                <c:pt idx="4">
                  <c:v>9534</c:v>
                </c:pt>
                <c:pt idx="5">
                  <c:v>#N/A</c:v>
                </c:pt>
                <c:pt idx="6">
                  <c:v>#N/A</c:v>
                </c:pt>
                <c:pt idx="7">
                  <c:v>8135</c:v>
                </c:pt>
                <c:pt idx="8">
                  <c:v>#N/A</c:v>
                </c:pt>
                <c:pt idx="9">
                  <c:v>#N/A</c:v>
                </c:pt>
                <c:pt idx="10">
                  <c:v>6113</c:v>
                </c:pt>
                <c:pt idx="11">
                  <c:v>#N/A</c:v>
                </c:pt>
                <c:pt idx="12">
                  <c:v>#N/A</c:v>
                </c:pt>
                <c:pt idx="13">
                  <c:v>6696</c:v>
                </c:pt>
                <c:pt idx="14">
                  <c:v>#N/A</c:v>
                </c:pt>
              </c:numCache>
            </c:numRef>
          </c:val>
          <c:smooth val="0"/>
        </c:ser>
        <c:dLbls>
          <c:showLegendKey val="0"/>
          <c:showVal val="0"/>
          <c:showCatName val="0"/>
          <c:showSerName val="0"/>
          <c:showPercent val="0"/>
          <c:showBubbleSize val="0"/>
        </c:dLbls>
        <c:marker val="1"/>
        <c:smooth val="0"/>
        <c:axId val="141115392"/>
        <c:axId val="141117312"/>
      </c:lineChart>
      <c:catAx>
        <c:axId val="141115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117312"/>
        <c:crosses val="autoZero"/>
        <c:auto val="1"/>
        <c:lblAlgn val="ctr"/>
        <c:lblOffset val="100"/>
        <c:tickLblSkip val="1"/>
        <c:tickMarkSkip val="1"/>
        <c:noMultiLvlLbl val="0"/>
      </c:catAx>
      <c:valAx>
        <c:axId val="1411173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15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愛媛県八幡浜市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37,380
37,222
133.03
18,776,213
18,314,465
360,717
11,442,239
21,528,806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70.0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長引く景気低迷、過疎化による個人・法人市民税の減収、地価の下落による固定資産税の減収などから０．３４と類似団体平均を０．０７下回っている。退職者不補充等の定員管理・給与の適正化、第三者機関の補助金検討委員会による補助金の見直し、指定管理者制度の積極導入、投資的経費を抑制する等、歳出の徹底的な見直しを実施するとともに、税収の収納率向上対策、債権管理室による税外債権の回収、市有財産の売却等歳入確保に努め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8" name="直線コネクタ 67"/>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115358</xdr:rowOff>
    </xdr:from>
    <xdr:to>
      <xdr:col>6</xdr:col>
      <xdr:colOff>0</xdr:colOff>
      <xdr:row>43</xdr:row>
      <xdr:rowOff>135467</xdr:rowOff>
    </xdr:to>
    <xdr:cxnSp macro="">
      <xdr:nvCxnSpPr>
        <xdr:cNvPr id="71" name="直線コネクタ 70"/>
        <xdr:cNvCxnSpPr/>
      </xdr:nvCxnSpPr>
      <xdr:spPr>
        <a:xfrm>
          <a:off x="3225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115358</xdr:rowOff>
    </xdr:to>
    <xdr:cxnSp macro="">
      <xdr:nvCxnSpPr>
        <xdr:cNvPr id="74" name="直線コネクタ 73"/>
        <xdr:cNvCxnSpPr/>
      </xdr:nvCxnSpPr>
      <xdr:spPr>
        <a:xfrm>
          <a:off x="2336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55033</xdr:rowOff>
    </xdr:from>
    <xdr:to>
      <xdr:col>3</xdr:col>
      <xdr:colOff>279400</xdr:colOff>
      <xdr:row>43</xdr:row>
      <xdr:rowOff>95250</xdr:rowOff>
    </xdr:to>
    <xdr:cxnSp macro="">
      <xdr:nvCxnSpPr>
        <xdr:cNvPr id="77" name="直線コネクタ 76"/>
        <xdr:cNvCxnSpPr/>
      </xdr:nvCxnSpPr>
      <xdr:spPr>
        <a:xfrm>
          <a:off x="1447800" y="74273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7" name="円/楕円 86"/>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8"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9" name="円/楕円 88"/>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90" name="テキスト ボックス 89"/>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64558</xdr:rowOff>
    </xdr:from>
    <xdr:to>
      <xdr:col>4</xdr:col>
      <xdr:colOff>533400</xdr:colOff>
      <xdr:row>43</xdr:row>
      <xdr:rowOff>166158</xdr:rowOff>
    </xdr:to>
    <xdr:sp macro="" textlink="">
      <xdr:nvSpPr>
        <xdr:cNvPr id="91" name="円/楕円 90"/>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150935</xdr:rowOff>
    </xdr:from>
    <xdr:ext cx="762000" cy="259045"/>
    <xdr:sp macro="" textlink="">
      <xdr:nvSpPr>
        <xdr:cNvPr id="92" name="テキスト ボックス 91"/>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3" name="円/楕円 92"/>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4" name="テキスト ボックス 93"/>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95" name="円/楕円 94"/>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96" name="テキスト ボックス 95"/>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経常収支比率は、９２．６％と類似団体平均を３．９ポイント下回っている。これは、、公共下水道事業特別会計への繰出金の増加（約１億８千万円）や市立八幡浜総合病院への負担金等の補助費が増加（約３億７千万円）したためである。今後、経常経費の構成比が最も大きい人件費については、退職者不補充等の定員管理・給与の適正化、施設事務組合負担金への負担金等の補助費については、経営努力による経費削減、公債費についてはこの４年間減少しているが、今後も市債発行額を元金償還額より抑える方針とし、経常経費の削減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82369</xdr:rowOff>
    </xdr:from>
    <xdr:to>
      <xdr:col>7</xdr:col>
      <xdr:colOff>152400</xdr:colOff>
      <xdr:row>62</xdr:row>
      <xdr:rowOff>120287</xdr:rowOff>
    </xdr:to>
    <xdr:cxnSp macro="">
      <xdr:nvCxnSpPr>
        <xdr:cNvPr id="133" name="直線コネクタ 132"/>
        <xdr:cNvCxnSpPr/>
      </xdr:nvCxnSpPr>
      <xdr:spPr>
        <a:xfrm flipV="1">
          <a:off x="4114800" y="10712269"/>
          <a:ext cx="8382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105591</xdr:rowOff>
    </xdr:from>
    <xdr:to>
      <xdr:col>6</xdr:col>
      <xdr:colOff>0</xdr:colOff>
      <xdr:row>62</xdr:row>
      <xdr:rowOff>120287</xdr:rowOff>
    </xdr:to>
    <xdr:cxnSp macro="">
      <xdr:nvCxnSpPr>
        <xdr:cNvPr id="136" name="直線コネクタ 135"/>
        <xdr:cNvCxnSpPr/>
      </xdr:nvCxnSpPr>
      <xdr:spPr>
        <a:xfrm>
          <a:off x="3225800" y="10564041"/>
          <a:ext cx="889000" cy="186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105591</xdr:rowOff>
    </xdr:from>
    <xdr:to>
      <xdr:col>4</xdr:col>
      <xdr:colOff>482600</xdr:colOff>
      <xdr:row>61</xdr:row>
      <xdr:rowOff>146957</xdr:rowOff>
    </xdr:to>
    <xdr:cxnSp macro="">
      <xdr:nvCxnSpPr>
        <xdr:cNvPr id="139" name="直線コネクタ 138"/>
        <xdr:cNvCxnSpPr/>
      </xdr:nvCxnSpPr>
      <xdr:spPr>
        <a:xfrm flipV="1">
          <a:off x="2336800" y="10564041"/>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146957</xdr:rowOff>
    </xdr:from>
    <xdr:to>
      <xdr:col>3</xdr:col>
      <xdr:colOff>279400</xdr:colOff>
      <xdr:row>62</xdr:row>
      <xdr:rowOff>96157</xdr:rowOff>
    </xdr:to>
    <xdr:cxnSp macro="">
      <xdr:nvCxnSpPr>
        <xdr:cNvPr id="142" name="直線コネクタ 141"/>
        <xdr:cNvCxnSpPr/>
      </xdr:nvCxnSpPr>
      <xdr:spPr>
        <a:xfrm flipV="1">
          <a:off x="1447800" y="1060540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114861</xdr:rowOff>
    </xdr:from>
    <xdr:ext cx="762000" cy="259045"/>
    <xdr:sp macro="" textlink="">
      <xdr:nvSpPr>
        <xdr:cNvPr id="144" name="テキスト ボックス 143"/>
        <xdr:cNvSpPr txBox="1"/>
      </xdr:nvSpPr>
      <xdr:spPr>
        <a:xfrm>
          <a:off x="1955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84744</xdr:rowOff>
    </xdr:from>
    <xdr:ext cx="762000" cy="259045"/>
    <xdr:sp macro="" textlink="">
      <xdr:nvSpPr>
        <xdr:cNvPr id="146" name="テキスト ボックス 145"/>
        <xdr:cNvSpPr txBox="1"/>
      </xdr:nvSpPr>
      <xdr:spPr>
        <a:xfrm>
          <a:off x="1066800" y="1037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31569</xdr:rowOff>
    </xdr:from>
    <xdr:to>
      <xdr:col>7</xdr:col>
      <xdr:colOff>203200</xdr:colOff>
      <xdr:row>62</xdr:row>
      <xdr:rowOff>133169</xdr:rowOff>
    </xdr:to>
    <xdr:sp macro="" textlink="">
      <xdr:nvSpPr>
        <xdr:cNvPr id="152" name="円/楕円 151"/>
        <xdr:cNvSpPr/>
      </xdr:nvSpPr>
      <xdr:spPr>
        <a:xfrm>
          <a:off x="4902200" y="1066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3646</xdr:rowOff>
    </xdr:from>
    <xdr:ext cx="762000" cy="259045"/>
    <xdr:sp macro="" textlink="">
      <xdr:nvSpPr>
        <xdr:cNvPr id="153" name="財政構造の弾力性該当値テキスト"/>
        <xdr:cNvSpPr txBox="1"/>
      </xdr:nvSpPr>
      <xdr:spPr>
        <a:xfrm>
          <a:off x="5041900" y="10633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69487</xdr:rowOff>
    </xdr:from>
    <xdr:to>
      <xdr:col>6</xdr:col>
      <xdr:colOff>50800</xdr:colOff>
      <xdr:row>62</xdr:row>
      <xdr:rowOff>171087</xdr:rowOff>
    </xdr:to>
    <xdr:sp macro="" textlink="">
      <xdr:nvSpPr>
        <xdr:cNvPr id="154" name="円/楕円 153"/>
        <xdr:cNvSpPr/>
      </xdr:nvSpPr>
      <xdr:spPr>
        <a:xfrm>
          <a:off x="4064000" y="10699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155864</xdr:rowOff>
    </xdr:from>
    <xdr:ext cx="736600" cy="259045"/>
    <xdr:sp macro="" textlink="">
      <xdr:nvSpPr>
        <xdr:cNvPr id="155" name="テキスト ボックス 154"/>
        <xdr:cNvSpPr txBox="1"/>
      </xdr:nvSpPr>
      <xdr:spPr>
        <a:xfrm>
          <a:off x="3733800" y="10785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54791</xdr:rowOff>
    </xdr:from>
    <xdr:to>
      <xdr:col>4</xdr:col>
      <xdr:colOff>533400</xdr:colOff>
      <xdr:row>61</xdr:row>
      <xdr:rowOff>156391</xdr:rowOff>
    </xdr:to>
    <xdr:sp macro="" textlink="">
      <xdr:nvSpPr>
        <xdr:cNvPr id="156" name="円/楕円 155"/>
        <xdr:cNvSpPr/>
      </xdr:nvSpPr>
      <xdr:spPr>
        <a:xfrm>
          <a:off x="3175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166568</xdr:rowOff>
    </xdr:from>
    <xdr:ext cx="762000" cy="259045"/>
    <xdr:sp macro="" textlink="">
      <xdr:nvSpPr>
        <xdr:cNvPr id="157" name="テキスト ボックス 156"/>
        <xdr:cNvSpPr txBox="1"/>
      </xdr:nvSpPr>
      <xdr:spPr>
        <a:xfrm>
          <a:off x="2844800" y="10282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96157</xdr:rowOff>
    </xdr:from>
    <xdr:to>
      <xdr:col>3</xdr:col>
      <xdr:colOff>330200</xdr:colOff>
      <xdr:row>62</xdr:row>
      <xdr:rowOff>26307</xdr:rowOff>
    </xdr:to>
    <xdr:sp macro="" textlink="">
      <xdr:nvSpPr>
        <xdr:cNvPr id="158" name="円/楕円 157"/>
        <xdr:cNvSpPr/>
      </xdr:nvSpPr>
      <xdr:spPr>
        <a:xfrm>
          <a:off x="2286000" y="1055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11084</xdr:rowOff>
    </xdr:from>
    <xdr:ext cx="762000" cy="259045"/>
    <xdr:sp macro="" textlink="">
      <xdr:nvSpPr>
        <xdr:cNvPr id="159" name="テキスト ボックス 158"/>
        <xdr:cNvSpPr txBox="1"/>
      </xdr:nvSpPr>
      <xdr:spPr>
        <a:xfrm>
          <a:off x="1955800" y="10640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45357</xdr:rowOff>
    </xdr:from>
    <xdr:to>
      <xdr:col>2</xdr:col>
      <xdr:colOff>127000</xdr:colOff>
      <xdr:row>62</xdr:row>
      <xdr:rowOff>146957</xdr:rowOff>
    </xdr:to>
    <xdr:sp macro="" textlink="">
      <xdr:nvSpPr>
        <xdr:cNvPr id="160" name="円/楕円 159"/>
        <xdr:cNvSpPr/>
      </xdr:nvSpPr>
      <xdr:spPr>
        <a:xfrm>
          <a:off x="13970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131734</xdr:rowOff>
    </xdr:from>
    <xdr:ext cx="762000" cy="259045"/>
    <xdr:sp macro="" textlink="">
      <xdr:nvSpPr>
        <xdr:cNvPr id="161" name="テキスト ボックス 160"/>
        <xdr:cNvSpPr txBox="1"/>
      </xdr:nvSpPr>
      <xdr:spPr>
        <a:xfrm>
          <a:off x="1066800" y="1076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[146,573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人口１人当たり人件費・物件費等の決算額は、類似団体を８７４円下回っている。人件費については、類似団体平均を下回り退職者不補充等の定員管理計画の成果が表れているが、物件費については、類似団体平均に比べ上回っている。これは、八幡浜市行政改革大綱に基づき、業務の民間委託を推進し、職員人件費等から委託料（物件費）へのシフトが起きているためである。また、職員数の削減により、臨時職員が増え、賃金（物件費）が増加していることも要因となっている。今後も指定管理者制度の導入などにより委託化を進め、コストの低減を図っていき、職員削減による代替職員としての臨時職員という安易な採用は行わない方針であ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31110</xdr:rowOff>
    </xdr:from>
    <xdr:to>
      <xdr:col>7</xdr:col>
      <xdr:colOff>152400</xdr:colOff>
      <xdr:row>81</xdr:row>
      <xdr:rowOff>31553</xdr:rowOff>
    </xdr:to>
    <xdr:cxnSp macro="">
      <xdr:nvCxnSpPr>
        <xdr:cNvPr id="195" name="直線コネクタ 194"/>
        <xdr:cNvCxnSpPr/>
      </xdr:nvCxnSpPr>
      <xdr:spPr>
        <a:xfrm flipV="1">
          <a:off x="4114800" y="13918560"/>
          <a:ext cx="838200" cy="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15888</xdr:rowOff>
    </xdr:from>
    <xdr:ext cx="762000" cy="259045"/>
    <xdr:sp macro="" textlink="">
      <xdr:nvSpPr>
        <xdr:cNvPr id="196" name="人件費・物件費等の状況平均値テキスト"/>
        <xdr:cNvSpPr txBox="1"/>
      </xdr:nvSpPr>
      <xdr:spPr>
        <a:xfrm>
          <a:off x="5041900" y="139033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28870</xdr:rowOff>
    </xdr:from>
    <xdr:to>
      <xdr:col>6</xdr:col>
      <xdr:colOff>0</xdr:colOff>
      <xdr:row>81</xdr:row>
      <xdr:rowOff>31553</xdr:rowOff>
    </xdr:to>
    <xdr:cxnSp macro="">
      <xdr:nvCxnSpPr>
        <xdr:cNvPr id="198" name="直線コネクタ 197"/>
        <xdr:cNvCxnSpPr/>
      </xdr:nvCxnSpPr>
      <xdr:spPr>
        <a:xfrm>
          <a:off x="3225800" y="13916320"/>
          <a:ext cx="889000" cy="2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26057</xdr:rowOff>
    </xdr:from>
    <xdr:to>
      <xdr:col>4</xdr:col>
      <xdr:colOff>482600</xdr:colOff>
      <xdr:row>81</xdr:row>
      <xdr:rowOff>28870</xdr:rowOff>
    </xdr:to>
    <xdr:cxnSp macro="">
      <xdr:nvCxnSpPr>
        <xdr:cNvPr id="201" name="直線コネクタ 200"/>
        <xdr:cNvCxnSpPr/>
      </xdr:nvCxnSpPr>
      <xdr:spPr>
        <a:xfrm>
          <a:off x="2336800" y="13913507"/>
          <a:ext cx="889000" cy="2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26057</xdr:rowOff>
    </xdr:from>
    <xdr:to>
      <xdr:col>3</xdr:col>
      <xdr:colOff>279400</xdr:colOff>
      <xdr:row>81</xdr:row>
      <xdr:rowOff>26766</xdr:rowOff>
    </xdr:to>
    <xdr:cxnSp macro="">
      <xdr:nvCxnSpPr>
        <xdr:cNvPr id="204" name="直線コネクタ 203"/>
        <xdr:cNvCxnSpPr/>
      </xdr:nvCxnSpPr>
      <xdr:spPr>
        <a:xfrm flipV="1">
          <a:off x="1447800" y="13913507"/>
          <a:ext cx="889000" cy="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151760</xdr:rowOff>
    </xdr:from>
    <xdr:to>
      <xdr:col>7</xdr:col>
      <xdr:colOff>203200</xdr:colOff>
      <xdr:row>81</xdr:row>
      <xdr:rowOff>81910</xdr:rowOff>
    </xdr:to>
    <xdr:sp macro="" textlink="">
      <xdr:nvSpPr>
        <xdr:cNvPr id="214" name="円/楕円 213"/>
        <xdr:cNvSpPr/>
      </xdr:nvSpPr>
      <xdr:spPr>
        <a:xfrm>
          <a:off x="4902200" y="13867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73037</xdr:rowOff>
    </xdr:from>
    <xdr:ext cx="762000" cy="259045"/>
    <xdr:sp macro="" textlink="">
      <xdr:nvSpPr>
        <xdr:cNvPr id="215" name="人件費・物件費等の状況該当値テキスト"/>
        <xdr:cNvSpPr txBox="1"/>
      </xdr:nvSpPr>
      <xdr:spPr>
        <a:xfrm>
          <a:off x="5041900" y="1378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146,573</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152203</xdr:rowOff>
    </xdr:from>
    <xdr:to>
      <xdr:col>6</xdr:col>
      <xdr:colOff>50800</xdr:colOff>
      <xdr:row>81</xdr:row>
      <xdr:rowOff>82353</xdr:rowOff>
    </xdr:to>
    <xdr:sp macro="" textlink="">
      <xdr:nvSpPr>
        <xdr:cNvPr id="216" name="円/楕円 215"/>
        <xdr:cNvSpPr/>
      </xdr:nvSpPr>
      <xdr:spPr>
        <a:xfrm>
          <a:off x="4064000" y="13868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92530</xdr:rowOff>
    </xdr:from>
    <xdr:ext cx="736600" cy="259045"/>
    <xdr:sp macro="" textlink="">
      <xdr:nvSpPr>
        <xdr:cNvPr id="217" name="テキスト ボックス 216"/>
        <xdr:cNvSpPr txBox="1"/>
      </xdr:nvSpPr>
      <xdr:spPr>
        <a:xfrm>
          <a:off x="3733800" y="136370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147,124</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149520</xdr:rowOff>
    </xdr:from>
    <xdr:to>
      <xdr:col>4</xdr:col>
      <xdr:colOff>533400</xdr:colOff>
      <xdr:row>81</xdr:row>
      <xdr:rowOff>79670</xdr:rowOff>
    </xdr:to>
    <xdr:sp macro="" textlink="">
      <xdr:nvSpPr>
        <xdr:cNvPr id="218" name="円/楕円 217"/>
        <xdr:cNvSpPr/>
      </xdr:nvSpPr>
      <xdr:spPr>
        <a:xfrm>
          <a:off x="3175000" y="138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89847</xdr:rowOff>
    </xdr:from>
    <xdr:ext cx="762000" cy="259045"/>
    <xdr:sp macro="" textlink="">
      <xdr:nvSpPr>
        <xdr:cNvPr id="219" name="テキスト ボックス 218"/>
        <xdr:cNvSpPr txBox="1"/>
      </xdr:nvSpPr>
      <xdr:spPr>
        <a:xfrm>
          <a:off x="2844800" y="136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143,787</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146707</xdr:rowOff>
    </xdr:from>
    <xdr:to>
      <xdr:col>3</xdr:col>
      <xdr:colOff>330200</xdr:colOff>
      <xdr:row>81</xdr:row>
      <xdr:rowOff>76857</xdr:rowOff>
    </xdr:to>
    <xdr:sp macro="" textlink="">
      <xdr:nvSpPr>
        <xdr:cNvPr id="220" name="円/楕円 219"/>
        <xdr:cNvSpPr/>
      </xdr:nvSpPr>
      <xdr:spPr>
        <a:xfrm>
          <a:off x="2286000" y="13862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61634</xdr:rowOff>
    </xdr:from>
    <xdr:ext cx="762000" cy="259045"/>
    <xdr:sp macro="" textlink="">
      <xdr:nvSpPr>
        <xdr:cNvPr id="221" name="テキスト ボックス 220"/>
        <xdr:cNvSpPr txBox="1"/>
      </xdr:nvSpPr>
      <xdr:spPr>
        <a:xfrm>
          <a:off x="1955800" y="13949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140,290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147416</xdr:rowOff>
    </xdr:from>
    <xdr:to>
      <xdr:col>2</xdr:col>
      <xdr:colOff>127000</xdr:colOff>
      <xdr:row>81</xdr:row>
      <xdr:rowOff>77566</xdr:rowOff>
    </xdr:to>
    <xdr:sp macro="" textlink="">
      <xdr:nvSpPr>
        <xdr:cNvPr id="222" name="円/楕円 221"/>
        <xdr:cNvSpPr/>
      </xdr:nvSpPr>
      <xdr:spPr>
        <a:xfrm>
          <a:off x="1397000" y="13863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62343</xdr:rowOff>
    </xdr:from>
    <xdr:ext cx="762000" cy="259045"/>
    <xdr:sp macro="" textlink="">
      <xdr:nvSpPr>
        <xdr:cNvPr id="223" name="テキスト ボックス 222"/>
        <xdr:cNvSpPr txBox="1"/>
      </xdr:nvSpPr>
      <xdr:spPr>
        <a:xfrm>
          <a:off x="1066800" y="13949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141,171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現行の給料表は人事院勧告を完全実施し、手当の見直し等行っているが、高年齢層の職員が多いため、ラスパイレス指数は、類似団体平均を１．１ポイント上回っている。人事評価制度の導入などにより、職務・職責に応じた給与構造への転換を図り、今後５年間で類似団体の平均水準まで低下させ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6562</xdr:rowOff>
    </xdr:from>
    <xdr:to>
      <xdr:col>24</xdr:col>
      <xdr:colOff>558800</xdr:colOff>
      <xdr:row>88</xdr:row>
      <xdr:rowOff>144780</xdr:rowOff>
    </xdr:to>
    <xdr:cxnSp macro="">
      <xdr:nvCxnSpPr>
        <xdr:cNvPr id="257" name="直線コネクタ 256"/>
        <xdr:cNvCxnSpPr/>
      </xdr:nvCxnSpPr>
      <xdr:spPr>
        <a:xfrm flipV="1">
          <a:off x="16179800" y="14922712"/>
          <a:ext cx="838200" cy="309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144780</xdr:rowOff>
    </xdr:from>
    <xdr:to>
      <xdr:col>23</xdr:col>
      <xdr:colOff>406400</xdr:colOff>
      <xdr:row>88</xdr:row>
      <xdr:rowOff>144780</xdr:rowOff>
    </xdr:to>
    <xdr:cxnSp macro="">
      <xdr:nvCxnSpPr>
        <xdr:cNvPr id="260" name="直線コネクタ 259"/>
        <xdr:cNvCxnSpPr/>
      </xdr:nvCxnSpPr>
      <xdr:spPr>
        <a:xfrm>
          <a:off x="15290800" y="15232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157904</xdr:rowOff>
    </xdr:from>
    <xdr:to>
      <xdr:col>22</xdr:col>
      <xdr:colOff>203200</xdr:colOff>
      <xdr:row>88</xdr:row>
      <xdr:rowOff>144780</xdr:rowOff>
    </xdr:to>
    <xdr:cxnSp macro="">
      <xdr:nvCxnSpPr>
        <xdr:cNvPr id="263" name="直線コネクタ 262"/>
        <xdr:cNvCxnSpPr/>
      </xdr:nvCxnSpPr>
      <xdr:spPr>
        <a:xfrm>
          <a:off x="14401800" y="14902604"/>
          <a:ext cx="889000" cy="32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145838</xdr:rowOff>
    </xdr:from>
    <xdr:to>
      <xdr:col>21</xdr:col>
      <xdr:colOff>0</xdr:colOff>
      <xdr:row>86</xdr:row>
      <xdr:rowOff>157904</xdr:rowOff>
    </xdr:to>
    <xdr:cxnSp macro="">
      <xdr:nvCxnSpPr>
        <xdr:cNvPr id="266" name="直線コネクタ 265"/>
        <xdr:cNvCxnSpPr/>
      </xdr:nvCxnSpPr>
      <xdr:spPr>
        <a:xfrm>
          <a:off x="13512800" y="14890538"/>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19279</xdr:rowOff>
    </xdr:from>
    <xdr:ext cx="762000" cy="259045"/>
    <xdr:sp macro="" textlink="">
      <xdr:nvSpPr>
        <xdr:cNvPr id="268" name="テキスト ボックス 267"/>
        <xdr:cNvSpPr txBox="1"/>
      </xdr:nvSpPr>
      <xdr:spPr>
        <a:xfrm>
          <a:off x="14020800" y="1459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170620</xdr:rowOff>
    </xdr:from>
    <xdr:ext cx="762000" cy="259045"/>
    <xdr:sp macro="" textlink="">
      <xdr:nvSpPr>
        <xdr:cNvPr id="270" name="テキスト ボックス 269"/>
        <xdr:cNvSpPr txBox="1"/>
      </xdr:nvSpPr>
      <xdr:spPr>
        <a:xfrm>
          <a:off x="13131800" y="1457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127212</xdr:rowOff>
    </xdr:from>
    <xdr:to>
      <xdr:col>24</xdr:col>
      <xdr:colOff>609600</xdr:colOff>
      <xdr:row>87</xdr:row>
      <xdr:rowOff>57362</xdr:rowOff>
    </xdr:to>
    <xdr:sp macro="" textlink="">
      <xdr:nvSpPr>
        <xdr:cNvPr id="276" name="円/楕円 275"/>
        <xdr:cNvSpPr/>
      </xdr:nvSpPr>
      <xdr:spPr>
        <a:xfrm>
          <a:off x="16967200" y="14871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99289</xdr:rowOff>
    </xdr:from>
    <xdr:ext cx="762000" cy="259045"/>
    <xdr:sp macro="" textlink="">
      <xdr:nvSpPr>
        <xdr:cNvPr id="277" name="給与水準   （国との比較）該当値テキスト"/>
        <xdr:cNvSpPr txBox="1"/>
      </xdr:nvSpPr>
      <xdr:spPr>
        <a:xfrm>
          <a:off x="17106900" y="14843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93980</xdr:rowOff>
    </xdr:from>
    <xdr:to>
      <xdr:col>23</xdr:col>
      <xdr:colOff>457200</xdr:colOff>
      <xdr:row>89</xdr:row>
      <xdr:rowOff>24130</xdr:rowOff>
    </xdr:to>
    <xdr:sp macro="" textlink="">
      <xdr:nvSpPr>
        <xdr:cNvPr id="278" name="円/楕円 277"/>
        <xdr:cNvSpPr/>
      </xdr:nvSpPr>
      <xdr:spPr>
        <a:xfrm>
          <a:off x="16129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8907</xdr:rowOff>
    </xdr:from>
    <xdr:ext cx="736600" cy="259045"/>
    <xdr:sp macro="" textlink="">
      <xdr:nvSpPr>
        <xdr:cNvPr id="279" name="テキスト ボックス 278"/>
        <xdr:cNvSpPr txBox="1"/>
      </xdr:nvSpPr>
      <xdr:spPr>
        <a:xfrm>
          <a:off x="15798800" y="15267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80" name="円/楕円 279"/>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81" name="テキスト ボックス 280"/>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107104</xdr:rowOff>
    </xdr:from>
    <xdr:to>
      <xdr:col>21</xdr:col>
      <xdr:colOff>50800</xdr:colOff>
      <xdr:row>87</xdr:row>
      <xdr:rowOff>37254</xdr:rowOff>
    </xdr:to>
    <xdr:sp macro="" textlink="">
      <xdr:nvSpPr>
        <xdr:cNvPr id="282" name="円/楕円 281"/>
        <xdr:cNvSpPr/>
      </xdr:nvSpPr>
      <xdr:spPr>
        <a:xfrm>
          <a:off x="14351000" y="148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22031</xdr:rowOff>
    </xdr:from>
    <xdr:ext cx="762000" cy="259045"/>
    <xdr:sp macro="" textlink="">
      <xdr:nvSpPr>
        <xdr:cNvPr id="283" name="テキスト ボックス 282"/>
        <xdr:cNvSpPr txBox="1"/>
      </xdr:nvSpPr>
      <xdr:spPr>
        <a:xfrm>
          <a:off x="14020800" y="1493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95038</xdr:rowOff>
    </xdr:from>
    <xdr:to>
      <xdr:col>19</xdr:col>
      <xdr:colOff>533400</xdr:colOff>
      <xdr:row>87</xdr:row>
      <xdr:rowOff>25188</xdr:rowOff>
    </xdr:to>
    <xdr:sp macro="" textlink="">
      <xdr:nvSpPr>
        <xdr:cNvPr id="284" name="円/楕円 283"/>
        <xdr:cNvSpPr/>
      </xdr:nvSpPr>
      <xdr:spPr>
        <a:xfrm>
          <a:off x="13462000" y="1483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9965</xdr:rowOff>
    </xdr:from>
    <xdr:ext cx="762000" cy="259045"/>
    <xdr:sp macro="" textlink="">
      <xdr:nvSpPr>
        <xdr:cNvPr id="285" name="テキスト ボックス 284"/>
        <xdr:cNvSpPr txBox="1"/>
      </xdr:nvSpPr>
      <xdr:spPr>
        <a:xfrm>
          <a:off x="13131800" y="1492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類似団体平均を１．０４人下回っており、定員適正化計画の成果が表れている。前回の定員適正化計画（計画期間：平成１７年度～２１年度）において、４０人（▲１０．５％）の削減を行っており、また、平成２２年度より定員適正化計画（計画期間：平成２２年度～２６年度）を実施し、退職者不補充などにより３４名の削減を図り、平成２６年度には、市町村合併前の平成１６年度旧八幡浜市の職員数程度にまで削減す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79163</xdr:rowOff>
    </xdr:from>
    <xdr:to>
      <xdr:col>24</xdr:col>
      <xdr:colOff>558800</xdr:colOff>
      <xdr:row>61</xdr:row>
      <xdr:rowOff>86058</xdr:rowOff>
    </xdr:to>
    <xdr:cxnSp macro="">
      <xdr:nvCxnSpPr>
        <xdr:cNvPr id="322" name="直線コネクタ 321"/>
        <xdr:cNvCxnSpPr/>
      </xdr:nvCxnSpPr>
      <xdr:spPr>
        <a:xfrm>
          <a:off x="16179800" y="10537613"/>
          <a:ext cx="8382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79163</xdr:rowOff>
    </xdr:from>
    <xdr:to>
      <xdr:col>23</xdr:col>
      <xdr:colOff>406400</xdr:colOff>
      <xdr:row>61</xdr:row>
      <xdr:rowOff>90654</xdr:rowOff>
    </xdr:to>
    <xdr:cxnSp macro="">
      <xdr:nvCxnSpPr>
        <xdr:cNvPr id="325" name="直線コネクタ 324"/>
        <xdr:cNvCxnSpPr/>
      </xdr:nvCxnSpPr>
      <xdr:spPr>
        <a:xfrm flipV="1">
          <a:off x="15290800" y="1053761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90654</xdr:rowOff>
    </xdr:from>
    <xdr:to>
      <xdr:col>22</xdr:col>
      <xdr:colOff>203200</xdr:colOff>
      <xdr:row>61</xdr:row>
      <xdr:rowOff>90654</xdr:rowOff>
    </xdr:to>
    <xdr:cxnSp macro="">
      <xdr:nvCxnSpPr>
        <xdr:cNvPr id="328" name="直線コネクタ 327"/>
        <xdr:cNvCxnSpPr/>
      </xdr:nvCxnSpPr>
      <xdr:spPr>
        <a:xfrm>
          <a:off x="14401800" y="105491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90654</xdr:rowOff>
    </xdr:from>
    <xdr:to>
      <xdr:col>21</xdr:col>
      <xdr:colOff>0</xdr:colOff>
      <xdr:row>61</xdr:row>
      <xdr:rowOff>119380</xdr:rowOff>
    </xdr:to>
    <xdr:cxnSp macro="">
      <xdr:nvCxnSpPr>
        <xdr:cNvPr id="331" name="直線コネクタ 330"/>
        <xdr:cNvCxnSpPr/>
      </xdr:nvCxnSpPr>
      <xdr:spPr>
        <a:xfrm flipV="1">
          <a:off x="13512800" y="10549104"/>
          <a:ext cx="8890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89219</xdr:rowOff>
    </xdr:from>
    <xdr:ext cx="762000" cy="259045"/>
    <xdr:sp macro="" textlink="">
      <xdr:nvSpPr>
        <xdr:cNvPr id="333" name="テキスト ボックス 332"/>
        <xdr:cNvSpPr txBox="1"/>
      </xdr:nvSpPr>
      <xdr:spPr>
        <a:xfrm>
          <a:off x="14020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99561</xdr:rowOff>
    </xdr:from>
    <xdr:ext cx="762000" cy="259045"/>
    <xdr:sp macro="" textlink="">
      <xdr:nvSpPr>
        <xdr:cNvPr id="335" name="テキスト ボックス 334"/>
        <xdr:cNvSpPr txBox="1"/>
      </xdr:nvSpPr>
      <xdr:spPr>
        <a:xfrm>
          <a:off x="13131800" y="1072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35258</xdr:rowOff>
    </xdr:from>
    <xdr:to>
      <xdr:col>24</xdr:col>
      <xdr:colOff>609600</xdr:colOff>
      <xdr:row>61</xdr:row>
      <xdr:rowOff>136858</xdr:rowOff>
    </xdr:to>
    <xdr:sp macro="" textlink="">
      <xdr:nvSpPr>
        <xdr:cNvPr id="341" name="円/楕円 340"/>
        <xdr:cNvSpPr/>
      </xdr:nvSpPr>
      <xdr:spPr>
        <a:xfrm>
          <a:off x="16967200" y="10493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51785</xdr:rowOff>
    </xdr:from>
    <xdr:ext cx="762000" cy="259045"/>
    <xdr:sp macro="" textlink="">
      <xdr:nvSpPr>
        <xdr:cNvPr id="342" name="定員管理の状況該当値テキスト"/>
        <xdr:cNvSpPr txBox="1"/>
      </xdr:nvSpPr>
      <xdr:spPr>
        <a:xfrm>
          <a:off x="17106900" y="1033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28363</xdr:rowOff>
    </xdr:from>
    <xdr:to>
      <xdr:col>23</xdr:col>
      <xdr:colOff>457200</xdr:colOff>
      <xdr:row>61</xdr:row>
      <xdr:rowOff>129963</xdr:rowOff>
    </xdr:to>
    <xdr:sp macro="" textlink="">
      <xdr:nvSpPr>
        <xdr:cNvPr id="343" name="円/楕円 342"/>
        <xdr:cNvSpPr/>
      </xdr:nvSpPr>
      <xdr:spPr>
        <a:xfrm>
          <a:off x="16129000" y="1048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140140</xdr:rowOff>
    </xdr:from>
    <xdr:ext cx="736600" cy="259045"/>
    <xdr:sp macro="" textlink="">
      <xdr:nvSpPr>
        <xdr:cNvPr id="344" name="テキスト ボックス 343"/>
        <xdr:cNvSpPr txBox="1"/>
      </xdr:nvSpPr>
      <xdr:spPr>
        <a:xfrm>
          <a:off x="15798800" y="10255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39854</xdr:rowOff>
    </xdr:from>
    <xdr:to>
      <xdr:col>22</xdr:col>
      <xdr:colOff>254000</xdr:colOff>
      <xdr:row>61</xdr:row>
      <xdr:rowOff>141454</xdr:rowOff>
    </xdr:to>
    <xdr:sp macro="" textlink="">
      <xdr:nvSpPr>
        <xdr:cNvPr id="345" name="円/楕円 344"/>
        <xdr:cNvSpPr/>
      </xdr:nvSpPr>
      <xdr:spPr>
        <a:xfrm>
          <a:off x="15240000" y="1049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151631</xdr:rowOff>
    </xdr:from>
    <xdr:ext cx="762000" cy="259045"/>
    <xdr:sp macro="" textlink="">
      <xdr:nvSpPr>
        <xdr:cNvPr id="346" name="テキスト ボックス 345"/>
        <xdr:cNvSpPr txBox="1"/>
      </xdr:nvSpPr>
      <xdr:spPr>
        <a:xfrm>
          <a:off x="14909800" y="10267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39854</xdr:rowOff>
    </xdr:from>
    <xdr:to>
      <xdr:col>21</xdr:col>
      <xdr:colOff>50800</xdr:colOff>
      <xdr:row>61</xdr:row>
      <xdr:rowOff>141454</xdr:rowOff>
    </xdr:to>
    <xdr:sp macro="" textlink="">
      <xdr:nvSpPr>
        <xdr:cNvPr id="347" name="円/楕円 346"/>
        <xdr:cNvSpPr/>
      </xdr:nvSpPr>
      <xdr:spPr>
        <a:xfrm>
          <a:off x="14351000" y="1049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151631</xdr:rowOff>
    </xdr:from>
    <xdr:ext cx="762000" cy="259045"/>
    <xdr:sp macro="" textlink="">
      <xdr:nvSpPr>
        <xdr:cNvPr id="348" name="テキスト ボックス 347"/>
        <xdr:cNvSpPr txBox="1"/>
      </xdr:nvSpPr>
      <xdr:spPr>
        <a:xfrm>
          <a:off x="14020800" y="10267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68580</xdr:rowOff>
    </xdr:from>
    <xdr:to>
      <xdr:col>19</xdr:col>
      <xdr:colOff>533400</xdr:colOff>
      <xdr:row>61</xdr:row>
      <xdr:rowOff>170180</xdr:rowOff>
    </xdr:to>
    <xdr:sp macro="" textlink="">
      <xdr:nvSpPr>
        <xdr:cNvPr id="349" name="円/楕円 348"/>
        <xdr:cNvSpPr/>
      </xdr:nvSpPr>
      <xdr:spPr>
        <a:xfrm>
          <a:off x="13462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8907</xdr:rowOff>
    </xdr:from>
    <xdr:ext cx="762000" cy="259045"/>
    <xdr:sp macro="" textlink="">
      <xdr:nvSpPr>
        <xdr:cNvPr id="350" name="テキスト ボックス 349"/>
        <xdr:cNvSpPr txBox="1"/>
      </xdr:nvSpPr>
      <xdr:spPr>
        <a:xfrm>
          <a:off x="13131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平成２５年度は類似団体平均を０．３ポイント上回っているが、平成２２年度から資本費平準化債の活用により準元利償還金が大きく減少したことから数値は安定している。人口１人当たりの元利償還金の額が類似団体平均を上回っており、学校耐震化、市立八幡浜総合病院改築など大型の建設事業があるため、事業の優先度を厳しく点検し、歳出の見直しを進めるとともに、過疎対策事業債等交付税措置のある優良起債を優先発行し、実質公債費比率の急激な上昇を抑え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11430</xdr:rowOff>
    </xdr:from>
    <xdr:to>
      <xdr:col>24</xdr:col>
      <xdr:colOff>558800</xdr:colOff>
      <xdr:row>38</xdr:row>
      <xdr:rowOff>32113</xdr:rowOff>
    </xdr:to>
    <xdr:cxnSp macro="">
      <xdr:nvCxnSpPr>
        <xdr:cNvPr id="386" name="直線コネクタ 385"/>
        <xdr:cNvCxnSpPr/>
      </xdr:nvCxnSpPr>
      <xdr:spPr>
        <a:xfrm>
          <a:off x="16179800" y="6526530"/>
          <a:ext cx="8382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11430</xdr:rowOff>
    </xdr:from>
    <xdr:to>
      <xdr:col>23</xdr:col>
      <xdr:colOff>406400</xdr:colOff>
      <xdr:row>38</xdr:row>
      <xdr:rowOff>70031</xdr:rowOff>
    </xdr:to>
    <xdr:cxnSp macro="">
      <xdr:nvCxnSpPr>
        <xdr:cNvPr id="389" name="直線コネクタ 388"/>
        <xdr:cNvCxnSpPr/>
      </xdr:nvCxnSpPr>
      <xdr:spPr>
        <a:xfrm flipV="1">
          <a:off x="15290800" y="6526530"/>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70031</xdr:rowOff>
    </xdr:from>
    <xdr:to>
      <xdr:col>22</xdr:col>
      <xdr:colOff>203200</xdr:colOff>
      <xdr:row>38</xdr:row>
      <xdr:rowOff>125185</xdr:rowOff>
    </xdr:to>
    <xdr:cxnSp macro="">
      <xdr:nvCxnSpPr>
        <xdr:cNvPr id="392" name="直線コネクタ 391"/>
        <xdr:cNvCxnSpPr/>
      </xdr:nvCxnSpPr>
      <xdr:spPr>
        <a:xfrm flipV="1">
          <a:off x="14401800" y="6585131"/>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125185</xdr:rowOff>
    </xdr:from>
    <xdr:to>
      <xdr:col>21</xdr:col>
      <xdr:colOff>0</xdr:colOff>
      <xdr:row>39</xdr:row>
      <xdr:rowOff>22678</xdr:rowOff>
    </xdr:to>
    <xdr:cxnSp macro="">
      <xdr:nvCxnSpPr>
        <xdr:cNvPr id="395" name="直線コネクタ 394"/>
        <xdr:cNvCxnSpPr/>
      </xdr:nvCxnSpPr>
      <xdr:spPr>
        <a:xfrm flipV="1">
          <a:off x="13512800" y="6640285"/>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152763</xdr:rowOff>
    </xdr:from>
    <xdr:to>
      <xdr:col>24</xdr:col>
      <xdr:colOff>609600</xdr:colOff>
      <xdr:row>38</xdr:row>
      <xdr:rowOff>82913</xdr:rowOff>
    </xdr:to>
    <xdr:sp macro="" textlink="">
      <xdr:nvSpPr>
        <xdr:cNvPr id="405" name="円/楕円 404"/>
        <xdr:cNvSpPr/>
      </xdr:nvSpPr>
      <xdr:spPr>
        <a:xfrm>
          <a:off x="16967200" y="649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124840</xdr:rowOff>
    </xdr:from>
    <xdr:ext cx="762000" cy="259045"/>
    <xdr:sp macro="" textlink="">
      <xdr:nvSpPr>
        <xdr:cNvPr id="406" name="公債費負担の状況該当値テキスト"/>
        <xdr:cNvSpPr txBox="1"/>
      </xdr:nvSpPr>
      <xdr:spPr>
        <a:xfrm>
          <a:off x="17106900" y="646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132080</xdr:rowOff>
    </xdr:from>
    <xdr:to>
      <xdr:col>23</xdr:col>
      <xdr:colOff>457200</xdr:colOff>
      <xdr:row>38</xdr:row>
      <xdr:rowOff>62230</xdr:rowOff>
    </xdr:to>
    <xdr:sp macro="" textlink="">
      <xdr:nvSpPr>
        <xdr:cNvPr id="407" name="円/楕円 406"/>
        <xdr:cNvSpPr/>
      </xdr:nvSpPr>
      <xdr:spPr>
        <a:xfrm>
          <a:off x="16129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72407</xdr:rowOff>
    </xdr:from>
    <xdr:ext cx="736600" cy="259045"/>
    <xdr:sp macro="" textlink="">
      <xdr:nvSpPr>
        <xdr:cNvPr id="408" name="テキスト ボックス 407"/>
        <xdr:cNvSpPr txBox="1"/>
      </xdr:nvSpPr>
      <xdr:spPr>
        <a:xfrm>
          <a:off x="15798800" y="6244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19231</xdr:rowOff>
    </xdr:from>
    <xdr:to>
      <xdr:col>22</xdr:col>
      <xdr:colOff>254000</xdr:colOff>
      <xdr:row>38</xdr:row>
      <xdr:rowOff>120831</xdr:rowOff>
    </xdr:to>
    <xdr:sp macro="" textlink="">
      <xdr:nvSpPr>
        <xdr:cNvPr id="409" name="円/楕円 408"/>
        <xdr:cNvSpPr/>
      </xdr:nvSpPr>
      <xdr:spPr>
        <a:xfrm>
          <a:off x="15240000" y="6534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131008</xdr:rowOff>
    </xdr:from>
    <xdr:ext cx="762000" cy="259045"/>
    <xdr:sp macro="" textlink="">
      <xdr:nvSpPr>
        <xdr:cNvPr id="410" name="テキスト ボックス 409"/>
        <xdr:cNvSpPr txBox="1"/>
      </xdr:nvSpPr>
      <xdr:spPr>
        <a:xfrm>
          <a:off x="14909800" y="6303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74385</xdr:rowOff>
    </xdr:from>
    <xdr:to>
      <xdr:col>21</xdr:col>
      <xdr:colOff>50800</xdr:colOff>
      <xdr:row>39</xdr:row>
      <xdr:rowOff>4535</xdr:rowOff>
    </xdr:to>
    <xdr:sp macro="" textlink="">
      <xdr:nvSpPr>
        <xdr:cNvPr id="411" name="円/楕円 410"/>
        <xdr:cNvSpPr/>
      </xdr:nvSpPr>
      <xdr:spPr>
        <a:xfrm>
          <a:off x="14351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160762</xdr:rowOff>
    </xdr:from>
    <xdr:ext cx="762000" cy="259045"/>
    <xdr:sp macro="" textlink="">
      <xdr:nvSpPr>
        <xdr:cNvPr id="412" name="テキスト ボックス 411"/>
        <xdr:cNvSpPr txBox="1"/>
      </xdr:nvSpPr>
      <xdr:spPr>
        <a:xfrm>
          <a:off x="14020800" y="66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143328</xdr:rowOff>
    </xdr:from>
    <xdr:to>
      <xdr:col>19</xdr:col>
      <xdr:colOff>533400</xdr:colOff>
      <xdr:row>39</xdr:row>
      <xdr:rowOff>73478</xdr:rowOff>
    </xdr:to>
    <xdr:sp macro="" textlink="">
      <xdr:nvSpPr>
        <xdr:cNvPr id="413" name="円/楕円 412"/>
        <xdr:cNvSpPr/>
      </xdr:nvSpPr>
      <xdr:spPr>
        <a:xfrm>
          <a:off x="13462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58255</xdr:rowOff>
    </xdr:from>
    <xdr:ext cx="762000" cy="259045"/>
    <xdr:sp macro="" textlink="">
      <xdr:nvSpPr>
        <xdr:cNvPr id="414" name="テキスト ボックス 413"/>
        <xdr:cNvSpPr txBox="1"/>
      </xdr:nvSpPr>
      <xdr:spPr>
        <a:xfrm>
          <a:off x="13131800" y="674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平成２１年度までは１５０％前後であった比率が飛躍的に改善し、将来負担比率は、７０．０％と類似団体平均を４．７ポイント下回っている。これは、資本費平準化債の活用により公営企業債等繰入見込額が大きく減少したことと、財政調整基金の積み増しによる充当可能基金の増額が要因である。今後は、地方債現在高の減少（市債発行額を元金償還額より抑える）に努め、義務的経費の削減を中心とする行財政改革を進め、財政の健全化に努める。なお、市債を発行する場合は、過疎対策事業債等交付税措置のある優良起債を優先発行し、後世への負担軽減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99462</xdr:rowOff>
    </xdr:from>
    <xdr:to>
      <xdr:col>24</xdr:col>
      <xdr:colOff>558800</xdr:colOff>
      <xdr:row>14</xdr:row>
      <xdr:rowOff>111125</xdr:rowOff>
    </xdr:to>
    <xdr:cxnSp macro="">
      <xdr:nvCxnSpPr>
        <xdr:cNvPr id="448" name="直線コネクタ 447"/>
        <xdr:cNvCxnSpPr/>
      </xdr:nvCxnSpPr>
      <xdr:spPr>
        <a:xfrm>
          <a:off x="16179800" y="2499762"/>
          <a:ext cx="838200" cy="11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99462</xdr:rowOff>
    </xdr:from>
    <xdr:to>
      <xdr:col>23</xdr:col>
      <xdr:colOff>406400</xdr:colOff>
      <xdr:row>14</xdr:row>
      <xdr:rowOff>139478</xdr:rowOff>
    </xdr:to>
    <xdr:cxnSp macro="">
      <xdr:nvCxnSpPr>
        <xdr:cNvPr id="451" name="直線コネクタ 450"/>
        <xdr:cNvCxnSpPr/>
      </xdr:nvCxnSpPr>
      <xdr:spPr>
        <a:xfrm flipV="1">
          <a:off x="15290800" y="2499762"/>
          <a:ext cx="889000" cy="40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159169</xdr:rowOff>
    </xdr:from>
    <xdr:ext cx="736600" cy="259045"/>
    <xdr:sp macro="" textlink="">
      <xdr:nvSpPr>
        <xdr:cNvPr id="453" name="テキスト ボックス 452"/>
        <xdr:cNvSpPr txBox="1"/>
      </xdr:nvSpPr>
      <xdr:spPr>
        <a:xfrm>
          <a:off x="15798800" y="2559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139478</xdr:rowOff>
    </xdr:from>
    <xdr:to>
      <xdr:col>22</xdr:col>
      <xdr:colOff>203200</xdr:colOff>
      <xdr:row>14</xdr:row>
      <xdr:rowOff>162602</xdr:rowOff>
    </xdr:to>
    <xdr:cxnSp macro="">
      <xdr:nvCxnSpPr>
        <xdr:cNvPr id="454" name="直線コネクタ 453"/>
        <xdr:cNvCxnSpPr/>
      </xdr:nvCxnSpPr>
      <xdr:spPr>
        <a:xfrm flipV="1">
          <a:off x="14401800" y="2539778"/>
          <a:ext cx="889000" cy="23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12050</xdr:rowOff>
    </xdr:from>
    <xdr:ext cx="762000" cy="259045"/>
    <xdr:sp macro="" textlink="">
      <xdr:nvSpPr>
        <xdr:cNvPr id="456" name="テキスト ボックス 455"/>
        <xdr:cNvSpPr txBox="1"/>
      </xdr:nvSpPr>
      <xdr:spPr>
        <a:xfrm>
          <a:off x="14909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162602</xdr:rowOff>
    </xdr:from>
    <xdr:to>
      <xdr:col>21</xdr:col>
      <xdr:colOff>0</xdr:colOff>
      <xdr:row>15</xdr:row>
      <xdr:rowOff>92498</xdr:rowOff>
    </xdr:to>
    <xdr:cxnSp macro="">
      <xdr:nvCxnSpPr>
        <xdr:cNvPr id="457" name="直線コネクタ 456"/>
        <xdr:cNvCxnSpPr/>
      </xdr:nvCxnSpPr>
      <xdr:spPr>
        <a:xfrm flipV="1">
          <a:off x="13512800" y="2562902"/>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9" name="テキスト ボックス 458"/>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60325</xdr:rowOff>
    </xdr:from>
    <xdr:to>
      <xdr:col>24</xdr:col>
      <xdr:colOff>609600</xdr:colOff>
      <xdr:row>14</xdr:row>
      <xdr:rowOff>161925</xdr:rowOff>
    </xdr:to>
    <xdr:sp macro="" textlink="">
      <xdr:nvSpPr>
        <xdr:cNvPr id="467" name="円/楕円 466"/>
        <xdr:cNvSpPr/>
      </xdr:nvSpPr>
      <xdr:spPr>
        <a:xfrm>
          <a:off x="16967200" y="246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32402</xdr:rowOff>
    </xdr:from>
    <xdr:ext cx="762000" cy="259045"/>
    <xdr:sp macro="" textlink="">
      <xdr:nvSpPr>
        <xdr:cNvPr id="468" name="将来負担の状況該当値テキスト"/>
        <xdr:cNvSpPr txBox="1"/>
      </xdr:nvSpPr>
      <xdr:spPr>
        <a:xfrm>
          <a:off x="17106900" y="2432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48662</xdr:rowOff>
    </xdr:from>
    <xdr:to>
      <xdr:col>23</xdr:col>
      <xdr:colOff>457200</xdr:colOff>
      <xdr:row>14</xdr:row>
      <xdr:rowOff>150262</xdr:rowOff>
    </xdr:to>
    <xdr:sp macro="" textlink="">
      <xdr:nvSpPr>
        <xdr:cNvPr id="469" name="円/楕円 468"/>
        <xdr:cNvSpPr/>
      </xdr:nvSpPr>
      <xdr:spPr>
        <a:xfrm>
          <a:off x="16129000" y="2448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160439</xdr:rowOff>
    </xdr:from>
    <xdr:ext cx="736600" cy="259045"/>
    <xdr:sp macro="" textlink="">
      <xdr:nvSpPr>
        <xdr:cNvPr id="470" name="テキスト ボックス 469"/>
        <xdr:cNvSpPr txBox="1"/>
      </xdr:nvSpPr>
      <xdr:spPr>
        <a:xfrm>
          <a:off x="15798800" y="2217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88678</xdr:rowOff>
    </xdr:from>
    <xdr:to>
      <xdr:col>22</xdr:col>
      <xdr:colOff>254000</xdr:colOff>
      <xdr:row>15</xdr:row>
      <xdr:rowOff>18828</xdr:rowOff>
    </xdr:to>
    <xdr:sp macro="" textlink="">
      <xdr:nvSpPr>
        <xdr:cNvPr id="471" name="円/楕円 470"/>
        <xdr:cNvSpPr/>
      </xdr:nvSpPr>
      <xdr:spPr>
        <a:xfrm>
          <a:off x="15240000" y="2488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29005</xdr:rowOff>
    </xdr:from>
    <xdr:ext cx="762000" cy="259045"/>
    <xdr:sp macro="" textlink="">
      <xdr:nvSpPr>
        <xdr:cNvPr id="472" name="テキスト ボックス 471"/>
        <xdr:cNvSpPr txBox="1"/>
      </xdr:nvSpPr>
      <xdr:spPr>
        <a:xfrm>
          <a:off x="14909800" y="2257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111802</xdr:rowOff>
    </xdr:from>
    <xdr:to>
      <xdr:col>21</xdr:col>
      <xdr:colOff>50800</xdr:colOff>
      <xdr:row>15</xdr:row>
      <xdr:rowOff>41952</xdr:rowOff>
    </xdr:to>
    <xdr:sp macro="" textlink="">
      <xdr:nvSpPr>
        <xdr:cNvPr id="473" name="円/楕円 472"/>
        <xdr:cNvSpPr/>
      </xdr:nvSpPr>
      <xdr:spPr>
        <a:xfrm>
          <a:off x="14351000" y="251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52129</xdr:rowOff>
    </xdr:from>
    <xdr:ext cx="762000" cy="259045"/>
    <xdr:sp macro="" textlink="">
      <xdr:nvSpPr>
        <xdr:cNvPr id="474" name="テキスト ボックス 473"/>
        <xdr:cNvSpPr txBox="1"/>
      </xdr:nvSpPr>
      <xdr:spPr>
        <a:xfrm>
          <a:off x="14020800" y="2280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41698</xdr:rowOff>
    </xdr:from>
    <xdr:to>
      <xdr:col>19</xdr:col>
      <xdr:colOff>533400</xdr:colOff>
      <xdr:row>15</xdr:row>
      <xdr:rowOff>143298</xdr:rowOff>
    </xdr:to>
    <xdr:sp macro="" textlink="">
      <xdr:nvSpPr>
        <xdr:cNvPr id="475" name="円/楕円 474"/>
        <xdr:cNvSpPr/>
      </xdr:nvSpPr>
      <xdr:spPr>
        <a:xfrm>
          <a:off x="13462000" y="261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128075</xdr:rowOff>
    </xdr:from>
    <xdr:ext cx="762000" cy="259045"/>
    <xdr:sp macro="" textlink="">
      <xdr:nvSpPr>
        <xdr:cNvPr id="476" name="テキスト ボックス 475"/>
        <xdr:cNvSpPr txBox="1"/>
      </xdr:nvSpPr>
      <xdr:spPr>
        <a:xfrm>
          <a:off x="13131800" y="269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愛媛県八幡浜市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37,380
37,222
133.03
18,776,213
18,314,465
360,717
11,442,239
21,528,806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70.0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定員適正化計画により人員削減を行っており、人件費に係る経常収支比率について、平成２４年度は退職者の増による退職手当の増加により一時的に類似団体を上回ったが、平成２５年度は類似団体と比較すると、２．７ポイント低くなっている。今後も人件費の削減に取り組むため、定員適正化計画に基づく、退職者不補充などにより人員の削減を図り、平成２６年度には、市町村合併前の平成１６年度旧八幡浜市の職員数程度にまで削減する方針とす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53848</xdr:rowOff>
    </xdr:from>
    <xdr:to>
      <xdr:col>7</xdr:col>
      <xdr:colOff>15875</xdr:colOff>
      <xdr:row>37</xdr:row>
      <xdr:rowOff>51562</xdr:rowOff>
    </xdr:to>
    <xdr:cxnSp macro="">
      <xdr:nvCxnSpPr>
        <xdr:cNvPr id="63" name="直線コネクタ 62"/>
        <xdr:cNvCxnSpPr/>
      </xdr:nvCxnSpPr>
      <xdr:spPr>
        <a:xfrm flipV="1">
          <a:off x="3987800" y="6226048"/>
          <a:ext cx="8382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76708</xdr:rowOff>
    </xdr:from>
    <xdr:to>
      <xdr:col>5</xdr:col>
      <xdr:colOff>549275</xdr:colOff>
      <xdr:row>37</xdr:row>
      <xdr:rowOff>51562</xdr:rowOff>
    </xdr:to>
    <xdr:cxnSp macro="">
      <xdr:nvCxnSpPr>
        <xdr:cNvPr id="66" name="直線コネクタ 65"/>
        <xdr:cNvCxnSpPr/>
      </xdr:nvCxnSpPr>
      <xdr:spPr>
        <a:xfrm>
          <a:off x="3098800" y="6248908"/>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76708</xdr:rowOff>
    </xdr:from>
    <xdr:to>
      <xdr:col>4</xdr:col>
      <xdr:colOff>346075</xdr:colOff>
      <xdr:row>36</xdr:row>
      <xdr:rowOff>163576</xdr:rowOff>
    </xdr:to>
    <xdr:cxnSp macro="">
      <xdr:nvCxnSpPr>
        <xdr:cNvPr id="69" name="直線コネクタ 68"/>
        <xdr:cNvCxnSpPr/>
      </xdr:nvCxnSpPr>
      <xdr:spPr>
        <a:xfrm flipV="1">
          <a:off x="2209800" y="624890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163576</xdr:rowOff>
    </xdr:from>
    <xdr:to>
      <xdr:col>3</xdr:col>
      <xdr:colOff>142875</xdr:colOff>
      <xdr:row>37</xdr:row>
      <xdr:rowOff>10414</xdr:rowOff>
    </xdr:to>
    <xdr:cxnSp macro="">
      <xdr:nvCxnSpPr>
        <xdr:cNvPr id="72" name="直線コネクタ 71"/>
        <xdr:cNvCxnSpPr/>
      </xdr:nvCxnSpPr>
      <xdr:spPr>
        <a:xfrm flipV="1">
          <a:off x="1320800" y="63357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3048</xdr:rowOff>
    </xdr:from>
    <xdr:to>
      <xdr:col>7</xdr:col>
      <xdr:colOff>66675</xdr:colOff>
      <xdr:row>36</xdr:row>
      <xdr:rowOff>104648</xdr:rowOff>
    </xdr:to>
    <xdr:sp macro="" textlink="">
      <xdr:nvSpPr>
        <xdr:cNvPr id="82" name="円/楕円 81"/>
        <xdr:cNvSpPr/>
      </xdr:nvSpPr>
      <xdr:spPr>
        <a:xfrm>
          <a:off x="47752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19575</xdr:rowOff>
    </xdr:from>
    <xdr:ext cx="762000" cy="259045"/>
    <xdr:sp macro="" textlink="">
      <xdr:nvSpPr>
        <xdr:cNvPr id="83" name="人件費該当値テキスト"/>
        <xdr:cNvSpPr txBox="1"/>
      </xdr:nvSpPr>
      <xdr:spPr>
        <a:xfrm>
          <a:off x="4914900" y="602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762</xdr:rowOff>
    </xdr:from>
    <xdr:to>
      <xdr:col>5</xdr:col>
      <xdr:colOff>600075</xdr:colOff>
      <xdr:row>37</xdr:row>
      <xdr:rowOff>102362</xdr:rowOff>
    </xdr:to>
    <xdr:sp macro="" textlink="">
      <xdr:nvSpPr>
        <xdr:cNvPr id="84" name="円/楕円 83"/>
        <xdr:cNvSpPr/>
      </xdr:nvSpPr>
      <xdr:spPr>
        <a:xfrm>
          <a:off x="3937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85" name="テキスト ボックス 84"/>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25908</xdr:rowOff>
    </xdr:from>
    <xdr:to>
      <xdr:col>4</xdr:col>
      <xdr:colOff>396875</xdr:colOff>
      <xdr:row>36</xdr:row>
      <xdr:rowOff>127508</xdr:rowOff>
    </xdr:to>
    <xdr:sp macro="" textlink="">
      <xdr:nvSpPr>
        <xdr:cNvPr id="86" name="円/楕円 85"/>
        <xdr:cNvSpPr/>
      </xdr:nvSpPr>
      <xdr:spPr>
        <a:xfrm>
          <a:off x="3048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137685</xdr:rowOff>
    </xdr:from>
    <xdr:ext cx="762000" cy="259045"/>
    <xdr:sp macro="" textlink="">
      <xdr:nvSpPr>
        <xdr:cNvPr id="87" name="テキスト ボックス 86"/>
        <xdr:cNvSpPr txBox="1"/>
      </xdr:nvSpPr>
      <xdr:spPr>
        <a:xfrm>
          <a:off x="2717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112776</xdr:rowOff>
    </xdr:from>
    <xdr:to>
      <xdr:col>3</xdr:col>
      <xdr:colOff>193675</xdr:colOff>
      <xdr:row>37</xdr:row>
      <xdr:rowOff>42926</xdr:rowOff>
    </xdr:to>
    <xdr:sp macro="" textlink="">
      <xdr:nvSpPr>
        <xdr:cNvPr id="88" name="円/楕円 87"/>
        <xdr:cNvSpPr/>
      </xdr:nvSpPr>
      <xdr:spPr>
        <a:xfrm>
          <a:off x="2159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53103</xdr:rowOff>
    </xdr:from>
    <xdr:ext cx="762000" cy="259045"/>
    <xdr:sp macro="" textlink="">
      <xdr:nvSpPr>
        <xdr:cNvPr id="89" name="テキスト ボックス 88"/>
        <xdr:cNvSpPr txBox="1"/>
      </xdr:nvSpPr>
      <xdr:spPr>
        <a:xfrm>
          <a:off x="1828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131064</xdr:rowOff>
    </xdr:from>
    <xdr:to>
      <xdr:col>1</xdr:col>
      <xdr:colOff>676275</xdr:colOff>
      <xdr:row>37</xdr:row>
      <xdr:rowOff>61214</xdr:rowOff>
    </xdr:to>
    <xdr:sp macro="" textlink="">
      <xdr:nvSpPr>
        <xdr:cNvPr id="90" name="円/楕円 89"/>
        <xdr:cNvSpPr/>
      </xdr:nvSpPr>
      <xdr:spPr>
        <a:xfrm>
          <a:off x="1270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71391</xdr:rowOff>
    </xdr:from>
    <xdr:ext cx="762000" cy="259045"/>
    <xdr:sp macro="" textlink="">
      <xdr:nvSpPr>
        <xdr:cNvPr id="91" name="テキスト ボックス 90"/>
        <xdr:cNvSpPr txBox="1"/>
      </xdr:nvSpPr>
      <xdr:spPr>
        <a:xfrm>
          <a:off x="939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物件費に係る経常収支比率が類似団体平均より１．９ポイント高くなっているのは、八幡浜市行政改革大綱に基づき、業務の民間委託を推進し、職員人件費等から委託料（物件費）へのシフトが起きているためである。南環境センター運転管理業務、ゴミ収集運搬業務等の清掃費関係、養護老人ホーム管理、スポーツセンター管理が主なものである。今後も民間委託を積極的に進めていく。</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154214</xdr:rowOff>
    </xdr:from>
    <xdr:to>
      <xdr:col>24</xdr:col>
      <xdr:colOff>31750</xdr:colOff>
      <xdr:row>17</xdr:row>
      <xdr:rowOff>135164</xdr:rowOff>
    </xdr:to>
    <xdr:cxnSp macro="">
      <xdr:nvCxnSpPr>
        <xdr:cNvPr id="126" name="直線コネクタ 125"/>
        <xdr:cNvCxnSpPr/>
      </xdr:nvCxnSpPr>
      <xdr:spPr>
        <a:xfrm>
          <a:off x="15671800" y="2897414"/>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99786</xdr:rowOff>
    </xdr:from>
    <xdr:to>
      <xdr:col>22</xdr:col>
      <xdr:colOff>565150</xdr:colOff>
      <xdr:row>16</xdr:row>
      <xdr:rowOff>154214</xdr:rowOff>
    </xdr:to>
    <xdr:cxnSp macro="">
      <xdr:nvCxnSpPr>
        <xdr:cNvPr id="129" name="直線コネクタ 128"/>
        <xdr:cNvCxnSpPr/>
      </xdr:nvCxnSpPr>
      <xdr:spPr>
        <a:xfrm>
          <a:off x="14782800" y="28429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99786</xdr:rowOff>
    </xdr:from>
    <xdr:to>
      <xdr:col>21</xdr:col>
      <xdr:colOff>361950</xdr:colOff>
      <xdr:row>16</xdr:row>
      <xdr:rowOff>154214</xdr:rowOff>
    </xdr:to>
    <xdr:cxnSp macro="">
      <xdr:nvCxnSpPr>
        <xdr:cNvPr id="132" name="直線コネクタ 131"/>
        <xdr:cNvCxnSpPr/>
      </xdr:nvCxnSpPr>
      <xdr:spPr>
        <a:xfrm flipV="1">
          <a:off x="13893800" y="28429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78014</xdr:rowOff>
    </xdr:from>
    <xdr:to>
      <xdr:col>20</xdr:col>
      <xdr:colOff>158750</xdr:colOff>
      <xdr:row>16</xdr:row>
      <xdr:rowOff>154214</xdr:rowOff>
    </xdr:to>
    <xdr:cxnSp macro="">
      <xdr:nvCxnSpPr>
        <xdr:cNvPr id="135" name="直線コネクタ 134"/>
        <xdr:cNvCxnSpPr/>
      </xdr:nvCxnSpPr>
      <xdr:spPr>
        <a:xfrm>
          <a:off x="13004800" y="28212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84364</xdr:rowOff>
    </xdr:from>
    <xdr:to>
      <xdr:col>24</xdr:col>
      <xdr:colOff>82550</xdr:colOff>
      <xdr:row>18</xdr:row>
      <xdr:rowOff>14514</xdr:rowOff>
    </xdr:to>
    <xdr:sp macro="" textlink="">
      <xdr:nvSpPr>
        <xdr:cNvPr id="145" name="円/楕円 144"/>
        <xdr:cNvSpPr/>
      </xdr:nvSpPr>
      <xdr:spPr>
        <a:xfrm>
          <a:off x="164592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56441</xdr:rowOff>
    </xdr:from>
    <xdr:ext cx="762000" cy="259045"/>
    <xdr:sp macro="" textlink="">
      <xdr:nvSpPr>
        <xdr:cNvPr id="146" name="物件費該当値テキスト"/>
        <xdr:cNvSpPr txBox="1"/>
      </xdr:nvSpPr>
      <xdr:spPr>
        <a:xfrm>
          <a:off x="16598900" y="297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103414</xdr:rowOff>
    </xdr:from>
    <xdr:to>
      <xdr:col>22</xdr:col>
      <xdr:colOff>615950</xdr:colOff>
      <xdr:row>17</xdr:row>
      <xdr:rowOff>33564</xdr:rowOff>
    </xdr:to>
    <xdr:sp macro="" textlink="">
      <xdr:nvSpPr>
        <xdr:cNvPr id="147" name="円/楕円 146"/>
        <xdr:cNvSpPr/>
      </xdr:nvSpPr>
      <xdr:spPr>
        <a:xfrm>
          <a:off x="15621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18341</xdr:rowOff>
    </xdr:from>
    <xdr:ext cx="736600" cy="259045"/>
    <xdr:sp macro="" textlink="">
      <xdr:nvSpPr>
        <xdr:cNvPr id="148" name="テキスト ボックス 147"/>
        <xdr:cNvSpPr txBox="1"/>
      </xdr:nvSpPr>
      <xdr:spPr>
        <a:xfrm>
          <a:off x="15290800" y="2932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48986</xdr:rowOff>
    </xdr:from>
    <xdr:to>
      <xdr:col>21</xdr:col>
      <xdr:colOff>412750</xdr:colOff>
      <xdr:row>16</xdr:row>
      <xdr:rowOff>150586</xdr:rowOff>
    </xdr:to>
    <xdr:sp macro="" textlink="">
      <xdr:nvSpPr>
        <xdr:cNvPr id="149" name="円/楕円 148"/>
        <xdr:cNvSpPr/>
      </xdr:nvSpPr>
      <xdr:spPr>
        <a:xfrm>
          <a:off x="14732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135363</xdr:rowOff>
    </xdr:from>
    <xdr:ext cx="762000" cy="259045"/>
    <xdr:sp macro="" textlink="">
      <xdr:nvSpPr>
        <xdr:cNvPr id="150" name="テキスト ボックス 149"/>
        <xdr:cNvSpPr txBox="1"/>
      </xdr:nvSpPr>
      <xdr:spPr>
        <a:xfrm>
          <a:off x="14401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103414</xdr:rowOff>
    </xdr:from>
    <xdr:to>
      <xdr:col>20</xdr:col>
      <xdr:colOff>209550</xdr:colOff>
      <xdr:row>17</xdr:row>
      <xdr:rowOff>33564</xdr:rowOff>
    </xdr:to>
    <xdr:sp macro="" textlink="">
      <xdr:nvSpPr>
        <xdr:cNvPr id="151" name="円/楕円 150"/>
        <xdr:cNvSpPr/>
      </xdr:nvSpPr>
      <xdr:spPr>
        <a:xfrm>
          <a:off x="13843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18341</xdr:rowOff>
    </xdr:from>
    <xdr:ext cx="762000" cy="259045"/>
    <xdr:sp macro="" textlink="">
      <xdr:nvSpPr>
        <xdr:cNvPr id="152" name="テキスト ボックス 151"/>
        <xdr:cNvSpPr txBox="1"/>
      </xdr:nvSpPr>
      <xdr:spPr>
        <a:xfrm>
          <a:off x="13512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27214</xdr:rowOff>
    </xdr:from>
    <xdr:to>
      <xdr:col>19</xdr:col>
      <xdr:colOff>6350</xdr:colOff>
      <xdr:row>16</xdr:row>
      <xdr:rowOff>128814</xdr:rowOff>
    </xdr:to>
    <xdr:sp macro="" textlink="">
      <xdr:nvSpPr>
        <xdr:cNvPr id="153" name="円/楕円 152"/>
        <xdr:cNvSpPr/>
      </xdr:nvSpPr>
      <xdr:spPr>
        <a:xfrm>
          <a:off x="12954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113591</xdr:rowOff>
    </xdr:from>
    <xdr:ext cx="762000" cy="259045"/>
    <xdr:sp macro="" textlink="">
      <xdr:nvSpPr>
        <xdr:cNvPr id="154" name="テキスト ボックス 153"/>
        <xdr:cNvSpPr txBox="1"/>
      </xdr:nvSpPr>
      <xdr:spPr>
        <a:xfrm>
          <a:off x="12623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扶助費にかかる経常収支比率は、類似団体平均を２．７ポイント下回っている。社会福祉、児童福祉、老人福祉、生活保護とも人口減少による給付の減少によるものと考えられる。生活保護の資格審査等の適正化に努めるため、行政調整官を配置しており、引き続き縮減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54</xdr:row>
      <xdr:rowOff>127000</xdr:rowOff>
    </xdr:to>
    <xdr:cxnSp macro="">
      <xdr:nvCxnSpPr>
        <xdr:cNvPr id="187" name="直線コネクタ 186"/>
        <xdr:cNvCxnSpPr/>
      </xdr:nvCxnSpPr>
      <xdr:spPr>
        <a:xfrm flipV="1">
          <a:off x="3987800" y="9347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63500</xdr:rowOff>
    </xdr:from>
    <xdr:to>
      <xdr:col>5</xdr:col>
      <xdr:colOff>549275</xdr:colOff>
      <xdr:row>54</xdr:row>
      <xdr:rowOff>127000</xdr:rowOff>
    </xdr:to>
    <xdr:cxnSp macro="">
      <xdr:nvCxnSpPr>
        <xdr:cNvPr id="190" name="直線コネクタ 189"/>
        <xdr:cNvCxnSpPr/>
      </xdr:nvCxnSpPr>
      <xdr:spPr>
        <a:xfrm>
          <a:off x="3098800" y="93218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38100</xdr:rowOff>
    </xdr:from>
    <xdr:to>
      <xdr:col>4</xdr:col>
      <xdr:colOff>346075</xdr:colOff>
      <xdr:row>54</xdr:row>
      <xdr:rowOff>63500</xdr:rowOff>
    </xdr:to>
    <xdr:cxnSp macro="">
      <xdr:nvCxnSpPr>
        <xdr:cNvPr id="193" name="直線コネクタ 192"/>
        <xdr:cNvCxnSpPr/>
      </xdr:nvCxnSpPr>
      <xdr:spPr>
        <a:xfrm>
          <a:off x="2209800" y="9296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38100</xdr:rowOff>
    </xdr:from>
    <xdr:to>
      <xdr:col>3</xdr:col>
      <xdr:colOff>142875</xdr:colOff>
      <xdr:row>54</xdr:row>
      <xdr:rowOff>88900</xdr:rowOff>
    </xdr:to>
    <xdr:cxnSp macro="">
      <xdr:nvCxnSpPr>
        <xdr:cNvPr id="196" name="直線コネクタ 195"/>
        <xdr:cNvCxnSpPr/>
      </xdr:nvCxnSpPr>
      <xdr:spPr>
        <a:xfrm flipV="1">
          <a:off x="1320800" y="92964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206" name="円/楕円 205"/>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54627</xdr:rowOff>
    </xdr:from>
    <xdr:ext cx="762000" cy="259045"/>
    <xdr:sp macro="" textlink="">
      <xdr:nvSpPr>
        <xdr:cNvPr id="207" name="扶助費該当値テキスト"/>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8" name="円/楕円 207"/>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09" name="テキスト ボックス 208"/>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12700</xdr:rowOff>
    </xdr:from>
    <xdr:to>
      <xdr:col>4</xdr:col>
      <xdr:colOff>396875</xdr:colOff>
      <xdr:row>54</xdr:row>
      <xdr:rowOff>114300</xdr:rowOff>
    </xdr:to>
    <xdr:sp macro="" textlink="">
      <xdr:nvSpPr>
        <xdr:cNvPr id="210" name="円/楕円 209"/>
        <xdr:cNvSpPr/>
      </xdr:nvSpPr>
      <xdr:spPr>
        <a:xfrm>
          <a:off x="3048000" y="927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124477</xdr:rowOff>
    </xdr:from>
    <xdr:ext cx="762000" cy="259045"/>
    <xdr:sp macro="" textlink="">
      <xdr:nvSpPr>
        <xdr:cNvPr id="211" name="テキスト ボックス 210"/>
        <xdr:cNvSpPr txBox="1"/>
      </xdr:nvSpPr>
      <xdr:spPr>
        <a:xfrm>
          <a:off x="2717800" y="903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158750</xdr:rowOff>
    </xdr:from>
    <xdr:to>
      <xdr:col>3</xdr:col>
      <xdr:colOff>193675</xdr:colOff>
      <xdr:row>54</xdr:row>
      <xdr:rowOff>88900</xdr:rowOff>
    </xdr:to>
    <xdr:sp macro="" textlink="">
      <xdr:nvSpPr>
        <xdr:cNvPr id="212" name="円/楕円 211"/>
        <xdr:cNvSpPr/>
      </xdr:nvSpPr>
      <xdr:spPr>
        <a:xfrm>
          <a:off x="21590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99077</xdr:rowOff>
    </xdr:from>
    <xdr:ext cx="762000" cy="259045"/>
    <xdr:sp macro="" textlink="">
      <xdr:nvSpPr>
        <xdr:cNvPr id="213" name="テキスト ボックス 212"/>
        <xdr:cNvSpPr txBox="1"/>
      </xdr:nvSpPr>
      <xdr:spPr>
        <a:xfrm>
          <a:off x="18288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38100</xdr:rowOff>
    </xdr:from>
    <xdr:to>
      <xdr:col>1</xdr:col>
      <xdr:colOff>676275</xdr:colOff>
      <xdr:row>54</xdr:row>
      <xdr:rowOff>139700</xdr:rowOff>
    </xdr:to>
    <xdr:sp macro="" textlink="">
      <xdr:nvSpPr>
        <xdr:cNvPr id="214" name="円/楕円 213"/>
        <xdr:cNvSpPr/>
      </xdr:nvSpPr>
      <xdr:spPr>
        <a:xfrm>
          <a:off x="1270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149877</xdr:rowOff>
    </xdr:from>
    <xdr:ext cx="762000" cy="259045"/>
    <xdr:sp macro="" textlink="">
      <xdr:nvSpPr>
        <xdr:cNvPr id="215" name="テキスト ボックス 214"/>
        <xdr:cNvSpPr txBox="1"/>
      </xdr:nvSpPr>
      <xdr:spPr>
        <a:xfrm>
          <a:off x="939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その他に係る経常収支比率が類似団体平均を４．０ポイント上回っているのは、繰出金の増加が主な要因である。旧保内町の下水道が未普及であったため整備を行い、必要となった公共下水道事業への繰出金と、高齢化による介護保険事業会計への繰出金が要因である。今後は独立採算の原則に立ち返った使用料の適正化を図ることにより健全化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81280</xdr:rowOff>
    </xdr:from>
    <xdr:to>
      <xdr:col>24</xdr:col>
      <xdr:colOff>31750</xdr:colOff>
      <xdr:row>58</xdr:row>
      <xdr:rowOff>165100</xdr:rowOff>
    </xdr:to>
    <xdr:cxnSp macro="">
      <xdr:nvCxnSpPr>
        <xdr:cNvPr id="248" name="直線コネクタ 247"/>
        <xdr:cNvCxnSpPr/>
      </xdr:nvCxnSpPr>
      <xdr:spPr>
        <a:xfrm>
          <a:off x="15671800" y="100253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161290</xdr:rowOff>
    </xdr:from>
    <xdr:to>
      <xdr:col>22</xdr:col>
      <xdr:colOff>565150</xdr:colOff>
      <xdr:row>58</xdr:row>
      <xdr:rowOff>81280</xdr:rowOff>
    </xdr:to>
    <xdr:cxnSp macro="">
      <xdr:nvCxnSpPr>
        <xdr:cNvPr id="251" name="直線コネクタ 250"/>
        <xdr:cNvCxnSpPr/>
      </xdr:nvCxnSpPr>
      <xdr:spPr>
        <a:xfrm>
          <a:off x="14782800" y="99339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46990</xdr:rowOff>
    </xdr:from>
    <xdr:to>
      <xdr:col>21</xdr:col>
      <xdr:colOff>361950</xdr:colOff>
      <xdr:row>57</xdr:row>
      <xdr:rowOff>161290</xdr:rowOff>
    </xdr:to>
    <xdr:cxnSp macro="">
      <xdr:nvCxnSpPr>
        <xdr:cNvPr id="254" name="直線コネクタ 253"/>
        <xdr:cNvCxnSpPr/>
      </xdr:nvCxnSpPr>
      <xdr:spPr>
        <a:xfrm>
          <a:off x="13893800" y="98196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58</xdr:row>
      <xdr:rowOff>81280</xdr:rowOff>
    </xdr:to>
    <xdr:cxnSp macro="">
      <xdr:nvCxnSpPr>
        <xdr:cNvPr id="257" name="直線コネクタ 256"/>
        <xdr:cNvCxnSpPr/>
      </xdr:nvCxnSpPr>
      <xdr:spPr>
        <a:xfrm flipV="1">
          <a:off x="13004800" y="981964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114300</xdr:rowOff>
    </xdr:from>
    <xdr:to>
      <xdr:col>24</xdr:col>
      <xdr:colOff>82550</xdr:colOff>
      <xdr:row>59</xdr:row>
      <xdr:rowOff>44450</xdr:rowOff>
    </xdr:to>
    <xdr:sp macro="" textlink="">
      <xdr:nvSpPr>
        <xdr:cNvPr id="267" name="円/楕円 266"/>
        <xdr:cNvSpPr/>
      </xdr:nvSpPr>
      <xdr:spPr>
        <a:xfrm>
          <a:off x="164592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86377</xdr:rowOff>
    </xdr:from>
    <xdr:ext cx="762000" cy="259045"/>
    <xdr:sp macro="" textlink="">
      <xdr:nvSpPr>
        <xdr:cNvPr id="268" name="その他該当値テキスト"/>
        <xdr:cNvSpPr txBox="1"/>
      </xdr:nvSpPr>
      <xdr:spPr>
        <a:xfrm>
          <a:off x="165989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30480</xdr:rowOff>
    </xdr:from>
    <xdr:to>
      <xdr:col>22</xdr:col>
      <xdr:colOff>615950</xdr:colOff>
      <xdr:row>58</xdr:row>
      <xdr:rowOff>132080</xdr:rowOff>
    </xdr:to>
    <xdr:sp macro="" textlink="">
      <xdr:nvSpPr>
        <xdr:cNvPr id="269" name="円/楕円 268"/>
        <xdr:cNvSpPr/>
      </xdr:nvSpPr>
      <xdr:spPr>
        <a:xfrm>
          <a:off x="15621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116857</xdr:rowOff>
    </xdr:from>
    <xdr:ext cx="736600" cy="259045"/>
    <xdr:sp macro="" textlink="">
      <xdr:nvSpPr>
        <xdr:cNvPr id="270" name="テキスト ボックス 269"/>
        <xdr:cNvSpPr txBox="1"/>
      </xdr:nvSpPr>
      <xdr:spPr>
        <a:xfrm>
          <a:off x="15290800" y="10060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110490</xdr:rowOff>
    </xdr:from>
    <xdr:to>
      <xdr:col>21</xdr:col>
      <xdr:colOff>412750</xdr:colOff>
      <xdr:row>58</xdr:row>
      <xdr:rowOff>40640</xdr:rowOff>
    </xdr:to>
    <xdr:sp macro="" textlink="">
      <xdr:nvSpPr>
        <xdr:cNvPr id="271" name="円/楕円 270"/>
        <xdr:cNvSpPr/>
      </xdr:nvSpPr>
      <xdr:spPr>
        <a:xfrm>
          <a:off x="14732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25417</xdr:rowOff>
    </xdr:from>
    <xdr:ext cx="762000" cy="259045"/>
    <xdr:sp macro="" textlink="">
      <xdr:nvSpPr>
        <xdr:cNvPr id="272" name="テキスト ボックス 271"/>
        <xdr:cNvSpPr txBox="1"/>
      </xdr:nvSpPr>
      <xdr:spPr>
        <a:xfrm>
          <a:off x="14401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167640</xdr:rowOff>
    </xdr:from>
    <xdr:to>
      <xdr:col>20</xdr:col>
      <xdr:colOff>209550</xdr:colOff>
      <xdr:row>57</xdr:row>
      <xdr:rowOff>97790</xdr:rowOff>
    </xdr:to>
    <xdr:sp macro="" textlink="">
      <xdr:nvSpPr>
        <xdr:cNvPr id="273" name="円/楕円 272"/>
        <xdr:cNvSpPr/>
      </xdr:nvSpPr>
      <xdr:spPr>
        <a:xfrm>
          <a:off x="13843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82567</xdr:rowOff>
    </xdr:from>
    <xdr:ext cx="762000" cy="259045"/>
    <xdr:sp macro="" textlink="">
      <xdr:nvSpPr>
        <xdr:cNvPr id="274" name="テキスト ボックス 273"/>
        <xdr:cNvSpPr txBox="1"/>
      </xdr:nvSpPr>
      <xdr:spPr>
        <a:xfrm>
          <a:off x="13512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30480</xdr:rowOff>
    </xdr:from>
    <xdr:to>
      <xdr:col>19</xdr:col>
      <xdr:colOff>6350</xdr:colOff>
      <xdr:row>58</xdr:row>
      <xdr:rowOff>132080</xdr:rowOff>
    </xdr:to>
    <xdr:sp macro="" textlink="">
      <xdr:nvSpPr>
        <xdr:cNvPr id="275" name="円/楕円 274"/>
        <xdr:cNvSpPr/>
      </xdr:nvSpPr>
      <xdr:spPr>
        <a:xfrm>
          <a:off x="12954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116857</xdr:rowOff>
    </xdr:from>
    <xdr:ext cx="762000" cy="259045"/>
    <xdr:sp macro="" textlink="">
      <xdr:nvSpPr>
        <xdr:cNvPr id="276" name="テキスト ボックス 275"/>
        <xdr:cNvSpPr txBox="1"/>
      </xdr:nvSpPr>
      <xdr:spPr>
        <a:xfrm>
          <a:off x="12623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補助費等に係る経常収支比率が類似団体平均より高くなっているのは、広域消防への施設事務組合負担金及び市立八幡浜総合病院への負担金が多額になっているためである。消防、病院の負担金は、地域住民の安全・安心のために必要なものであるが、年々増高する補助費を抑えるため経営改善に努めていただく必要がある。また、補助金等検討委員会からの提言に基づき補助金の見直しを行い、不適当な補助金は見直しや廃止を行う方針であ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65278</xdr:rowOff>
    </xdr:from>
    <xdr:to>
      <xdr:col>24</xdr:col>
      <xdr:colOff>31750</xdr:colOff>
      <xdr:row>37</xdr:row>
      <xdr:rowOff>88138</xdr:rowOff>
    </xdr:to>
    <xdr:cxnSp macro="">
      <xdr:nvCxnSpPr>
        <xdr:cNvPr id="306" name="直線コネクタ 305"/>
        <xdr:cNvCxnSpPr/>
      </xdr:nvCxnSpPr>
      <xdr:spPr>
        <a:xfrm>
          <a:off x="15671800" y="640892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51562</xdr:rowOff>
    </xdr:from>
    <xdr:to>
      <xdr:col>22</xdr:col>
      <xdr:colOff>565150</xdr:colOff>
      <xdr:row>37</xdr:row>
      <xdr:rowOff>65278</xdr:rowOff>
    </xdr:to>
    <xdr:cxnSp macro="">
      <xdr:nvCxnSpPr>
        <xdr:cNvPr id="309" name="直線コネクタ 308"/>
        <xdr:cNvCxnSpPr/>
      </xdr:nvCxnSpPr>
      <xdr:spPr>
        <a:xfrm>
          <a:off x="14782800" y="639521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51562</xdr:rowOff>
    </xdr:from>
    <xdr:to>
      <xdr:col>21</xdr:col>
      <xdr:colOff>361950</xdr:colOff>
      <xdr:row>37</xdr:row>
      <xdr:rowOff>56134</xdr:rowOff>
    </xdr:to>
    <xdr:cxnSp macro="">
      <xdr:nvCxnSpPr>
        <xdr:cNvPr id="312" name="直線コネクタ 311"/>
        <xdr:cNvCxnSpPr/>
      </xdr:nvCxnSpPr>
      <xdr:spPr>
        <a:xfrm flipV="1">
          <a:off x="13893800" y="63952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28702</xdr:rowOff>
    </xdr:from>
    <xdr:to>
      <xdr:col>20</xdr:col>
      <xdr:colOff>158750</xdr:colOff>
      <xdr:row>37</xdr:row>
      <xdr:rowOff>56134</xdr:rowOff>
    </xdr:to>
    <xdr:cxnSp macro="">
      <xdr:nvCxnSpPr>
        <xdr:cNvPr id="315" name="直線コネクタ 314"/>
        <xdr:cNvCxnSpPr/>
      </xdr:nvCxnSpPr>
      <xdr:spPr>
        <a:xfrm>
          <a:off x="13004800" y="637235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17" name="テキスト ボックス 316"/>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123969</xdr:rowOff>
    </xdr:from>
    <xdr:ext cx="762000" cy="259045"/>
    <xdr:sp macro="" textlink="">
      <xdr:nvSpPr>
        <xdr:cNvPr id="319" name="テキスト ボックス 318"/>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37338</xdr:rowOff>
    </xdr:from>
    <xdr:to>
      <xdr:col>24</xdr:col>
      <xdr:colOff>82550</xdr:colOff>
      <xdr:row>37</xdr:row>
      <xdr:rowOff>138938</xdr:rowOff>
    </xdr:to>
    <xdr:sp macro="" textlink="">
      <xdr:nvSpPr>
        <xdr:cNvPr id="325" name="円/楕円 324"/>
        <xdr:cNvSpPr/>
      </xdr:nvSpPr>
      <xdr:spPr>
        <a:xfrm>
          <a:off x="16459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9415</xdr:rowOff>
    </xdr:from>
    <xdr:ext cx="762000" cy="259045"/>
    <xdr:sp macro="" textlink="">
      <xdr:nvSpPr>
        <xdr:cNvPr id="326" name="補助費等該当値テキスト"/>
        <xdr:cNvSpPr txBox="1"/>
      </xdr:nvSpPr>
      <xdr:spPr>
        <a:xfrm>
          <a:off x="16598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14478</xdr:rowOff>
    </xdr:from>
    <xdr:to>
      <xdr:col>22</xdr:col>
      <xdr:colOff>615950</xdr:colOff>
      <xdr:row>37</xdr:row>
      <xdr:rowOff>116078</xdr:rowOff>
    </xdr:to>
    <xdr:sp macro="" textlink="">
      <xdr:nvSpPr>
        <xdr:cNvPr id="327" name="円/楕円 326"/>
        <xdr:cNvSpPr/>
      </xdr:nvSpPr>
      <xdr:spPr>
        <a:xfrm>
          <a:off x="15621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100855</xdr:rowOff>
    </xdr:from>
    <xdr:ext cx="736600" cy="259045"/>
    <xdr:sp macro="" textlink="">
      <xdr:nvSpPr>
        <xdr:cNvPr id="328" name="テキスト ボックス 327"/>
        <xdr:cNvSpPr txBox="1"/>
      </xdr:nvSpPr>
      <xdr:spPr>
        <a:xfrm>
          <a:off x="15290800" y="6444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762</xdr:rowOff>
    </xdr:from>
    <xdr:to>
      <xdr:col>21</xdr:col>
      <xdr:colOff>412750</xdr:colOff>
      <xdr:row>37</xdr:row>
      <xdr:rowOff>102362</xdr:rowOff>
    </xdr:to>
    <xdr:sp macro="" textlink="">
      <xdr:nvSpPr>
        <xdr:cNvPr id="329" name="円/楕円 328"/>
        <xdr:cNvSpPr/>
      </xdr:nvSpPr>
      <xdr:spPr>
        <a:xfrm>
          <a:off x="14732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87139</xdr:rowOff>
    </xdr:from>
    <xdr:ext cx="762000" cy="259045"/>
    <xdr:sp macro="" textlink="">
      <xdr:nvSpPr>
        <xdr:cNvPr id="330" name="テキスト ボックス 329"/>
        <xdr:cNvSpPr txBox="1"/>
      </xdr:nvSpPr>
      <xdr:spPr>
        <a:xfrm>
          <a:off x="14401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5334</xdr:rowOff>
    </xdr:from>
    <xdr:to>
      <xdr:col>20</xdr:col>
      <xdr:colOff>209550</xdr:colOff>
      <xdr:row>37</xdr:row>
      <xdr:rowOff>106934</xdr:rowOff>
    </xdr:to>
    <xdr:sp macro="" textlink="">
      <xdr:nvSpPr>
        <xdr:cNvPr id="331" name="円/楕円 330"/>
        <xdr:cNvSpPr/>
      </xdr:nvSpPr>
      <xdr:spPr>
        <a:xfrm>
          <a:off x="13843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91711</xdr:rowOff>
    </xdr:from>
    <xdr:ext cx="762000" cy="259045"/>
    <xdr:sp macro="" textlink="">
      <xdr:nvSpPr>
        <xdr:cNvPr id="332" name="テキスト ボックス 331"/>
        <xdr:cNvSpPr txBox="1"/>
      </xdr:nvSpPr>
      <xdr:spPr>
        <a:xfrm>
          <a:off x="13512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149352</xdr:rowOff>
    </xdr:from>
    <xdr:to>
      <xdr:col>19</xdr:col>
      <xdr:colOff>6350</xdr:colOff>
      <xdr:row>37</xdr:row>
      <xdr:rowOff>79502</xdr:rowOff>
    </xdr:to>
    <xdr:sp macro="" textlink="">
      <xdr:nvSpPr>
        <xdr:cNvPr id="333" name="円/楕円 332"/>
        <xdr:cNvSpPr/>
      </xdr:nvSpPr>
      <xdr:spPr>
        <a:xfrm>
          <a:off x="12954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64279</xdr:rowOff>
    </xdr:from>
    <xdr:ext cx="762000" cy="259045"/>
    <xdr:sp macro="" textlink="">
      <xdr:nvSpPr>
        <xdr:cNvPr id="334" name="テキスト ボックス 333"/>
        <xdr:cNvSpPr txBox="1"/>
      </xdr:nvSpPr>
      <xdr:spPr>
        <a:xfrm>
          <a:off x="12623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公債費に係る経常収支比率は、類似団体平均を１．２ポイント下回っている。しかし、元利償還金の人口１人当たり決算額が、類似団体平均より３．４ポイント上回っており、地域交流拠点施設、学校耐震等の大型事業の償還が始まることにより、公債費のピークは平成２９年度になると見込まれることにより、非常に厳しい財政運営になることが予想される。市債の新規発行を伴う普通建設事業を抑制し、市債発行額を元金償還額より抑える方針とす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5080</xdr:rowOff>
    </xdr:from>
    <xdr:to>
      <xdr:col>7</xdr:col>
      <xdr:colOff>15875</xdr:colOff>
      <xdr:row>75</xdr:row>
      <xdr:rowOff>6985</xdr:rowOff>
    </xdr:to>
    <xdr:cxnSp macro="">
      <xdr:nvCxnSpPr>
        <xdr:cNvPr id="366" name="直線コネクタ 365"/>
        <xdr:cNvCxnSpPr/>
      </xdr:nvCxnSpPr>
      <xdr:spPr>
        <a:xfrm flipV="1">
          <a:off x="3987800" y="1286383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6985</xdr:rowOff>
    </xdr:from>
    <xdr:to>
      <xdr:col>5</xdr:col>
      <xdr:colOff>549275</xdr:colOff>
      <xdr:row>75</xdr:row>
      <xdr:rowOff>12700</xdr:rowOff>
    </xdr:to>
    <xdr:cxnSp macro="">
      <xdr:nvCxnSpPr>
        <xdr:cNvPr id="369" name="直線コネクタ 368"/>
        <xdr:cNvCxnSpPr/>
      </xdr:nvCxnSpPr>
      <xdr:spPr>
        <a:xfrm flipV="1">
          <a:off x="3098800" y="128657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12700</xdr:rowOff>
    </xdr:from>
    <xdr:to>
      <xdr:col>4</xdr:col>
      <xdr:colOff>346075</xdr:colOff>
      <xdr:row>75</xdr:row>
      <xdr:rowOff>20320</xdr:rowOff>
    </xdr:to>
    <xdr:cxnSp macro="">
      <xdr:nvCxnSpPr>
        <xdr:cNvPr id="372" name="直線コネクタ 371"/>
        <xdr:cNvCxnSpPr/>
      </xdr:nvCxnSpPr>
      <xdr:spPr>
        <a:xfrm flipV="1">
          <a:off x="2209800" y="128714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20320</xdr:rowOff>
    </xdr:from>
    <xdr:to>
      <xdr:col>3</xdr:col>
      <xdr:colOff>142875</xdr:colOff>
      <xdr:row>75</xdr:row>
      <xdr:rowOff>45085</xdr:rowOff>
    </xdr:to>
    <xdr:cxnSp macro="">
      <xdr:nvCxnSpPr>
        <xdr:cNvPr id="375" name="直線コネクタ 374"/>
        <xdr:cNvCxnSpPr/>
      </xdr:nvCxnSpPr>
      <xdr:spPr>
        <a:xfrm flipV="1">
          <a:off x="1320800" y="1287907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125730</xdr:rowOff>
    </xdr:from>
    <xdr:to>
      <xdr:col>7</xdr:col>
      <xdr:colOff>66675</xdr:colOff>
      <xdr:row>75</xdr:row>
      <xdr:rowOff>55880</xdr:rowOff>
    </xdr:to>
    <xdr:sp macro="" textlink="">
      <xdr:nvSpPr>
        <xdr:cNvPr id="385" name="円/楕円 384"/>
        <xdr:cNvSpPr/>
      </xdr:nvSpPr>
      <xdr:spPr>
        <a:xfrm>
          <a:off x="47752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142257</xdr:rowOff>
    </xdr:from>
    <xdr:ext cx="762000" cy="259045"/>
    <xdr:sp macro="" textlink="">
      <xdr:nvSpPr>
        <xdr:cNvPr id="386" name="公債費該当値テキスト"/>
        <xdr:cNvSpPr txBox="1"/>
      </xdr:nvSpPr>
      <xdr:spPr>
        <a:xfrm>
          <a:off x="49149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127635</xdr:rowOff>
    </xdr:from>
    <xdr:to>
      <xdr:col>5</xdr:col>
      <xdr:colOff>600075</xdr:colOff>
      <xdr:row>75</xdr:row>
      <xdr:rowOff>57785</xdr:rowOff>
    </xdr:to>
    <xdr:sp macro="" textlink="">
      <xdr:nvSpPr>
        <xdr:cNvPr id="387" name="円/楕円 386"/>
        <xdr:cNvSpPr/>
      </xdr:nvSpPr>
      <xdr:spPr>
        <a:xfrm>
          <a:off x="3937000" y="12814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67962</xdr:rowOff>
    </xdr:from>
    <xdr:ext cx="736600" cy="259045"/>
    <xdr:sp macro="" textlink="">
      <xdr:nvSpPr>
        <xdr:cNvPr id="388" name="テキスト ボックス 387"/>
        <xdr:cNvSpPr txBox="1"/>
      </xdr:nvSpPr>
      <xdr:spPr>
        <a:xfrm>
          <a:off x="3606800" y="12583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133350</xdr:rowOff>
    </xdr:from>
    <xdr:to>
      <xdr:col>4</xdr:col>
      <xdr:colOff>396875</xdr:colOff>
      <xdr:row>75</xdr:row>
      <xdr:rowOff>63500</xdr:rowOff>
    </xdr:to>
    <xdr:sp macro="" textlink="">
      <xdr:nvSpPr>
        <xdr:cNvPr id="389" name="円/楕円 388"/>
        <xdr:cNvSpPr/>
      </xdr:nvSpPr>
      <xdr:spPr>
        <a:xfrm>
          <a:off x="3048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73677</xdr:rowOff>
    </xdr:from>
    <xdr:ext cx="762000" cy="259045"/>
    <xdr:sp macro="" textlink="">
      <xdr:nvSpPr>
        <xdr:cNvPr id="390" name="テキスト ボックス 389"/>
        <xdr:cNvSpPr txBox="1"/>
      </xdr:nvSpPr>
      <xdr:spPr>
        <a:xfrm>
          <a:off x="2717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140970</xdr:rowOff>
    </xdr:from>
    <xdr:to>
      <xdr:col>3</xdr:col>
      <xdr:colOff>193675</xdr:colOff>
      <xdr:row>75</xdr:row>
      <xdr:rowOff>71120</xdr:rowOff>
    </xdr:to>
    <xdr:sp macro="" textlink="">
      <xdr:nvSpPr>
        <xdr:cNvPr id="391" name="円/楕円 390"/>
        <xdr:cNvSpPr/>
      </xdr:nvSpPr>
      <xdr:spPr>
        <a:xfrm>
          <a:off x="2159000" y="128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81297</xdr:rowOff>
    </xdr:from>
    <xdr:ext cx="762000" cy="259045"/>
    <xdr:sp macro="" textlink="">
      <xdr:nvSpPr>
        <xdr:cNvPr id="392" name="テキスト ボックス 391"/>
        <xdr:cNvSpPr txBox="1"/>
      </xdr:nvSpPr>
      <xdr:spPr>
        <a:xfrm>
          <a:off x="1828800" y="1259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165735</xdr:rowOff>
    </xdr:from>
    <xdr:to>
      <xdr:col>1</xdr:col>
      <xdr:colOff>676275</xdr:colOff>
      <xdr:row>75</xdr:row>
      <xdr:rowOff>95885</xdr:rowOff>
    </xdr:to>
    <xdr:sp macro="" textlink="">
      <xdr:nvSpPr>
        <xdr:cNvPr id="393" name="円/楕円 392"/>
        <xdr:cNvSpPr/>
      </xdr:nvSpPr>
      <xdr:spPr>
        <a:xfrm>
          <a:off x="1270000" y="12853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106062</xdr:rowOff>
    </xdr:from>
    <xdr:ext cx="762000" cy="259045"/>
    <xdr:sp macro="" textlink="">
      <xdr:nvSpPr>
        <xdr:cNvPr id="394" name="テキスト ボックス 393"/>
        <xdr:cNvSpPr txBox="1"/>
      </xdr:nvSpPr>
      <xdr:spPr>
        <a:xfrm>
          <a:off x="939800" y="12621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公債費以外に係る経常収支比率は、類似団体を５．１ポイント上回っている。委託料等の物件費１．９ポイント、広域消防、市立八幡浜総合病院への負担金等の補助費等４．６ポイント、公共下水道事業への繰出金等４．０ポイントなどが要因である。経常収支比率を改善するには、経常一般財源の増加も大きな要因となる。市税の収納率向上や市有財産の売却等、歳入確保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50800</xdr:rowOff>
    </xdr:from>
    <xdr:to>
      <xdr:col>24</xdr:col>
      <xdr:colOff>31750</xdr:colOff>
      <xdr:row>78</xdr:row>
      <xdr:rowOff>88900</xdr:rowOff>
    </xdr:to>
    <xdr:cxnSp macro="">
      <xdr:nvCxnSpPr>
        <xdr:cNvPr id="427" name="直線コネクタ 426"/>
        <xdr:cNvCxnSpPr/>
      </xdr:nvCxnSpPr>
      <xdr:spPr>
        <a:xfrm flipV="1">
          <a:off x="15671800" y="134239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43180</xdr:rowOff>
    </xdr:from>
    <xdr:to>
      <xdr:col>22</xdr:col>
      <xdr:colOff>565150</xdr:colOff>
      <xdr:row>78</xdr:row>
      <xdr:rowOff>88900</xdr:rowOff>
    </xdr:to>
    <xdr:cxnSp macro="">
      <xdr:nvCxnSpPr>
        <xdr:cNvPr id="430" name="直線コネクタ 429"/>
        <xdr:cNvCxnSpPr/>
      </xdr:nvCxnSpPr>
      <xdr:spPr>
        <a:xfrm>
          <a:off x="14782800" y="13244830"/>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43180</xdr:rowOff>
    </xdr:from>
    <xdr:to>
      <xdr:col>21</xdr:col>
      <xdr:colOff>361950</xdr:colOff>
      <xdr:row>77</xdr:row>
      <xdr:rowOff>73661</xdr:rowOff>
    </xdr:to>
    <xdr:cxnSp macro="">
      <xdr:nvCxnSpPr>
        <xdr:cNvPr id="433" name="直線コネクタ 432"/>
        <xdr:cNvCxnSpPr/>
      </xdr:nvCxnSpPr>
      <xdr:spPr>
        <a:xfrm flipV="1">
          <a:off x="13893800" y="1324483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73661</xdr:rowOff>
    </xdr:from>
    <xdr:to>
      <xdr:col>20</xdr:col>
      <xdr:colOff>158750</xdr:colOff>
      <xdr:row>77</xdr:row>
      <xdr:rowOff>157480</xdr:rowOff>
    </xdr:to>
    <xdr:cxnSp macro="">
      <xdr:nvCxnSpPr>
        <xdr:cNvPr id="436" name="直線コネクタ 435"/>
        <xdr:cNvCxnSpPr/>
      </xdr:nvCxnSpPr>
      <xdr:spPr>
        <a:xfrm flipV="1">
          <a:off x="13004800" y="1327531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0</xdr:rowOff>
    </xdr:from>
    <xdr:to>
      <xdr:col>24</xdr:col>
      <xdr:colOff>82550</xdr:colOff>
      <xdr:row>78</xdr:row>
      <xdr:rowOff>101600</xdr:rowOff>
    </xdr:to>
    <xdr:sp macro="" textlink="">
      <xdr:nvSpPr>
        <xdr:cNvPr id="446" name="円/楕円 445"/>
        <xdr:cNvSpPr/>
      </xdr:nvSpPr>
      <xdr:spPr>
        <a:xfrm>
          <a:off x="164592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143527</xdr:rowOff>
    </xdr:from>
    <xdr:ext cx="762000" cy="259045"/>
    <xdr:sp macro="" textlink="">
      <xdr:nvSpPr>
        <xdr:cNvPr id="447" name="公債費以外該当値テキスト"/>
        <xdr:cNvSpPr txBox="1"/>
      </xdr:nvSpPr>
      <xdr:spPr>
        <a:xfrm>
          <a:off x="165989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38100</xdr:rowOff>
    </xdr:from>
    <xdr:to>
      <xdr:col>22</xdr:col>
      <xdr:colOff>615950</xdr:colOff>
      <xdr:row>78</xdr:row>
      <xdr:rowOff>139700</xdr:rowOff>
    </xdr:to>
    <xdr:sp macro="" textlink="">
      <xdr:nvSpPr>
        <xdr:cNvPr id="448" name="円/楕円 447"/>
        <xdr:cNvSpPr/>
      </xdr:nvSpPr>
      <xdr:spPr>
        <a:xfrm>
          <a:off x="15621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124477</xdr:rowOff>
    </xdr:from>
    <xdr:ext cx="736600" cy="259045"/>
    <xdr:sp macro="" textlink="">
      <xdr:nvSpPr>
        <xdr:cNvPr id="449" name="テキスト ボックス 448"/>
        <xdr:cNvSpPr txBox="1"/>
      </xdr:nvSpPr>
      <xdr:spPr>
        <a:xfrm>
          <a:off x="15290800" y="1349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163830</xdr:rowOff>
    </xdr:from>
    <xdr:to>
      <xdr:col>21</xdr:col>
      <xdr:colOff>412750</xdr:colOff>
      <xdr:row>77</xdr:row>
      <xdr:rowOff>93980</xdr:rowOff>
    </xdr:to>
    <xdr:sp macro="" textlink="">
      <xdr:nvSpPr>
        <xdr:cNvPr id="450" name="円/楕円 449"/>
        <xdr:cNvSpPr/>
      </xdr:nvSpPr>
      <xdr:spPr>
        <a:xfrm>
          <a:off x="14732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78757</xdr:rowOff>
    </xdr:from>
    <xdr:ext cx="762000" cy="259045"/>
    <xdr:sp macro="" textlink="">
      <xdr:nvSpPr>
        <xdr:cNvPr id="451" name="テキスト ボックス 450"/>
        <xdr:cNvSpPr txBox="1"/>
      </xdr:nvSpPr>
      <xdr:spPr>
        <a:xfrm>
          <a:off x="14401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22861</xdr:rowOff>
    </xdr:from>
    <xdr:to>
      <xdr:col>20</xdr:col>
      <xdr:colOff>209550</xdr:colOff>
      <xdr:row>77</xdr:row>
      <xdr:rowOff>124461</xdr:rowOff>
    </xdr:to>
    <xdr:sp macro="" textlink="">
      <xdr:nvSpPr>
        <xdr:cNvPr id="452" name="円/楕円 451"/>
        <xdr:cNvSpPr/>
      </xdr:nvSpPr>
      <xdr:spPr>
        <a:xfrm>
          <a:off x="138430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109238</xdr:rowOff>
    </xdr:from>
    <xdr:ext cx="762000" cy="259045"/>
    <xdr:sp macro="" textlink="">
      <xdr:nvSpPr>
        <xdr:cNvPr id="453" name="テキスト ボックス 452"/>
        <xdr:cNvSpPr txBox="1"/>
      </xdr:nvSpPr>
      <xdr:spPr>
        <a:xfrm>
          <a:off x="13512800" y="13310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54" name="円/楕円 453"/>
        <xdr:cNvSpPr/>
      </xdr:nvSpPr>
      <xdr:spPr>
        <a:xfrm>
          <a:off x="129540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55" name="テキスト ボックス 454"/>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愛媛県八幡浜市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143523</xdr:rowOff>
    </xdr:from>
    <xdr:to>
      <xdr:col>4</xdr:col>
      <xdr:colOff>1117600</xdr:colOff>
      <xdr:row>17</xdr:row>
      <xdr:rowOff>36830</xdr:rowOff>
    </xdr:to>
    <xdr:cxnSp macro="">
      <xdr:nvCxnSpPr>
        <xdr:cNvPr id="50" name="直線コネクタ 49"/>
        <xdr:cNvCxnSpPr/>
      </xdr:nvCxnSpPr>
      <xdr:spPr bwMode="auto">
        <a:xfrm>
          <a:off x="5003800" y="2934348"/>
          <a:ext cx="647700" cy="647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143523</xdr:rowOff>
    </xdr:from>
    <xdr:to>
      <xdr:col>4</xdr:col>
      <xdr:colOff>469900</xdr:colOff>
      <xdr:row>17</xdr:row>
      <xdr:rowOff>12002</xdr:rowOff>
    </xdr:to>
    <xdr:cxnSp macro="">
      <xdr:nvCxnSpPr>
        <xdr:cNvPr id="53" name="直線コネクタ 52"/>
        <xdr:cNvCxnSpPr/>
      </xdr:nvCxnSpPr>
      <xdr:spPr bwMode="auto">
        <a:xfrm flipV="1">
          <a:off x="4305300" y="2934348"/>
          <a:ext cx="698500" cy="399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12002</xdr:rowOff>
    </xdr:from>
    <xdr:to>
      <xdr:col>3</xdr:col>
      <xdr:colOff>904875</xdr:colOff>
      <xdr:row>17</xdr:row>
      <xdr:rowOff>20015</xdr:rowOff>
    </xdr:to>
    <xdr:cxnSp macro="">
      <xdr:nvCxnSpPr>
        <xdr:cNvPr id="56" name="直線コネクタ 55"/>
        <xdr:cNvCxnSpPr/>
      </xdr:nvCxnSpPr>
      <xdr:spPr bwMode="auto">
        <a:xfrm flipV="1">
          <a:off x="3606800" y="2974277"/>
          <a:ext cx="698500" cy="80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20015</xdr:rowOff>
    </xdr:from>
    <xdr:to>
      <xdr:col>3</xdr:col>
      <xdr:colOff>206375</xdr:colOff>
      <xdr:row>17</xdr:row>
      <xdr:rowOff>79426</xdr:rowOff>
    </xdr:to>
    <xdr:cxnSp macro="">
      <xdr:nvCxnSpPr>
        <xdr:cNvPr id="59" name="直線コネクタ 58"/>
        <xdr:cNvCxnSpPr/>
      </xdr:nvCxnSpPr>
      <xdr:spPr bwMode="auto">
        <a:xfrm flipV="1">
          <a:off x="2908300" y="2982290"/>
          <a:ext cx="698500" cy="594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157480</xdr:rowOff>
    </xdr:from>
    <xdr:to>
      <xdr:col>5</xdr:col>
      <xdr:colOff>34925</xdr:colOff>
      <xdr:row>17</xdr:row>
      <xdr:rowOff>87630</xdr:rowOff>
    </xdr:to>
    <xdr:sp macro="" textlink="">
      <xdr:nvSpPr>
        <xdr:cNvPr id="69" name="円/楕円 68"/>
        <xdr:cNvSpPr/>
      </xdr:nvSpPr>
      <xdr:spPr bwMode="auto">
        <a:xfrm>
          <a:off x="5600700" y="29483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2557</xdr:rowOff>
    </xdr:from>
    <xdr:ext cx="762000" cy="259045"/>
    <xdr:sp macro="" textlink="">
      <xdr:nvSpPr>
        <xdr:cNvPr id="70" name="人口1人当たり決算額の推移該当値テキスト130"/>
        <xdr:cNvSpPr txBox="1"/>
      </xdr:nvSpPr>
      <xdr:spPr>
        <a:xfrm>
          <a:off x="5740400" y="2793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103,850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92723</xdr:rowOff>
    </xdr:from>
    <xdr:to>
      <xdr:col>4</xdr:col>
      <xdr:colOff>520700</xdr:colOff>
      <xdr:row>17</xdr:row>
      <xdr:rowOff>22873</xdr:rowOff>
    </xdr:to>
    <xdr:sp macro="" textlink="">
      <xdr:nvSpPr>
        <xdr:cNvPr id="71" name="円/楕円 70"/>
        <xdr:cNvSpPr/>
      </xdr:nvSpPr>
      <xdr:spPr bwMode="auto">
        <a:xfrm>
          <a:off x="4953000" y="28835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33050</xdr:rowOff>
    </xdr:from>
    <xdr:ext cx="736600" cy="259045"/>
    <xdr:sp macro="" textlink="">
      <xdr:nvSpPr>
        <xdr:cNvPr id="72" name="テキスト ボックス 71"/>
        <xdr:cNvSpPr txBox="1"/>
      </xdr:nvSpPr>
      <xdr:spPr>
        <a:xfrm>
          <a:off x="4622800" y="2652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108,949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132652</xdr:rowOff>
    </xdr:from>
    <xdr:to>
      <xdr:col>3</xdr:col>
      <xdr:colOff>955675</xdr:colOff>
      <xdr:row>17</xdr:row>
      <xdr:rowOff>62802</xdr:rowOff>
    </xdr:to>
    <xdr:sp macro="" textlink="">
      <xdr:nvSpPr>
        <xdr:cNvPr id="73" name="円/楕円 72"/>
        <xdr:cNvSpPr/>
      </xdr:nvSpPr>
      <xdr:spPr bwMode="auto">
        <a:xfrm>
          <a:off x="4254500" y="2923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72979</xdr:rowOff>
    </xdr:from>
    <xdr:ext cx="762000" cy="259045"/>
    <xdr:sp macro="" textlink="">
      <xdr:nvSpPr>
        <xdr:cNvPr id="74" name="テキスト ボックス 73"/>
        <xdr:cNvSpPr txBox="1"/>
      </xdr:nvSpPr>
      <xdr:spPr>
        <a:xfrm>
          <a:off x="3924300" y="2692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105,805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140665</xdr:rowOff>
    </xdr:from>
    <xdr:to>
      <xdr:col>3</xdr:col>
      <xdr:colOff>257175</xdr:colOff>
      <xdr:row>17</xdr:row>
      <xdr:rowOff>70815</xdr:rowOff>
    </xdr:to>
    <xdr:sp macro="" textlink="">
      <xdr:nvSpPr>
        <xdr:cNvPr id="75" name="円/楕円 74"/>
        <xdr:cNvSpPr/>
      </xdr:nvSpPr>
      <xdr:spPr bwMode="auto">
        <a:xfrm>
          <a:off x="3556000" y="29314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80992</xdr:rowOff>
    </xdr:from>
    <xdr:ext cx="762000" cy="259045"/>
    <xdr:sp macro="" textlink="">
      <xdr:nvSpPr>
        <xdr:cNvPr id="76" name="テキスト ボックス 75"/>
        <xdr:cNvSpPr txBox="1"/>
      </xdr:nvSpPr>
      <xdr:spPr>
        <a:xfrm>
          <a:off x="3225800" y="270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105,174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28626</xdr:rowOff>
    </xdr:from>
    <xdr:to>
      <xdr:col>2</xdr:col>
      <xdr:colOff>692150</xdr:colOff>
      <xdr:row>17</xdr:row>
      <xdr:rowOff>130226</xdr:rowOff>
    </xdr:to>
    <xdr:sp macro="" textlink="">
      <xdr:nvSpPr>
        <xdr:cNvPr id="77" name="円/楕円 76"/>
        <xdr:cNvSpPr/>
      </xdr:nvSpPr>
      <xdr:spPr bwMode="auto">
        <a:xfrm>
          <a:off x="2857500" y="2990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140403</xdr:rowOff>
    </xdr:from>
    <xdr:ext cx="762000" cy="259045"/>
    <xdr:sp macro="" textlink="">
      <xdr:nvSpPr>
        <xdr:cNvPr id="78" name="テキスト ボックス 77"/>
        <xdr:cNvSpPr txBox="1"/>
      </xdr:nvSpPr>
      <xdr:spPr>
        <a:xfrm>
          <a:off x="2527300" y="2759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100,496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300248</xdr:rowOff>
    </xdr:from>
    <xdr:to>
      <xdr:col>4</xdr:col>
      <xdr:colOff>1117600</xdr:colOff>
      <xdr:row>37</xdr:row>
      <xdr:rowOff>319050</xdr:rowOff>
    </xdr:to>
    <xdr:cxnSp macro="">
      <xdr:nvCxnSpPr>
        <xdr:cNvPr id="112" name="直線コネクタ 111"/>
        <xdr:cNvCxnSpPr/>
      </xdr:nvCxnSpPr>
      <xdr:spPr bwMode="auto">
        <a:xfrm flipV="1">
          <a:off x="5003800" y="7424948"/>
          <a:ext cx="647700" cy="188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317695</xdr:rowOff>
    </xdr:from>
    <xdr:to>
      <xdr:col>4</xdr:col>
      <xdr:colOff>469900</xdr:colOff>
      <xdr:row>37</xdr:row>
      <xdr:rowOff>319050</xdr:rowOff>
    </xdr:to>
    <xdr:cxnSp macro="">
      <xdr:nvCxnSpPr>
        <xdr:cNvPr id="115" name="直線コネクタ 114"/>
        <xdr:cNvCxnSpPr/>
      </xdr:nvCxnSpPr>
      <xdr:spPr bwMode="auto">
        <a:xfrm>
          <a:off x="4305300" y="7442395"/>
          <a:ext cx="698500" cy="1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317336</xdr:rowOff>
    </xdr:from>
    <xdr:to>
      <xdr:col>3</xdr:col>
      <xdr:colOff>904875</xdr:colOff>
      <xdr:row>37</xdr:row>
      <xdr:rowOff>317695</xdr:rowOff>
    </xdr:to>
    <xdr:cxnSp macro="">
      <xdr:nvCxnSpPr>
        <xdr:cNvPr id="118" name="直線コネクタ 117"/>
        <xdr:cNvCxnSpPr/>
      </xdr:nvCxnSpPr>
      <xdr:spPr bwMode="auto">
        <a:xfrm>
          <a:off x="3606800" y="7442036"/>
          <a:ext cx="698500" cy="3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280970</xdr:rowOff>
    </xdr:from>
    <xdr:to>
      <xdr:col>3</xdr:col>
      <xdr:colOff>206375</xdr:colOff>
      <xdr:row>37</xdr:row>
      <xdr:rowOff>317336</xdr:rowOff>
    </xdr:to>
    <xdr:cxnSp macro="">
      <xdr:nvCxnSpPr>
        <xdr:cNvPr id="121" name="直線コネクタ 120"/>
        <xdr:cNvCxnSpPr/>
      </xdr:nvCxnSpPr>
      <xdr:spPr bwMode="auto">
        <a:xfrm>
          <a:off x="2908300" y="7405670"/>
          <a:ext cx="698500" cy="363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329413</xdr:rowOff>
    </xdr:from>
    <xdr:ext cx="762000" cy="259045"/>
    <xdr:sp macro="" textlink="">
      <xdr:nvSpPr>
        <xdr:cNvPr id="125" name="テキスト ボックス 124"/>
        <xdr:cNvSpPr txBox="1"/>
      </xdr:nvSpPr>
      <xdr:spPr>
        <a:xfrm>
          <a:off x="2527300" y="7454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249448</xdr:rowOff>
    </xdr:from>
    <xdr:to>
      <xdr:col>5</xdr:col>
      <xdr:colOff>34925</xdr:colOff>
      <xdr:row>38</xdr:row>
      <xdr:rowOff>8148</xdr:rowOff>
    </xdr:to>
    <xdr:sp macro="" textlink="">
      <xdr:nvSpPr>
        <xdr:cNvPr id="131" name="円/楕円 130"/>
        <xdr:cNvSpPr/>
      </xdr:nvSpPr>
      <xdr:spPr bwMode="auto">
        <a:xfrm>
          <a:off x="5600700" y="7374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31025</xdr:rowOff>
    </xdr:from>
    <xdr:ext cx="762000" cy="259045"/>
    <xdr:sp macro="" textlink="">
      <xdr:nvSpPr>
        <xdr:cNvPr id="132" name="人口1人当たり決算額の推移該当値テキスト445"/>
        <xdr:cNvSpPr txBox="1"/>
      </xdr:nvSpPr>
      <xdr:spPr>
        <a:xfrm>
          <a:off x="5740400" y="715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34,528</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268250</xdr:rowOff>
    </xdr:from>
    <xdr:to>
      <xdr:col>4</xdr:col>
      <xdr:colOff>520700</xdr:colOff>
      <xdr:row>38</xdr:row>
      <xdr:rowOff>26950</xdr:rowOff>
    </xdr:to>
    <xdr:sp macro="" textlink="">
      <xdr:nvSpPr>
        <xdr:cNvPr id="133" name="円/楕円 132"/>
        <xdr:cNvSpPr/>
      </xdr:nvSpPr>
      <xdr:spPr bwMode="auto">
        <a:xfrm>
          <a:off x="4953000" y="7392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11727</xdr:rowOff>
    </xdr:from>
    <xdr:ext cx="736600" cy="259045"/>
    <xdr:sp macro="" textlink="">
      <xdr:nvSpPr>
        <xdr:cNvPr id="134" name="テキスト ボックス 133"/>
        <xdr:cNvSpPr txBox="1"/>
      </xdr:nvSpPr>
      <xdr:spPr>
        <a:xfrm>
          <a:off x="4622800" y="7479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29,593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266895</xdr:rowOff>
    </xdr:from>
    <xdr:to>
      <xdr:col>3</xdr:col>
      <xdr:colOff>955675</xdr:colOff>
      <xdr:row>38</xdr:row>
      <xdr:rowOff>25595</xdr:rowOff>
    </xdr:to>
    <xdr:sp macro="" textlink="">
      <xdr:nvSpPr>
        <xdr:cNvPr id="135" name="円/楕円 134"/>
        <xdr:cNvSpPr/>
      </xdr:nvSpPr>
      <xdr:spPr bwMode="auto">
        <a:xfrm>
          <a:off x="4254500" y="7391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10372</xdr:rowOff>
    </xdr:from>
    <xdr:ext cx="762000" cy="259045"/>
    <xdr:sp macro="" textlink="">
      <xdr:nvSpPr>
        <xdr:cNvPr id="136" name="テキスト ボックス 135"/>
        <xdr:cNvSpPr txBox="1"/>
      </xdr:nvSpPr>
      <xdr:spPr>
        <a:xfrm>
          <a:off x="3924300" y="747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29,949</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266536</xdr:rowOff>
    </xdr:from>
    <xdr:to>
      <xdr:col>3</xdr:col>
      <xdr:colOff>257175</xdr:colOff>
      <xdr:row>38</xdr:row>
      <xdr:rowOff>25236</xdr:rowOff>
    </xdr:to>
    <xdr:sp macro="" textlink="">
      <xdr:nvSpPr>
        <xdr:cNvPr id="137" name="円/楕円 136"/>
        <xdr:cNvSpPr/>
      </xdr:nvSpPr>
      <xdr:spPr bwMode="auto">
        <a:xfrm>
          <a:off x="3556000" y="73912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10013</xdr:rowOff>
    </xdr:from>
    <xdr:ext cx="762000" cy="259045"/>
    <xdr:sp macro="" textlink="">
      <xdr:nvSpPr>
        <xdr:cNvPr id="138" name="テキスト ボックス 137"/>
        <xdr:cNvSpPr txBox="1"/>
      </xdr:nvSpPr>
      <xdr:spPr>
        <a:xfrm>
          <a:off x="3225800" y="7477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30,043</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230170</xdr:rowOff>
    </xdr:from>
    <xdr:to>
      <xdr:col>2</xdr:col>
      <xdr:colOff>692150</xdr:colOff>
      <xdr:row>37</xdr:row>
      <xdr:rowOff>331770</xdr:rowOff>
    </xdr:to>
    <xdr:sp macro="" textlink="">
      <xdr:nvSpPr>
        <xdr:cNvPr id="139" name="円/楕円 138"/>
        <xdr:cNvSpPr/>
      </xdr:nvSpPr>
      <xdr:spPr bwMode="auto">
        <a:xfrm>
          <a:off x="2857500" y="73548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170497</xdr:rowOff>
    </xdr:from>
    <xdr:ext cx="762000" cy="259045"/>
    <xdr:sp macro="" textlink="">
      <xdr:nvSpPr>
        <xdr:cNvPr id="140" name="テキスト ボックス 139"/>
        <xdr:cNvSpPr txBox="1"/>
      </xdr:nvSpPr>
      <xdr:spPr>
        <a:xfrm>
          <a:off x="2527300" y="712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39,588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itchFamily="49" charset="-128"/>
              <a:ea typeface="ＭＳ ゴシック" pitchFamily="49" charset="-128"/>
              <a:cs typeface="+mn-cs"/>
            </a:rPr>
            <a:t>財政調整基金残高は、５年続けて積み増すことができ前年度と比べ更に１．０７％改善し、標準財政規模の１０％超を持続している良好な状態にある。実質収支額は平成２２、２３年度と２年続けて標準財政規模の５％を超えることができ良好な状態であったが、平成２４年度は２．６％に悪化、平成２５年度は３．１５％と少し持ち直し、実質単年度収支も黒字に回復した。再び実質単年度収支が赤字にならないよう、事業の優先度を厳しく点検し、歳出の見直しを進めるとともに、今後も財政調整基金を積み増すことができるよう、歳入と歳出のバランスを考え財政の健全化に努める。</a:t>
          </a:r>
          <a:endParaRPr kumimoji="0" lang="ja-JP" altLang="en-US"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平成２５年度において、全ての会計で実質赤字が生じていないため、連結実質赤字比率は０％です。過去においても赤字となった会計はありません。よって健全段階となっているので、現在の財政状態を維持していく。</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元利償還金は、４年連続緩やかに減少しているが、普通建設事業に係る起債の償還に伴い高止まりしている状況である。公営企業債の元利償還金に対する繰入金は、平成２２年度からの資本費平準化債の活用により大きく減少し、実質公債費比率の分子が減少することにより、実質公債費比率が改善した。今後は、市債発行額を元金償還額より抑える方針とし、実質公債費比率の改善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一般会計等に係る地方債の現在高は、高止まりしているものの、公共下水道事業等の公営企業債等繰入見込額が、資本費平準化債の活用により大きく減少した。財政調整基金等の充当可能基金を５年連続で積み増しし、</a:t>
          </a:r>
          <a:r>
            <a:rPr kumimoji="0" lang="ja-JP" altLang="en-US" sz="1400" b="0" i="0" u="none" strike="noStrike" kern="0" cap="none" spc="0" normalizeH="0" baseline="0" noProof="0">
              <a:ln>
                <a:noFill/>
              </a:ln>
              <a:solidFill>
                <a:srgbClr val="000000"/>
              </a:solidFill>
              <a:effectLst/>
              <a:uLnTx/>
              <a:uFillTx/>
              <a:latin typeface="ＭＳ ゴシック" pitchFamily="49" charset="-128"/>
              <a:ea typeface="ＭＳ ゴシック" pitchFamily="49" charset="-128"/>
              <a:cs typeface="+mn-cs"/>
            </a:rPr>
            <a:t>過疎対策事業債等交付税措置のある優良起債を優先発行することにより、基準財政需要額算入見込額が５年連続で増加し、将来負担比率の分子が減少することにより、将来負担比率が飛躍的に改善した。今後は、充当</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可能基金である財政調整基金及び減債基金の積み増しを行うとともに、一般会計等に係る地方債現在高の減少に努める。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18776213</v>
      </c>
      <c r="BO4" s="379"/>
      <c r="BP4" s="379"/>
      <c r="BQ4" s="379"/>
      <c r="BR4" s="379"/>
      <c r="BS4" s="379"/>
      <c r="BT4" s="379"/>
      <c r="BU4" s="380"/>
      <c r="BV4" s="378">
        <v>21165643</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3.2</v>
      </c>
      <c r="CU4" s="554"/>
      <c r="CV4" s="554"/>
      <c r="CW4" s="554"/>
      <c r="CX4" s="554"/>
      <c r="CY4" s="554"/>
      <c r="CZ4" s="554"/>
      <c r="DA4" s="555"/>
      <c r="DB4" s="553">
        <v>2.6</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18314465</v>
      </c>
      <c r="BO5" s="384"/>
      <c r="BP5" s="384"/>
      <c r="BQ5" s="384"/>
      <c r="BR5" s="384"/>
      <c r="BS5" s="384"/>
      <c r="BT5" s="384"/>
      <c r="BU5" s="385"/>
      <c r="BV5" s="383">
        <v>20721640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92.6</v>
      </c>
      <c r="CU5" s="354"/>
      <c r="CV5" s="354"/>
      <c r="CW5" s="354"/>
      <c r="CX5" s="354"/>
      <c r="CY5" s="354"/>
      <c r="CZ5" s="354"/>
      <c r="DA5" s="355"/>
      <c r="DB5" s="353">
        <v>93.7</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461748</v>
      </c>
      <c r="BO6" s="384"/>
      <c r="BP6" s="384"/>
      <c r="BQ6" s="384"/>
      <c r="BR6" s="384"/>
      <c r="BS6" s="384"/>
      <c r="BT6" s="384"/>
      <c r="BU6" s="385"/>
      <c r="BV6" s="383">
        <v>444003</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98.8</v>
      </c>
      <c r="CU6" s="528"/>
      <c r="CV6" s="528"/>
      <c r="CW6" s="528"/>
      <c r="CX6" s="528"/>
      <c r="CY6" s="528"/>
      <c r="CZ6" s="528"/>
      <c r="DA6" s="529"/>
      <c r="DB6" s="527">
        <v>99.7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101031</v>
      </c>
      <c r="BO7" s="384"/>
      <c r="BP7" s="384"/>
      <c r="BQ7" s="384"/>
      <c r="BR7" s="384"/>
      <c r="BS7" s="384"/>
      <c r="BT7" s="384"/>
      <c r="BU7" s="385"/>
      <c r="BV7" s="383">
        <v>150053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11442239</v>
      </c>
      <c r="CU7" s="384"/>
      <c r="CV7" s="384"/>
      <c r="CW7" s="384"/>
      <c r="CX7" s="384"/>
      <c r="CY7" s="384"/>
      <c r="CZ7" s="384"/>
      <c r="DA7" s="385"/>
      <c r="DB7" s="383">
        <v>11313537</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360717</v>
      </c>
      <c r="BO8" s="384"/>
      <c r="BP8" s="384"/>
      <c r="BQ8" s="384"/>
      <c r="BR8" s="384"/>
      <c r="BS8" s="384"/>
      <c r="BT8" s="384"/>
      <c r="BU8" s="385"/>
      <c r="BV8" s="383">
        <v>293950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0.34</v>
      </c>
      <c r="CU8" s="491"/>
      <c r="CV8" s="491"/>
      <c r="CW8" s="491"/>
      <c r="CX8" s="491"/>
      <c r="CY8" s="491"/>
      <c r="CZ8" s="491"/>
      <c r="DA8" s="492"/>
      <c r="DB8" s="490">
        <v>0.34</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38370</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66767</v>
      </c>
      <c r="BO9" s="384"/>
      <c r="BP9" s="384"/>
      <c r="BQ9" s="384"/>
      <c r="BR9" s="384"/>
      <c r="BS9" s="384"/>
      <c r="BT9" s="384"/>
      <c r="BU9" s="385"/>
      <c r="BV9" s="383">
        <v>-383545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16.100000000000001</v>
      </c>
      <c r="CU9" s="354"/>
      <c r="CV9" s="354"/>
      <c r="CW9" s="354"/>
      <c r="CX9" s="354"/>
      <c r="CY9" s="354"/>
      <c r="CZ9" s="354"/>
      <c r="DA9" s="355"/>
      <c r="DB9" s="353">
        <v>15.9</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41264</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151194</v>
      </c>
      <c r="BO10" s="384"/>
      <c r="BP10" s="384"/>
      <c r="BQ10" s="384"/>
      <c r="BR10" s="384"/>
      <c r="BS10" s="384"/>
      <c r="BT10" s="384"/>
      <c r="BU10" s="385"/>
      <c r="BV10" s="383">
        <v>340792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4759</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37380</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37222</v>
      </c>
      <c r="S13" s="483"/>
      <c r="T13" s="483"/>
      <c r="U13" s="483"/>
      <c r="V13" s="484"/>
      <c r="W13" s="470" t="s">
        <v>123</v>
      </c>
      <c r="X13" s="396"/>
      <c r="Y13" s="396"/>
      <c r="Z13" s="396"/>
      <c r="AA13" s="396"/>
      <c r="AB13" s="397"/>
      <c r="AC13" s="359">
        <v>3710</v>
      </c>
      <c r="AD13" s="360"/>
      <c r="AE13" s="360"/>
      <c r="AF13" s="360"/>
      <c r="AG13" s="361"/>
      <c r="AH13" s="359">
        <v>4271</v>
      </c>
      <c r="AI13" s="360"/>
      <c r="AJ13" s="360"/>
      <c r="AK13" s="360"/>
      <c r="AL13" s="362"/>
      <c r="AM13" s="450" t="s">
        <v>124</v>
      </c>
      <c r="AN13" s="357"/>
      <c r="AO13" s="357"/>
      <c r="AP13" s="357"/>
      <c r="AQ13" s="357"/>
      <c r="AR13" s="357"/>
      <c r="AS13" s="357"/>
      <c r="AT13" s="358"/>
      <c r="AU13" s="438" t="s">
        <v>118</v>
      </c>
      <c r="AV13" s="439"/>
      <c r="AW13" s="439"/>
      <c r="AX13" s="439"/>
      <c r="AY13" s="363" t="s">
        <v>125</v>
      </c>
      <c r="AZ13" s="364"/>
      <c r="BA13" s="364"/>
      <c r="BB13" s="364"/>
      <c r="BC13" s="364"/>
      <c r="BD13" s="364"/>
      <c r="BE13" s="364"/>
      <c r="BF13" s="364"/>
      <c r="BG13" s="364"/>
      <c r="BH13" s="364"/>
      <c r="BI13" s="364"/>
      <c r="BJ13" s="364"/>
      <c r="BK13" s="364"/>
      <c r="BL13" s="364"/>
      <c r="BM13" s="365"/>
      <c r="BN13" s="383">
        <v>217961</v>
      </c>
      <c r="BO13" s="384"/>
      <c r="BP13" s="384"/>
      <c r="BQ13" s="384"/>
      <c r="BR13" s="384"/>
      <c r="BS13" s="384"/>
      <c r="BT13" s="384"/>
      <c r="BU13" s="385"/>
      <c r="BV13" s="383">
        <v>-37994</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12.3</v>
      </c>
      <c r="CU13" s="354"/>
      <c r="CV13" s="354"/>
      <c r="CW13" s="354"/>
      <c r="CX13" s="354"/>
      <c r="CY13" s="354"/>
      <c r="CZ13" s="354"/>
      <c r="DA13" s="355"/>
      <c r="DB13" s="353">
        <v>11.7</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37759</v>
      </c>
      <c r="S14" s="483"/>
      <c r="T14" s="483"/>
      <c r="U14" s="483"/>
      <c r="V14" s="484"/>
      <c r="W14" s="485"/>
      <c r="X14" s="399"/>
      <c r="Y14" s="399"/>
      <c r="Z14" s="399"/>
      <c r="AA14" s="399"/>
      <c r="AB14" s="400"/>
      <c r="AC14" s="475">
        <v>20.6</v>
      </c>
      <c r="AD14" s="476"/>
      <c r="AE14" s="476"/>
      <c r="AF14" s="476"/>
      <c r="AG14" s="477"/>
      <c r="AH14" s="475">
        <v>21.1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70</v>
      </c>
      <c r="CU14" s="454"/>
      <c r="CV14" s="454"/>
      <c r="CW14" s="454"/>
      <c r="CX14" s="454"/>
      <c r="CY14" s="454"/>
      <c r="CZ14" s="454"/>
      <c r="DA14" s="455"/>
      <c r="DB14" s="486">
        <v>64.2</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37618</v>
      </c>
      <c r="S15" s="483"/>
      <c r="T15" s="483"/>
      <c r="U15" s="483"/>
      <c r="V15" s="484"/>
      <c r="W15" s="470" t="s">
        <v>129</v>
      </c>
      <c r="X15" s="396"/>
      <c r="Y15" s="396"/>
      <c r="Z15" s="396"/>
      <c r="AA15" s="396"/>
      <c r="AB15" s="397"/>
      <c r="AC15" s="359">
        <v>3588</v>
      </c>
      <c r="AD15" s="360"/>
      <c r="AE15" s="360"/>
      <c r="AF15" s="360"/>
      <c r="AG15" s="361"/>
      <c r="AH15" s="359">
        <v>4332</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3144139</v>
      </c>
      <c r="BO15" s="379"/>
      <c r="BP15" s="379"/>
      <c r="BQ15" s="379"/>
      <c r="BR15" s="379"/>
      <c r="BS15" s="379"/>
      <c r="BT15" s="379"/>
      <c r="BU15" s="380"/>
      <c r="BV15" s="378">
        <v>3160401</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20</v>
      </c>
      <c r="AD16" s="476"/>
      <c r="AE16" s="476"/>
      <c r="AF16" s="476"/>
      <c r="AG16" s="477"/>
      <c r="AH16" s="475">
        <v>21.4</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9164053</v>
      </c>
      <c r="BO16" s="384"/>
      <c r="BP16" s="384"/>
      <c r="BQ16" s="384"/>
      <c r="BR16" s="384"/>
      <c r="BS16" s="384"/>
      <c r="BT16" s="384"/>
      <c r="BU16" s="385"/>
      <c r="BV16" s="383">
        <v>9060495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136</v>
      </c>
      <c r="S17" s="468"/>
      <c r="T17" s="468"/>
      <c r="U17" s="468"/>
      <c r="V17" s="469"/>
      <c r="W17" s="470" t="s">
        <v>137</v>
      </c>
      <c r="X17" s="396"/>
      <c r="Y17" s="396"/>
      <c r="Z17" s="396"/>
      <c r="AA17" s="396"/>
      <c r="AB17" s="397"/>
      <c r="AC17" s="359">
        <v>10684</v>
      </c>
      <c r="AD17" s="360"/>
      <c r="AE17" s="360"/>
      <c r="AF17" s="360"/>
      <c r="AG17" s="361"/>
      <c r="AH17" s="359">
        <v>11596</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4049577</v>
      </c>
      <c r="BO17" s="384"/>
      <c r="BP17" s="384"/>
      <c r="BQ17" s="384"/>
      <c r="BR17" s="384"/>
      <c r="BS17" s="384"/>
      <c r="BT17" s="384"/>
      <c r="BU17" s="385"/>
      <c r="BV17" s="383">
        <v>4087822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133.03</v>
      </c>
      <c r="M18" s="446"/>
      <c r="N18" s="446"/>
      <c r="O18" s="446"/>
      <c r="P18" s="446"/>
      <c r="Q18" s="446"/>
      <c r="R18" s="447"/>
      <c r="S18" s="447"/>
      <c r="T18" s="447"/>
      <c r="U18" s="447"/>
      <c r="V18" s="448"/>
      <c r="W18" s="462"/>
      <c r="X18" s="463"/>
      <c r="Y18" s="463"/>
      <c r="Z18" s="463"/>
      <c r="AA18" s="463"/>
      <c r="AB18" s="471"/>
      <c r="AC18" s="347">
        <v>59.4</v>
      </c>
      <c r="AD18" s="348"/>
      <c r="AE18" s="348"/>
      <c r="AF18" s="348"/>
      <c r="AG18" s="449"/>
      <c r="AH18" s="347">
        <v>57.3</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10718738</v>
      </c>
      <c r="BO18" s="384"/>
      <c r="BP18" s="384"/>
      <c r="BQ18" s="384"/>
      <c r="BR18" s="384"/>
      <c r="BS18" s="384"/>
      <c r="BT18" s="384"/>
      <c r="BU18" s="385"/>
      <c r="BV18" s="383">
        <v>10634183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288</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13371345</v>
      </c>
      <c r="BO19" s="384"/>
      <c r="BP19" s="384"/>
      <c r="BQ19" s="384"/>
      <c r="BR19" s="384"/>
      <c r="BS19" s="384"/>
      <c r="BT19" s="384"/>
      <c r="BU19" s="385"/>
      <c r="BV19" s="383">
        <v>13361918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15849</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21528806</v>
      </c>
      <c r="BO23" s="384"/>
      <c r="BP23" s="384"/>
      <c r="BQ23" s="384"/>
      <c r="BR23" s="384"/>
      <c r="BS23" s="384"/>
      <c r="BT23" s="384"/>
      <c r="BU23" s="385"/>
      <c r="BV23" s="383">
        <v>22173450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8550</v>
      </c>
      <c r="R24" s="360"/>
      <c r="S24" s="360"/>
      <c r="T24" s="360"/>
      <c r="U24" s="360"/>
      <c r="V24" s="361"/>
      <c r="W24" s="425"/>
      <c r="X24" s="416"/>
      <c r="Y24" s="417"/>
      <c r="Z24" s="356" t="s">
        <v>153</v>
      </c>
      <c r="AA24" s="357"/>
      <c r="AB24" s="357"/>
      <c r="AC24" s="357"/>
      <c r="AD24" s="357"/>
      <c r="AE24" s="357"/>
      <c r="AF24" s="357"/>
      <c r="AG24" s="358"/>
      <c r="AH24" s="359">
        <v>303</v>
      </c>
      <c r="AI24" s="360"/>
      <c r="AJ24" s="360"/>
      <c r="AK24" s="360"/>
      <c r="AL24" s="361"/>
      <c r="AM24" s="359">
        <v>998688</v>
      </c>
      <c r="AN24" s="360"/>
      <c r="AO24" s="360"/>
      <c r="AP24" s="360"/>
      <c r="AQ24" s="360"/>
      <c r="AR24" s="361"/>
      <c r="AS24" s="359">
        <v>3296</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16815350</v>
      </c>
      <c r="BO24" s="384"/>
      <c r="BP24" s="384"/>
      <c r="BQ24" s="384"/>
      <c r="BR24" s="384"/>
      <c r="BS24" s="384"/>
      <c r="BT24" s="384"/>
      <c r="BU24" s="385"/>
      <c r="BV24" s="383">
        <v>16757417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6630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3183970</v>
      </c>
      <c r="BO25" s="379"/>
      <c r="BP25" s="379"/>
      <c r="BQ25" s="379"/>
      <c r="BR25" s="379"/>
      <c r="BS25" s="379"/>
      <c r="BT25" s="379"/>
      <c r="BU25" s="380"/>
      <c r="BV25" s="378">
        <v>3878157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5530</v>
      </c>
      <c r="R26" s="360"/>
      <c r="S26" s="360"/>
      <c r="T26" s="360"/>
      <c r="U26" s="360"/>
      <c r="V26" s="361"/>
      <c r="W26" s="425"/>
      <c r="X26" s="416"/>
      <c r="Y26" s="417"/>
      <c r="Z26" s="356" t="s">
        <v>159</v>
      </c>
      <c r="AA26" s="436"/>
      <c r="AB26" s="436"/>
      <c r="AC26" s="436"/>
      <c r="AD26" s="436"/>
      <c r="AE26" s="436"/>
      <c r="AF26" s="436"/>
      <c r="AG26" s="437"/>
      <c r="AH26" s="359">
        <v>13</v>
      </c>
      <c r="AI26" s="360"/>
      <c r="AJ26" s="360"/>
      <c r="AK26" s="360"/>
      <c r="AL26" s="361"/>
      <c r="AM26" s="359">
        <v>43251</v>
      </c>
      <c r="AN26" s="360"/>
      <c r="AO26" s="360"/>
      <c r="AP26" s="360"/>
      <c r="AQ26" s="360"/>
      <c r="AR26" s="361"/>
      <c r="AS26" s="359">
        <v>3327</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3980</v>
      </c>
      <c r="R27" s="360"/>
      <c r="S27" s="360"/>
      <c r="T27" s="360"/>
      <c r="U27" s="360"/>
      <c r="V27" s="361"/>
      <c r="W27" s="425"/>
      <c r="X27" s="416"/>
      <c r="Y27" s="417"/>
      <c r="Z27" s="356" t="s">
        <v>162</v>
      </c>
      <c r="AA27" s="357"/>
      <c r="AB27" s="357"/>
      <c r="AC27" s="357"/>
      <c r="AD27" s="357"/>
      <c r="AE27" s="357"/>
      <c r="AF27" s="357"/>
      <c r="AG27" s="358"/>
      <c r="AH27" s="359">
        <v>8</v>
      </c>
      <c r="AI27" s="360"/>
      <c r="AJ27" s="360"/>
      <c r="AK27" s="360"/>
      <c r="AL27" s="361"/>
      <c r="AM27" s="359">
        <v>30311</v>
      </c>
      <c r="AN27" s="360"/>
      <c r="AO27" s="360"/>
      <c r="AP27" s="360"/>
      <c r="AQ27" s="360"/>
      <c r="AR27" s="361"/>
      <c r="AS27" s="359">
        <v>3789</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239270</v>
      </c>
      <c r="BO27" s="387"/>
      <c r="BP27" s="387"/>
      <c r="BQ27" s="387"/>
      <c r="BR27" s="387"/>
      <c r="BS27" s="387"/>
      <c r="BT27" s="387"/>
      <c r="BU27" s="388"/>
      <c r="BV27" s="386">
        <v>239263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3250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2706671</v>
      </c>
      <c r="BO28" s="379"/>
      <c r="BP28" s="379"/>
      <c r="BQ28" s="379"/>
      <c r="BR28" s="379"/>
      <c r="BS28" s="379"/>
      <c r="BT28" s="379"/>
      <c r="BU28" s="380"/>
      <c r="BV28" s="378">
        <v>2555477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14</v>
      </c>
      <c r="M29" s="360"/>
      <c r="N29" s="360"/>
      <c r="O29" s="360"/>
      <c r="P29" s="361"/>
      <c r="Q29" s="359">
        <v>2990</v>
      </c>
      <c r="R29" s="360"/>
      <c r="S29" s="360"/>
      <c r="T29" s="360"/>
      <c r="U29" s="360"/>
      <c r="V29" s="361"/>
      <c r="W29" s="425"/>
      <c r="X29" s="416"/>
      <c r="Y29" s="417"/>
      <c r="Z29" s="356" t="s">
        <v>169</v>
      </c>
      <c r="AA29" s="357"/>
      <c r="AB29" s="357"/>
      <c r="AC29" s="357"/>
      <c r="AD29" s="357"/>
      <c r="AE29" s="357"/>
      <c r="AF29" s="357"/>
      <c r="AG29" s="358"/>
      <c r="AH29" s="359">
        <v>311</v>
      </c>
      <c r="AI29" s="360"/>
      <c r="AJ29" s="360"/>
      <c r="AK29" s="360"/>
      <c r="AL29" s="361"/>
      <c r="AM29" s="359">
        <v>1028999</v>
      </c>
      <c r="AN29" s="360"/>
      <c r="AO29" s="360"/>
      <c r="AP29" s="360"/>
      <c r="AQ29" s="360"/>
      <c r="AR29" s="361"/>
      <c r="AS29" s="359">
        <v>3309</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635431</v>
      </c>
      <c r="BO29" s="384"/>
      <c r="BP29" s="384"/>
      <c r="BQ29" s="384"/>
      <c r="BR29" s="384"/>
      <c r="BS29" s="384"/>
      <c r="BT29" s="384"/>
      <c r="BU29" s="385"/>
      <c r="BV29" s="383">
        <v>635122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97.9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2412147</v>
      </c>
      <c r="BO30" s="387"/>
      <c r="BP30" s="387"/>
      <c r="BQ30" s="387"/>
      <c r="BR30" s="387"/>
      <c r="BS30" s="387"/>
      <c r="BT30" s="387"/>
      <c r="BU30" s="388"/>
      <c r="BV30" s="386">
        <v>2445759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IF('各会計、関係団体の財政状況及び健全化判断比率'!B35="","",'各会計、関係団体の財政状況及び健全化判断比率'!B35)</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八幡浜地区施設事務組合（一般会計）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八幡浜市土地開発公社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IF('各会計、関係団体の財政状況及び健全化判断比率'!B34="","",'各会計、関係団体の財政状況及び健全化判断比率'!B34)</f>
        <v>市立八幡浜総合病院事業会計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IF('各会計、関係団体の財政状況及び健全化判断比率'!B36="","",'各会計、関係団体の財政状況及び健全化判断比率'!B36)</f>
        <v>港湾整備事業特別会計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八幡浜地区施設事務組合（消防事業特別会計）</v>
      </c>
      <c r="BZ35" s="342"/>
      <c r="CA35" s="342"/>
      <c r="CB35" s="342"/>
      <c r="CC35" s="342"/>
      <c r="CD35" s="342"/>
      <c r="CE35" s="342"/>
      <c r="CF35" s="342"/>
      <c r="CG35" s="342"/>
      <c r="CH35" s="342"/>
      <c r="CI35" s="342"/>
      <c r="CJ35" s="342"/>
      <c r="CK35" s="342"/>
      <c r="CL35" s="342"/>
      <c r="CM35" s="342"/>
      <c r="CN35" s="165"/>
      <c r="CO35" s="343">
        <f t="shared" ref="CO35:CO43" si="3">IF(CQ35="","",CO34+1)</f>
        <v>26</v>
      </c>
      <c r="CP35" s="343"/>
      <c r="CQ35" s="342" t="str">
        <f>IF('各会計、関係団体の財政状況及び健全化判断比率'!BS8="","",'各会計、関係団体の財政状況及び健全化判断比率'!BS8)</f>
        <v>宇和海文化都市開発株式会社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IF('各会計、関係団体の財政状況及び健全化判断比率'!B37="","",'各会計、関係団体の財政状況及び健全化判断比率'!B37)</f>
        <v>水産物地方卸売市場事業特別会計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八幡浜地区施設事務組合（休日夜間急患センター事業特別会計）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12</v>
      </c>
      <c r="BF37" s="343"/>
      <c r="BG37" s="342" t="str">
        <f>IF('各会計、関係団体の財政状況及び健全化判断比率'!B38="","",'各会計、関係団体の財政状況及び健全化判断比率'!B38)</f>
        <v>公共下水道事業特別会計</v>
      </c>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八幡浜地区施設事務組合（し尿処理事業特別会計）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駐車場事業特別会計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13</v>
      </c>
      <c r="BF38" s="343"/>
      <c r="BG38" s="342" t="str">
        <f>IF('各会計、関係団体の財政状況及び健全化判断比率'!B39="","",'各会計、関係団体の財政状況及び健全化判断比率'!B39)</f>
        <v>小規模下水道事業特別会計</v>
      </c>
      <c r="BH38" s="342"/>
      <c r="BI38" s="342"/>
      <c r="BJ38" s="342"/>
      <c r="BK38" s="342"/>
      <c r="BL38" s="342"/>
      <c r="BM38" s="342"/>
      <c r="BN38" s="342"/>
      <c r="BO38" s="342"/>
      <c r="BP38" s="342"/>
      <c r="BQ38" s="342"/>
      <c r="BR38" s="342"/>
      <c r="BS38" s="342"/>
      <c r="BT38" s="342"/>
      <c r="BU38" s="342"/>
      <c r="BV38" s="165"/>
      <c r="BW38" s="343">
        <f t="shared" si="2"/>
        <v>19</v>
      </c>
      <c r="BX38" s="343"/>
      <c r="BY38" s="342" t="str">
        <f>IF('各会計、関係団体の財政状況及び健全化判断比率'!B72="","",'各会計、関係団体の財政状況及び健全化判断比率'!B72)</f>
        <v>八幡浜地区施設事務組合（特別養護老人ホーム事業特別会計）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14</v>
      </c>
      <c r="BF39" s="343"/>
      <c r="BG39" s="342" t="str">
        <f>IF('各会計、関係団体の財政状況及び健全化判断比率'!B40="","",'各会計、関係団体の財政状況及び健全化判断比率'!B40)</f>
        <v>戸別合併処理浄化槽整備事業特別会計</v>
      </c>
      <c r="BH39" s="342"/>
      <c r="BI39" s="342"/>
      <c r="BJ39" s="342"/>
      <c r="BK39" s="342"/>
      <c r="BL39" s="342"/>
      <c r="BM39" s="342"/>
      <c r="BN39" s="342"/>
      <c r="BO39" s="342"/>
      <c r="BP39" s="342"/>
      <c r="BQ39" s="342"/>
      <c r="BR39" s="342"/>
      <c r="BS39" s="342"/>
      <c r="BT39" s="342"/>
      <c r="BU39" s="342"/>
      <c r="BV39" s="165"/>
      <c r="BW39" s="343">
        <f t="shared" si="2"/>
        <v>20</v>
      </c>
      <c r="BX39" s="343"/>
      <c r="BY39" s="342" t="str">
        <f>IF('各会計、関係団体の財政状況及び健全化判断比率'!B73="","",'各会計、関係団体の財政状況及び健全化判断比率'!B73)</f>
        <v>八幡浜・大洲地区広域市町村圏組合（一般会計）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21</v>
      </c>
      <c r="BX40" s="343"/>
      <c r="BY40" s="342" t="str">
        <f>IF('各会計、関係団体の財政状況及び健全化判断比率'!B74="","",'各会計、関係団体の財政状況及び健全化判断比率'!B74)</f>
        <v>八幡浜・大洲地区広域市町村圏組合（八幡浜・大洲地方拠点対策室特別会計）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22</v>
      </c>
      <c r="BX41" s="343"/>
      <c r="BY41" s="342" t="str">
        <f>IF('各会計、関係団体の財政状況及び健全化判断比率'!B75="","",'各会計、関係団体の財政状況及び健全化判断比率'!B75)</f>
        <v>八幡浜・大洲地区広域市町村圏組合（ふるさと市町村圏基金特別会計）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23</v>
      </c>
      <c r="BX42" s="343"/>
      <c r="BY42" s="342" t="str">
        <f>IF('各会計、関係団体の財政状況及び健全化判断比率'!B76="","",'各会計、関係団体の財政状況及び健全化判断比率'!B76)</f>
        <v>八幡浜・大洲地区広域市町村圏組合（運動公園特別会計）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24</v>
      </c>
      <c r="BX43" s="343"/>
      <c r="BY43" s="342" t="str">
        <f>IF('各会計、関係団体の財政状況及び健全化判断比率'!B77="","",'各会計、関係団体の財政状況及び健全化判断比率'!B77)</f>
        <v>八幡浜・大洲地区広域市町村圏組合（観光センター特別会計）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79" t="s">
        <v>24</v>
      </c>
      <c r="C41" s="1180"/>
      <c r="D41" s="81"/>
      <c r="E41" s="1181" t="s">
        <v>25</v>
      </c>
      <c r="F41" s="1181"/>
      <c r="G41" s="1181"/>
      <c r="H41" s="1182"/>
      <c r="I41" s="82">
        <v>21530</v>
      </c>
      <c r="J41" s="83">
        <v>21528</v>
      </c>
      <c r="K41" s="83">
        <v>21739</v>
      </c>
      <c r="L41" s="83">
        <v>22173</v>
      </c>
      <c r="M41" s="84">
        <v>21529</v>
      </c>
    </row>
    <row r="42" spans="2:13" ht="27.75" customHeight="1">
      <c r="B42" s="1169"/>
      <c r="C42" s="1170"/>
      <c r="D42" s="85"/>
      <c r="E42" s="1173" t="s">
        <v>26</v>
      </c>
      <c r="F42" s="1173"/>
      <c r="G42" s="1173"/>
      <c r="H42" s="1174"/>
      <c r="I42" s="86">
        <v>1220</v>
      </c>
      <c r="J42" s="87">
        <v>1090</v>
      </c>
      <c r="K42" s="87">
        <v>957</v>
      </c>
      <c r="L42" s="87">
        <v>822</v>
      </c>
      <c r="M42" s="88">
        <v>690</v>
      </c>
    </row>
    <row r="43" spans="2:13" ht="27.75" customHeight="1">
      <c r="B43" s="1169"/>
      <c r="C43" s="1170"/>
      <c r="D43" s="85"/>
      <c r="E43" s="1173" t="s">
        <v>27</v>
      </c>
      <c r="F43" s="1173"/>
      <c r="G43" s="1173"/>
      <c r="H43" s="1174"/>
      <c r="I43" s="86">
        <v>12490</v>
      </c>
      <c r="J43" s="87">
        <v>9868</v>
      </c>
      <c r="K43" s="87">
        <v>9337</v>
      </c>
      <c r="L43" s="87">
        <v>8900</v>
      </c>
      <c r="M43" s="88">
        <v>11375</v>
      </c>
    </row>
    <row r="44" spans="2:13" ht="27.75" customHeight="1">
      <c r="B44" s="1169"/>
      <c r="C44" s="1170"/>
      <c r="D44" s="85"/>
      <c r="E44" s="1173" t="s">
        <v>28</v>
      </c>
      <c r="F44" s="1173"/>
      <c r="G44" s="1173"/>
      <c r="H44" s="1174"/>
      <c r="I44" s="86">
        <v>642</v>
      </c>
      <c r="J44" s="87">
        <v>531</v>
      </c>
      <c r="K44" s="87">
        <v>406</v>
      </c>
      <c r="L44" s="87">
        <v>316</v>
      </c>
      <c r="M44" s="88">
        <v>270</v>
      </c>
    </row>
    <row r="45" spans="2:13" ht="27.75" customHeight="1">
      <c r="B45" s="1169"/>
      <c r="C45" s="1170"/>
      <c r="D45" s="85"/>
      <c r="E45" s="1173" t="s">
        <v>29</v>
      </c>
      <c r="F45" s="1173"/>
      <c r="G45" s="1173"/>
      <c r="H45" s="1174"/>
      <c r="I45" s="86">
        <v>3200</v>
      </c>
      <c r="J45" s="87">
        <v>3082</v>
      </c>
      <c r="K45" s="87">
        <v>3247</v>
      </c>
      <c r="L45" s="87">
        <v>3122</v>
      </c>
      <c r="M45" s="88">
        <v>2891</v>
      </c>
    </row>
    <row r="46" spans="2:13" ht="27.75" customHeight="1">
      <c r="B46" s="1169"/>
      <c r="C46" s="1170"/>
      <c r="D46" s="85"/>
      <c r="E46" s="1173" t="s">
        <v>30</v>
      </c>
      <c r="F46" s="1173"/>
      <c r="G46" s="1173"/>
      <c r="H46" s="1174"/>
      <c r="I46" s="86">
        <v>348</v>
      </c>
      <c r="J46" s="87">
        <v>352</v>
      </c>
      <c r="K46" s="87">
        <v>376</v>
      </c>
      <c r="L46" s="87">
        <v>378</v>
      </c>
      <c r="M46" s="88">
        <v>15</v>
      </c>
    </row>
    <row r="47" spans="2:13" ht="27.75" customHeight="1">
      <c r="B47" s="1169"/>
      <c r="C47" s="1170"/>
      <c r="D47" s="85"/>
      <c r="E47" s="1173" t="s">
        <v>31</v>
      </c>
      <c r="F47" s="1173"/>
      <c r="G47" s="1173"/>
      <c r="H47" s="1174"/>
      <c r="I47" s="86" t="s">
        <v>483</v>
      </c>
      <c r="J47" s="87" t="s">
        <v>483</v>
      </c>
      <c r="K47" s="87" t="s">
        <v>483</v>
      </c>
      <c r="L47" s="87" t="s">
        <v>483</v>
      </c>
      <c r="M47" s="88" t="s">
        <v>483</v>
      </c>
    </row>
    <row r="48" spans="2:13" ht="27.75" customHeight="1">
      <c r="B48" s="1171"/>
      <c r="C48" s="1172"/>
      <c r="D48" s="85"/>
      <c r="E48" s="1173" t="s">
        <v>32</v>
      </c>
      <c r="F48" s="1173"/>
      <c r="G48" s="1173"/>
      <c r="H48" s="1174"/>
      <c r="I48" s="86" t="s">
        <v>483</v>
      </c>
      <c r="J48" s="87" t="s">
        <v>483</v>
      </c>
      <c r="K48" s="87" t="s">
        <v>483</v>
      </c>
      <c r="L48" s="87" t="s">
        <v>483</v>
      </c>
      <c r="M48" s="88" t="s">
        <v>483</v>
      </c>
    </row>
    <row r="49" spans="2:13" ht="27.75" customHeight="1">
      <c r="B49" s="1167" t="s">
        <v>33</v>
      </c>
      <c r="C49" s="1168"/>
      <c r="D49" s="89"/>
      <c r="E49" s="1173" t="s">
        <v>34</v>
      </c>
      <c r="F49" s="1173"/>
      <c r="G49" s="1173"/>
      <c r="H49" s="1174"/>
      <c r="I49" s="86">
        <v>2418</v>
      </c>
      <c r="J49" s="87">
        <v>2973</v>
      </c>
      <c r="K49" s="87">
        <v>3923</v>
      </c>
      <c r="L49" s="87">
        <v>4257</v>
      </c>
      <c r="M49" s="88">
        <v>4566</v>
      </c>
    </row>
    <row r="50" spans="2:13" ht="27.75" customHeight="1">
      <c r="B50" s="1169"/>
      <c r="C50" s="1170"/>
      <c r="D50" s="85"/>
      <c r="E50" s="1173" t="s">
        <v>35</v>
      </c>
      <c r="F50" s="1173"/>
      <c r="G50" s="1173"/>
      <c r="H50" s="1174"/>
      <c r="I50" s="86">
        <v>3532</v>
      </c>
      <c r="J50" s="87">
        <v>3706</v>
      </c>
      <c r="K50" s="87">
        <v>3516</v>
      </c>
      <c r="L50" s="87">
        <v>3447</v>
      </c>
      <c r="M50" s="88">
        <v>3156</v>
      </c>
    </row>
    <row r="51" spans="2:13" ht="27.75" customHeight="1">
      <c r="B51" s="1171"/>
      <c r="C51" s="1172"/>
      <c r="D51" s="85"/>
      <c r="E51" s="1173" t="s">
        <v>36</v>
      </c>
      <c r="F51" s="1173"/>
      <c r="G51" s="1173"/>
      <c r="H51" s="1174"/>
      <c r="I51" s="86">
        <v>19801</v>
      </c>
      <c r="J51" s="87">
        <v>20238</v>
      </c>
      <c r="K51" s="87">
        <v>20488</v>
      </c>
      <c r="L51" s="87">
        <v>21894</v>
      </c>
      <c r="M51" s="88">
        <v>22352</v>
      </c>
    </row>
    <row r="52" spans="2:13" ht="27.75" customHeight="1" thickBot="1">
      <c r="B52" s="1175" t="s">
        <v>37</v>
      </c>
      <c r="C52" s="1176"/>
      <c r="D52" s="90"/>
      <c r="E52" s="1177" t="s">
        <v>38</v>
      </c>
      <c r="F52" s="1177"/>
      <c r="G52" s="1177"/>
      <c r="H52" s="1178"/>
      <c r="I52" s="91">
        <v>13679</v>
      </c>
      <c r="J52" s="92">
        <v>9534</v>
      </c>
      <c r="K52" s="92">
        <v>8135</v>
      </c>
      <c r="L52" s="92">
        <v>6113</v>
      </c>
      <c r="M52" s="93">
        <v>6696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73738</v>
      </c>
      <c r="E3" s="116"/>
      <c r="F3" s="117">
        <v>76282</v>
      </c>
      <c r="G3" s="118"/>
      <c r="H3" s="119"/>
    </row>
    <row r="4" spans="1:8">
      <c r="A4" s="120"/>
      <c r="B4" s="121"/>
      <c r="C4" s="122"/>
      <c r="D4" s="123">
        <v>60161</v>
      </c>
      <c r="E4" s="124"/>
      <c r="F4" s="125">
        <v>41092</v>
      </c>
      <c r="G4" s="126"/>
      <c r="H4" s="127"/>
    </row>
    <row r="5" spans="1:8">
      <c r="A5" s="108" t="s">
        <v>516</v>
      </c>
      <c r="B5" s="113"/>
      <c r="C5" s="114"/>
      <c r="D5" s="115">
        <v>131923</v>
      </c>
      <c r="E5" s="116"/>
      <c r="F5" s="117">
        <v>78670</v>
      </c>
      <c r="G5" s="118"/>
      <c r="H5" s="119"/>
    </row>
    <row r="6" spans="1:8">
      <c r="A6" s="120"/>
      <c r="B6" s="121"/>
      <c r="C6" s="122"/>
      <c r="D6" s="123">
        <v>72244</v>
      </c>
      <c r="E6" s="124"/>
      <c r="F6" s="125">
        <v>38094</v>
      </c>
      <c r="G6" s="126"/>
      <c r="H6" s="127"/>
    </row>
    <row r="7" spans="1:8">
      <c r="A7" s="108" t="s">
        <v>517</v>
      </c>
      <c r="B7" s="113"/>
      <c r="C7" s="114"/>
      <c r="D7" s="115">
        <v>82828</v>
      </c>
      <c r="E7" s="116"/>
      <c r="F7" s="117">
        <v>67201</v>
      </c>
      <c r="G7" s="118"/>
      <c r="H7" s="119"/>
    </row>
    <row r="8" spans="1:8">
      <c r="A8" s="120"/>
      <c r="B8" s="121"/>
      <c r="C8" s="122"/>
      <c r="D8" s="123">
        <v>54128</v>
      </c>
      <c r="E8" s="124"/>
      <c r="F8" s="125">
        <v>35210</v>
      </c>
      <c r="G8" s="126"/>
      <c r="H8" s="127"/>
    </row>
    <row r="9" spans="1:8">
      <c r="A9" s="108" t="s">
        <v>518</v>
      </c>
      <c r="B9" s="113"/>
      <c r="C9" s="114"/>
      <c r="D9" s="115">
        <v>114467</v>
      </c>
      <c r="E9" s="116"/>
      <c r="F9" s="117">
        <v>75709</v>
      </c>
      <c r="G9" s="118"/>
      <c r="H9" s="119"/>
    </row>
    <row r="10" spans="1:8">
      <c r="A10" s="120"/>
      <c r="B10" s="121"/>
      <c r="C10" s="122"/>
      <c r="D10" s="123">
        <v>66526</v>
      </c>
      <c r="E10" s="124"/>
      <c r="F10" s="125">
        <v>35212</v>
      </c>
      <c r="G10" s="126"/>
      <c r="H10" s="127"/>
    </row>
    <row r="11" spans="1:8">
      <c r="A11" s="108" t="s">
        <v>519</v>
      </c>
      <c r="B11" s="113"/>
      <c r="C11" s="114"/>
      <c r="D11" s="115">
        <v>44417</v>
      </c>
      <c r="E11" s="116"/>
      <c r="F11" s="117">
        <v>90961</v>
      </c>
      <c r="G11" s="118"/>
      <c r="H11" s="119"/>
    </row>
    <row r="12" spans="1:8">
      <c r="A12" s="120"/>
      <c r="B12" s="121"/>
      <c r="C12" s="128"/>
      <c r="D12" s="123">
        <v>35263</v>
      </c>
      <c r="E12" s="124"/>
      <c r="F12" s="125">
        <v>37720</v>
      </c>
      <c r="G12" s="126"/>
      <c r="H12" s="127"/>
    </row>
    <row r="13" spans="1:8">
      <c r="A13" s="108"/>
      <c r="B13" s="113"/>
      <c r="C13" s="129"/>
      <c r="D13" s="130">
        <v>89475</v>
      </c>
      <c r="E13" s="131"/>
      <c r="F13" s="132">
        <v>77765</v>
      </c>
      <c r="G13" s="133"/>
      <c r="H13" s="119"/>
    </row>
    <row r="14" spans="1:8">
      <c r="A14" s="120"/>
      <c r="B14" s="121"/>
      <c r="C14" s="122"/>
      <c r="D14" s="123">
        <v>57664</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1.58</v>
      </c>
      <c r="C19" s="134">
        <f>ROUND(VALUE(SUBSTITUTE(実質収支比率等に係る経年分析!G$48,"▲","-")),2)</f>
        <v>5.19</v>
      </c>
      <c r="D19" s="134">
        <f>ROUND(VALUE(SUBSTITUTE(実質収支比率等に係る経年分析!H$48,"▲","-")),2)</f>
        <v>5.89</v>
      </c>
      <c r="E19" s="134">
        <f>ROUND(VALUE(SUBSTITUTE(実質収支比率等に係る経年分析!I$48,"▲","-")),2)</f>
        <v>2.6</v>
      </c>
      <c r="F19" s="134">
        <f>ROUND(VALUE(SUBSTITUTE(実質収支比率等に係る経年分析!J$48,"▲","-")),2)</f>
        <v>3.15</v>
      </c>
    </row>
    <row r="20" spans="1:11">
      <c r="A20" s="134" t="s">
        <v>43</v>
      </c>
      <c r="B20" s="134">
        <f>ROUND(VALUE(SUBSTITUTE(実質収支比率等に係る経年分析!F$47,"▲","-")),2)</f>
        <v>8.83</v>
      </c>
      <c r="C20" s="134">
        <f>ROUND(VALUE(SUBSTITUTE(実質収支比率等に係る経年分析!G$47,"▲","-")),2)</f>
        <v>11.05</v>
      </c>
      <c r="D20" s="134">
        <f>ROUND(VALUE(SUBSTITUTE(実質収支比率等に係る経年分析!H$47,"▲","-")),2)</f>
        <v>19.260000000000002</v>
      </c>
      <c r="E20" s="134">
        <f>ROUND(VALUE(SUBSTITUTE(実質収支比率等に係る経年分析!I$47,"▲","-")),2)</f>
        <v>22.59</v>
      </c>
      <c r="F20" s="134">
        <f>ROUND(VALUE(SUBSTITUTE(実質収支比率等に係る経年分析!J$47,"▲","-")),2)</f>
        <v>23.66</v>
      </c>
    </row>
    <row r="21" spans="1:11">
      <c r="A21" s="134" t="s">
        <v>44</v>
      </c>
      <c r="B21" s="134">
        <f>IF(ISNUMBER(VALUE(SUBSTITUTE(実質収支比率等に係る経年分析!F$49,"▲","-"))),ROUND(VALUE(SUBSTITUTE(実質収支比率等に係る経年分析!F$49,"▲","-")),2),NA())</f>
        <v>-0.74</v>
      </c>
      <c r="C21" s="134">
        <f>IF(ISNUMBER(VALUE(SUBSTITUTE(実質収支比率等に係る経年分析!G$49,"▲","-"))),ROUND(VALUE(SUBSTITUTE(実質収支比率等に係る経年分析!G$49,"▲","-")),2),NA())</f>
        <v>6.37</v>
      </c>
      <c r="D21" s="134">
        <f>IF(ISNUMBER(VALUE(SUBSTITUTE(実質収支比率等に係る経年分析!H$49,"▲","-"))),ROUND(VALUE(SUBSTITUTE(実質収支比率等に係る経年分析!H$49,"▲","-")),2),NA())</f>
        <v>8.49</v>
      </c>
      <c r="E21" s="134">
        <f>IF(ISNUMBER(VALUE(SUBSTITUTE(実質収支比率等に係る経年分析!I$49,"▲","-"))),ROUND(VALUE(SUBSTITUTE(実質収支比率等に係る経年分析!I$49,"▲","-")),2),NA())</f>
        <v>-0.34</v>
      </c>
      <c r="F21" s="134">
        <f>IF(ISNUMBER(VALUE(SUBSTITUTE(実質収支比率等に係る経年分析!J$49,"▲","-"))),ROUND(VALUE(SUBSTITUTE(実質収支比率等に係る経年分析!J$49,"▲","-")),2),NA())</f>
        <v>1.9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駐車場事業特別会計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介護サービス事業特別会計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7.0000000000000007E-2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1.58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2.4700000000000002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1.36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0.43</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0.28999999999999998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0.55000000000000004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1.58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5.89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3.15</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4.0999999999999996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5.45</v>
      </c>
    </row>
    <row r="36" spans="1:16">
      <c r="A36" s="135" t="str">
        <f>IF(連結実質赤字比率に係る赤字・黒字の構成分析!C$34="",NA(),連結実質赤字比率に係る赤字・黒字の構成分析!C$34)</f>
        <v>市立八幡浜総合病院事業会計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0.59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3.55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8.75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9.73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12.84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2548</v>
      </c>
      <c r="E42" s="136"/>
      <c r="F42" s="136"/>
      <c r="G42" s="136">
        <f>'実質公債費比率（分子）の構造'!L$52</f>
        <v>2307</v>
      </c>
      <c r="H42" s="136"/>
      <c r="I42" s="136"/>
      <c r="J42" s="136">
        <f>'実質公債費比率（分子）の構造'!M$52</f>
        <v>2338</v>
      </c>
      <c r="K42" s="136"/>
      <c r="L42" s="136"/>
      <c r="M42" s="136">
        <f>'実質公債費比率（分子）の構造'!N$52</f>
        <v>2298</v>
      </c>
      <c r="N42" s="136"/>
      <c r="O42" s="136"/>
      <c r="P42" s="136">
        <f>'実質公債費比率（分子）の構造'!O$52</f>
        <v>2324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180</v>
      </c>
      <c r="C44" s="136"/>
      <c r="D44" s="136"/>
      <c r="E44" s="136">
        <f>'実質公債費比率（分子）の構造'!L$50</f>
        <v>188</v>
      </c>
      <c r="F44" s="136"/>
      <c r="G44" s="136"/>
      <c r="H44" s="136">
        <f>'実質公債費比率（分子）の構造'!M$50</f>
        <v>185</v>
      </c>
      <c r="I44" s="136"/>
      <c r="J44" s="136"/>
      <c r="K44" s="136">
        <f>'実質公債費比率（分子）の構造'!N$50</f>
        <v>182</v>
      </c>
      <c r="L44" s="136"/>
      <c r="M44" s="136"/>
      <c r="N44" s="136">
        <f>'実質公債費比率（分子）の構造'!O$50</f>
        <v>173</v>
      </c>
      <c r="O44" s="136"/>
      <c r="P44" s="136"/>
    </row>
    <row r="45" spans="1:16">
      <c r="A45" s="136" t="s">
        <v>54</v>
      </c>
      <c r="B45" s="136">
        <f>'実質公債費比率（分子）の構造'!K$49</f>
        <v>97</v>
      </c>
      <c r="C45" s="136"/>
      <c r="D45" s="136"/>
      <c r="E45" s="136">
        <f>'実質公債費比率（分子）の構造'!L$49</f>
        <v>91</v>
      </c>
      <c r="F45" s="136"/>
      <c r="G45" s="136"/>
      <c r="H45" s="136">
        <f>'実質公債費比率（分子）の構造'!M$49</f>
        <v>103</v>
      </c>
      <c r="I45" s="136"/>
      <c r="J45" s="136"/>
      <c r="K45" s="136">
        <f>'実質公債費比率（分子）の構造'!N$49</f>
        <v>66</v>
      </c>
      <c r="L45" s="136"/>
      <c r="M45" s="136"/>
      <c r="N45" s="136">
        <f>'実質公債費比率（分子）の構造'!O$49</f>
        <v>19</v>
      </c>
      <c r="O45" s="136"/>
      <c r="P45" s="136"/>
    </row>
    <row r="46" spans="1:16">
      <c r="A46" s="136" t="s">
        <v>55</v>
      </c>
      <c r="B46" s="136">
        <f>'実質公債費比率（分子）の構造'!K$48</f>
        <v>1102</v>
      </c>
      <c r="C46" s="136"/>
      <c r="D46" s="136"/>
      <c r="E46" s="136">
        <f>'実質公債費比率（分子）の構造'!L$48</f>
        <v>501</v>
      </c>
      <c r="F46" s="136"/>
      <c r="G46" s="136"/>
      <c r="H46" s="136">
        <f>'実質公債費比率（分子）の構造'!M$48</f>
        <v>553</v>
      </c>
      <c r="I46" s="136"/>
      <c r="J46" s="136"/>
      <c r="K46" s="136">
        <f>'実質公債費比率（分子）の構造'!N$48</f>
        <v>634</v>
      </c>
      <c r="L46" s="136"/>
      <c r="M46" s="136"/>
      <c r="N46" s="136">
        <f>'実質公債費比率（分子）の構造'!O$48</f>
        <v>907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2734</v>
      </c>
      <c r="C49" s="136"/>
      <c r="D49" s="136"/>
      <c r="E49" s="136">
        <f>'実質公債費比率（分子）の構造'!L$45</f>
        <v>2697</v>
      </c>
      <c r="F49" s="136"/>
      <c r="G49" s="136"/>
      <c r="H49" s="136">
        <f>'実質公債費比率（分子）の構造'!M$45</f>
        <v>2646</v>
      </c>
      <c r="I49" s="136"/>
      <c r="J49" s="136"/>
      <c r="K49" s="136">
        <f>'実質公債費比率（分子）の構造'!N$45</f>
        <v>2534</v>
      </c>
      <c r="L49" s="136"/>
      <c r="M49" s="136"/>
      <c r="N49" s="136">
        <f>'実質公債費比率（分子）の構造'!O$45</f>
        <v>2515</v>
      </c>
      <c r="O49" s="136"/>
      <c r="P49" s="136"/>
    </row>
    <row r="50" spans="1:16">
      <c r="A50" s="136" t="s">
        <v>59</v>
      </c>
      <c r="B50" s="136" t="e">
        <f>NA()</f>
        <v>#N/A</v>
      </c>
      <c r="C50" s="136">
        <f>IF(ISNUMBER('実質公債費比率（分子）の構造'!K$53),'実質公債費比率（分子）の構造'!K$53,NA())</f>
        <v>1565</v>
      </c>
      <c r="D50" s="136" t="e">
        <f>NA()</f>
        <v>#N/A</v>
      </c>
      <c r="E50" s="136" t="e">
        <f>NA()</f>
        <v>#N/A</v>
      </c>
      <c r="F50" s="136">
        <f>IF(ISNUMBER('実質公債費比率（分子）の構造'!L$53),'実質公債費比率（分子）の構造'!L$53,NA())</f>
        <v>1170</v>
      </c>
      <c r="G50" s="136" t="e">
        <f>NA()</f>
        <v>#N/A</v>
      </c>
      <c r="H50" s="136" t="e">
        <f>NA()</f>
        <v>#N/A</v>
      </c>
      <c r="I50" s="136">
        <f>IF(ISNUMBER('実質公債費比率（分子）の構造'!M$53),'実質公債費比率（分子）の構造'!M$53,NA())</f>
        <v>1149</v>
      </c>
      <c r="J50" s="136" t="e">
        <f>NA()</f>
        <v>#N/A</v>
      </c>
      <c r="K50" s="136" t="e">
        <f>NA()</f>
        <v>#N/A</v>
      </c>
      <c r="L50" s="136">
        <f>IF(ISNUMBER('実質公債費比率（分子）の構造'!N$53),'実質公債費比率（分子）の構造'!N$53,NA())</f>
        <v>1118</v>
      </c>
      <c r="M50" s="136" t="e">
        <f>NA()</f>
        <v>#N/A</v>
      </c>
      <c r="N50" s="136" t="e">
        <f>NA()</f>
        <v>#N/A</v>
      </c>
      <c r="O50" s="136">
        <f>IF(ISNUMBER('実質公債費比率（分子）の構造'!O$53),'実質公債費比率（分子）の構造'!O$53,NA())</f>
        <v>1290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19801</v>
      </c>
      <c r="E56" s="135"/>
      <c r="F56" s="135"/>
      <c r="G56" s="135">
        <f>'将来負担比率（分子）の構造'!J$51</f>
        <v>20238</v>
      </c>
      <c r="H56" s="135"/>
      <c r="I56" s="135"/>
      <c r="J56" s="135">
        <f>'将来負担比率（分子）の構造'!K$51</f>
        <v>20488</v>
      </c>
      <c r="K56" s="135"/>
      <c r="L56" s="135"/>
      <c r="M56" s="135">
        <f>'将来負担比率（分子）の構造'!L$51</f>
        <v>21894</v>
      </c>
      <c r="N56" s="135"/>
      <c r="O56" s="135"/>
      <c r="P56" s="135">
        <f>'将来負担比率（分子）の構造'!M$51</f>
        <v>22352</v>
      </c>
    </row>
    <row r="57" spans="1:16">
      <c r="A57" s="135" t="s">
        <v>35</v>
      </c>
      <c r="B57" s="135"/>
      <c r="C57" s="135"/>
      <c r="D57" s="135">
        <f>'将来負担比率（分子）の構造'!I$50</f>
        <v>3532</v>
      </c>
      <c r="E57" s="135"/>
      <c r="F57" s="135"/>
      <c r="G57" s="135">
        <f>'将来負担比率（分子）の構造'!J$50</f>
        <v>3706</v>
      </c>
      <c r="H57" s="135"/>
      <c r="I57" s="135"/>
      <c r="J57" s="135">
        <f>'将来負担比率（分子）の構造'!K$50</f>
        <v>3516</v>
      </c>
      <c r="K57" s="135"/>
      <c r="L57" s="135"/>
      <c r="M57" s="135">
        <f>'将来負担比率（分子）の構造'!L$50</f>
        <v>3447</v>
      </c>
      <c r="N57" s="135"/>
      <c r="O57" s="135"/>
      <c r="P57" s="135">
        <f>'将来負担比率（分子）の構造'!M$50</f>
        <v>3156</v>
      </c>
    </row>
    <row r="58" spans="1:16">
      <c r="A58" s="135" t="s">
        <v>34</v>
      </c>
      <c r="B58" s="135"/>
      <c r="C58" s="135"/>
      <c r="D58" s="135">
        <f>'将来負担比率（分子）の構造'!I$49</f>
        <v>2418</v>
      </c>
      <c r="E58" s="135"/>
      <c r="F58" s="135"/>
      <c r="G58" s="135">
        <f>'将来負担比率（分子）の構造'!J$49</f>
        <v>2973</v>
      </c>
      <c r="H58" s="135"/>
      <c r="I58" s="135"/>
      <c r="J58" s="135">
        <f>'将来負担比率（分子）の構造'!K$49</f>
        <v>3923</v>
      </c>
      <c r="K58" s="135"/>
      <c r="L58" s="135"/>
      <c r="M58" s="135">
        <f>'将来負担比率（分子）の構造'!L$49</f>
        <v>4257</v>
      </c>
      <c r="N58" s="135"/>
      <c r="O58" s="135"/>
      <c r="P58" s="135">
        <f>'将来負担比率（分子）の構造'!M$49</f>
        <v>4566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348</v>
      </c>
      <c r="C61" s="135"/>
      <c r="D61" s="135"/>
      <c r="E61" s="135">
        <f>'将来負担比率（分子）の構造'!J$46</f>
        <v>352</v>
      </c>
      <c r="F61" s="135"/>
      <c r="G61" s="135"/>
      <c r="H61" s="135">
        <f>'将来負担比率（分子）の構造'!K$46</f>
        <v>376</v>
      </c>
      <c r="I61" s="135"/>
      <c r="J61" s="135"/>
      <c r="K61" s="135">
        <f>'将来負担比率（分子）の構造'!L$46</f>
        <v>378</v>
      </c>
      <c r="L61" s="135"/>
      <c r="M61" s="135"/>
      <c r="N61" s="135">
        <f>'将来負担比率（分子）の構造'!M$46</f>
        <v>15</v>
      </c>
      <c r="O61" s="135"/>
      <c r="P61" s="135"/>
    </row>
    <row r="62" spans="1:16">
      <c r="A62" s="135" t="s">
        <v>29</v>
      </c>
      <c r="B62" s="135">
        <f>'将来負担比率（分子）の構造'!I$45</f>
        <v>3200</v>
      </c>
      <c r="C62" s="135"/>
      <c r="D62" s="135"/>
      <c r="E62" s="135">
        <f>'将来負担比率（分子）の構造'!J$45</f>
        <v>3082</v>
      </c>
      <c r="F62" s="135"/>
      <c r="G62" s="135"/>
      <c r="H62" s="135">
        <f>'将来負担比率（分子）の構造'!K$45</f>
        <v>3247</v>
      </c>
      <c r="I62" s="135"/>
      <c r="J62" s="135"/>
      <c r="K62" s="135">
        <f>'将来負担比率（分子）の構造'!L$45</f>
        <v>3122</v>
      </c>
      <c r="L62" s="135"/>
      <c r="M62" s="135"/>
      <c r="N62" s="135">
        <f>'将来負担比率（分子）の構造'!M$45</f>
        <v>2891</v>
      </c>
      <c r="O62" s="135"/>
      <c r="P62" s="135"/>
    </row>
    <row r="63" spans="1:16">
      <c r="A63" s="135" t="s">
        <v>28</v>
      </c>
      <c r="B63" s="135">
        <f>'将来負担比率（分子）の構造'!I$44</f>
        <v>642</v>
      </c>
      <c r="C63" s="135"/>
      <c r="D63" s="135"/>
      <c r="E63" s="135">
        <f>'将来負担比率（分子）の構造'!J$44</f>
        <v>531</v>
      </c>
      <c r="F63" s="135"/>
      <c r="G63" s="135"/>
      <c r="H63" s="135">
        <f>'将来負担比率（分子）の構造'!K$44</f>
        <v>406</v>
      </c>
      <c r="I63" s="135"/>
      <c r="J63" s="135"/>
      <c r="K63" s="135">
        <f>'将来負担比率（分子）の構造'!L$44</f>
        <v>316</v>
      </c>
      <c r="L63" s="135"/>
      <c r="M63" s="135"/>
      <c r="N63" s="135">
        <f>'将来負担比率（分子）の構造'!M$44</f>
        <v>270</v>
      </c>
      <c r="O63" s="135"/>
      <c r="P63" s="135"/>
    </row>
    <row r="64" spans="1:16">
      <c r="A64" s="135" t="s">
        <v>27</v>
      </c>
      <c r="B64" s="135">
        <f>'将来負担比率（分子）の構造'!I$43</f>
        <v>12490</v>
      </c>
      <c r="C64" s="135"/>
      <c r="D64" s="135"/>
      <c r="E64" s="135">
        <f>'将来負担比率（分子）の構造'!J$43</f>
        <v>9868</v>
      </c>
      <c r="F64" s="135"/>
      <c r="G64" s="135"/>
      <c r="H64" s="135">
        <f>'将来負担比率（分子）の構造'!K$43</f>
        <v>9337</v>
      </c>
      <c r="I64" s="135"/>
      <c r="J64" s="135"/>
      <c r="K64" s="135">
        <f>'将来負担比率（分子）の構造'!L$43</f>
        <v>8900</v>
      </c>
      <c r="L64" s="135"/>
      <c r="M64" s="135"/>
      <c r="N64" s="135">
        <f>'将来負担比率（分子）の構造'!M$43</f>
        <v>11375</v>
      </c>
      <c r="O64" s="135"/>
      <c r="P64" s="135"/>
    </row>
    <row r="65" spans="1:16">
      <c r="A65" s="135" t="s">
        <v>26</v>
      </c>
      <c r="B65" s="135">
        <f>'将来負担比率（分子）の構造'!I$42</f>
        <v>1220</v>
      </c>
      <c r="C65" s="135"/>
      <c r="D65" s="135"/>
      <c r="E65" s="135">
        <f>'将来負担比率（分子）の構造'!J$42</f>
        <v>1090</v>
      </c>
      <c r="F65" s="135"/>
      <c r="G65" s="135"/>
      <c r="H65" s="135">
        <f>'将来負担比率（分子）の構造'!K$42</f>
        <v>957</v>
      </c>
      <c r="I65" s="135"/>
      <c r="J65" s="135"/>
      <c r="K65" s="135">
        <f>'将来負担比率（分子）の構造'!L$42</f>
        <v>822</v>
      </c>
      <c r="L65" s="135"/>
      <c r="M65" s="135"/>
      <c r="N65" s="135">
        <f>'将来負担比率（分子）の構造'!M$42</f>
        <v>690</v>
      </c>
      <c r="O65" s="135"/>
      <c r="P65" s="135"/>
    </row>
    <row r="66" spans="1:16">
      <c r="A66" s="135" t="s">
        <v>25</v>
      </c>
      <c r="B66" s="135">
        <f>'将来負担比率（分子）の構造'!I$41</f>
        <v>21530</v>
      </c>
      <c r="C66" s="135"/>
      <c r="D66" s="135"/>
      <c r="E66" s="135">
        <f>'将来負担比率（分子）の構造'!J$41</f>
        <v>21528</v>
      </c>
      <c r="F66" s="135"/>
      <c r="G66" s="135"/>
      <c r="H66" s="135">
        <f>'将来負担比率（分子）の構造'!K$41</f>
        <v>21739</v>
      </c>
      <c r="I66" s="135"/>
      <c r="J66" s="135"/>
      <c r="K66" s="135">
        <f>'将来負担比率（分子）の構造'!L$41</f>
        <v>22173</v>
      </c>
      <c r="L66" s="135"/>
      <c r="M66" s="135"/>
      <c r="N66" s="135">
        <f>'将来負担比率（分子）の構造'!M$41</f>
        <v>21529</v>
      </c>
      <c r="O66" s="135"/>
      <c r="P66" s="135"/>
    </row>
    <row r="67" spans="1:16">
      <c r="A67" s="135" t="s">
        <v>63</v>
      </c>
      <c r="B67" s="135" t="e">
        <f>NA()</f>
        <v>#N/A</v>
      </c>
      <c r="C67" s="135">
        <f>IF(ISNUMBER('将来負担比率（分子）の構造'!I$52), IF('将来負担比率（分子）の構造'!I$52 &lt; 0, 0, '将来負担比率（分子）の構造'!I$52), NA())</f>
        <v>13679</v>
      </c>
      <c r="D67" s="135" t="e">
        <f>NA()</f>
        <v>#N/A</v>
      </c>
      <c r="E67" s="135" t="e">
        <f>NA()</f>
        <v>#N/A</v>
      </c>
      <c r="F67" s="135">
        <f>IF(ISNUMBER('将来負担比率（分子）の構造'!J$52), IF('将来負担比率（分子）の構造'!J$52 &lt; 0, 0, '将来負担比率（分子）の構造'!J$52), NA())</f>
        <v>9534</v>
      </c>
      <c r="G67" s="135" t="e">
        <f>NA()</f>
        <v>#N/A</v>
      </c>
      <c r="H67" s="135" t="e">
        <f>NA()</f>
        <v>#N/A</v>
      </c>
      <c r="I67" s="135">
        <f>IF(ISNUMBER('将来負担比率（分子）の構造'!K$52), IF('将来負担比率（分子）の構造'!K$52 &lt; 0, 0, '将来負担比率（分子）の構造'!K$52), NA())</f>
        <v>8135</v>
      </c>
      <c r="J67" s="135" t="e">
        <f>NA()</f>
        <v>#N/A</v>
      </c>
      <c r="K67" s="135" t="e">
        <f>NA()</f>
        <v>#N/A</v>
      </c>
      <c r="L67" s="135">
        <f>IF(ISNUMBER('将来負担比率（分子）の構造'!L$52), IF('将来負担比率（分子）の構造'!L$52 &lt; 0, 0, '将来負担比率（分子）の構造'!L$52), NA())</f>
        <v>6113</v>
      </c>
      <c r="M67" s="135" t="e">
        <f>NA()</f>
        <v>#N/A</v>
      </c>
      <c r="N67" s="135" t="e">
        <f>NA()</f>
        <v>#N/A</v>
      </c>
      <c r="O67" s="135">
        <f>IF(ISNUMBER('将来負担比率（分子）の構造'!M$52), IF('将来負担比率（分子）の構造'!M$52 &lt; 0, 0, '将来負担比率（分子）の構造'!M$52), NA())</f>
        <v>6696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32" sqref="R32:Y32"/>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3671679</v>
      </c>
      <c r="S5" s="637"/>
      <c r="T5" s="637"/>
      <c r="U5" s="637"/>
      <c r="V5" s="637"/>
      <c r="W5" s="637"/>
      <c r="X5" s="637"/>
      <c r="Y5" s="684"/>
      <c r="Z5" s="697">
        <v>19.600000000000001</v>
      </c>
      <c r="AA5" s="697"/>
      <c r="AB5" s="697"/>
      <c r="AC5" s="697"/>
      <c r="AD5" s="698">
        <v>3586935</v>
      </c>
      <c r="AE5" s="698"/>
      <c r="AF5" s="698"/>
      <c r="AG5" s="698"/>
      <c r="AH5" s="698"/>
      <c r="AI5" s="698"/>
      <c r="AJ5" s="698"/>
      <c r="AK5" s="698"/>
      <c r="AL5" s="685">
        <v>33.1</v>
      </c>
      <c r="AM5" s="654"/>
      <c r="AN5" s="654"/>
      <c r="AO5" s="686"/>
      <c r="AP5" s="673" t="s">
        <v>207</v>
      </c>
      <c r="AQ5" s="674"/>
      <c r="AR5" s="674"/>
      <c r="AS5" s="674"/>
      <c r="AT5" s="674"/>
      <c r="AU5" s="674"/>
      <c r="AV5" s="674"/>
      <c r="AW5" s="674"/>
      <c r="AX5" s="674"/>
      <c r="AY5" s="674"/>
      <c r="AZ5" s="674"/>
      <c r="BA5" s="674"/>
      <c r="BB5" s="674"/>
      <c r="BC5" s="674"/>
      <c r="BD5" s="674"/>
      <c r="BE5" s="674"/>
      <c r="BF5" s="675"/>
      <c r="BG5" s="586">
        <v>3586446</v>
      </c>
      <c r="BH5" s="587"/>
      <c r="BI5" s="587"/>
      <c r="BJ5" s="587"/>
      <c r="BK5" s="587"/>
      <c r="BL5" s="587"/>
      <c r="BM5" s="587"/>
      <c r="BN5" s="588"/>
      <c r="BO5" s="639">
        <v>97.7</v>
      </c>
      <c r="BP5" s="639"/>
      <c r="BQ5" s="639"/>
      <c r="BR5" s="639"/>
      <c r="BS5" s="640">
        <v>43668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132283</v>
      </c>
      <c r="S6" s="587"/>
      <c r="T6" s="587"/>
      <c r="U6" s="587"/>
      <c r="V6" s="587"/>
      <c r="W6" s="587"/>
      <c r="X6" s="587"/>
      <c r="Y6" s="588"/>
      <c r="Z6" s="639">
        <v>0.7</v>
      </c>
      <c r="AA6" s="639"/>
      <c r="AB6" s="639"/>
      <c r="AC6" s="639"/>
      <c r="AD6" s="640">
        <v>132283</v>
      </c>
      <c r="AE6" s="640"/>
      <c r="AF6" s="640"/>
      <c r="AG6" s="640"/>
      <c r="AH6" s="640"/>
      <c r="AI6" s="640"/>
      <c r="AJ6" s="640"/>
      <c r="AK6" s="640"/>
      <c r="AL6" s="609">
        <v>1.2</v>
      </c>
      <c r="AM6" s="641"/>
      <c r="AN6" s="641"/>
      <c r="AO6" s="642"/>
      <c r="AP6" s="583" t="s">
        <v>212</v>
      </c>
      <c r="AQ6" s="584"/>
      <c r="AR6" s="584"/>
      <c r="AS6" s="584"/>
      <c r="AT6" s="584"/>
      <c r="AU6" s="584"/>
      <c r="AV6" s="584"/>
      <c r="AW6" s="584"/>
      <c r="AX6" s="584"/>
      <c r="AY6" s="584"/>
      <c r="AZ6" s="584"/>
      <c r="BA6" s="584"/>
      <c r="BB6" s="584"/>
      <c r="BC6" s="584"/>
      <c r="BD6" s="584"/>
      <c r="BE6" s="584"/>
      <c r="BF6" s="585"/>
      <c r="BG6" s="586">
        <v>3586446</v>
      </c>
      <c r="BH6" s="587"/>
      <c r="BI6" s="587"/>
      <c r="BJ6" s="587"/>
      <c r="BK6" s="587"/>
      <c r="BL6" s="587"/>
      <c r="BM6" s="587"/>
      <c r="BN6" s="588"/>
      <c r="BO6" s="639">
        <v>97.7</v>
      </c>
      <c r="BP6" s="639"/>
      <c r="BQ6" s="639"/>
      <c r="BR6" s="639"/>
      <c r="BS6" s="640">
        <v>43668</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159988</v>
      </c>
      <c r="CS6" s="587"/>
      <c r="CT6" s="587"/>
      <c r="CU6" s="587"/>
      <c r="CV6" s="587"/>
      <c r="CW6" s="587"/>
      <c r="CX6" s="587"/>
      <c r="CY6" s="588"/>
      <c r="CZ6" s="639">
        <v>0.9</v>
      </c>
      <c r="DA6" s="639"/>
      <c r="DB6" s="639"/>
      <c r="DC6" s="639"/>
      <c r="DD6" s="592" t="s">
        <v>214</v>
      </c>
      <c r="DE6" s="587"/>
      <c r="DF6" s="587"/>
      <c r="DG6" s="587"/>
      <c r="DH6" s="587"/>
      <c r="DI6" s="587"/>
      <c r="DJ6" s="587"/>
      <c r="DK6" s="587"/>
      <c r="DL6" s="587"/>
      <c r="DM6" s="587"/>
      <c r="DN6" s="587"/>
      <c r="DO6" s="587"/>
      <c r="DP6" s="588"/>
      <c r="DQ6" s="592">
        <v>159988</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13595</v>
      </c>
      <c r="S7" s="587"/>
      <c r="T7" s="587"/>
      <c r="U7" s="587"/>
      <c r="V7" s="587"/>
      <c r="W7" s="587"/>
      <c r="X7" s="587"/>
      <c r="Y7" s="588"/>
      <c r="Z7" s="639">
        <v>0.1</v>
      </c>
      <c r="AA7" s="639"/>
      <c r="AB7" s="639"/>
      <c r="AC7" s="639"/>
      <c r="AD7" s="640">
        <v>13595</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1674628</v>
      </c>
      <c r="BH7" s="587"/>
      <c r="BI7" s="587"/>
      <c r="BJ7" s="587"/>
      <c r="BK7" s="587"/>
      <c r="BL7" s="587"/>
      <c r="BM7" s="587"/>
      <c r="BN7" s="588"/>
      <c r="BO7" s="639">
        <v>45.6</v>
      </c>
      <c r="BP7" s="639"/>
      <c r="BQ7" s="639"/>
      <c r="BR7" s="639"/>
      <c r="BS7" s="640">
        <v>43668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2135379</v>
      </c>
      <c r="CS7" s="587"/>
      <c r="CT7" s="587"/>
      <c r="CU7" s="587"/>
      <c r="CV7" s="587"/>
      <c r="CW7" s="587"/>
      <c r="CX7" s="587"/>
      <c r="CY7" s="588"/>
      <c r="CZ7" s="639">
        <v>11.7</v>
      </c>
      <c r="DA7" s="639"/>
      <c r="DB7" s="639"/>
      <c r="DC7" s="639"/>
      <c r="DD7" s="592">
        <v>138635</v>
      </c>
      <c r="DE7" s="587"/>
      <c r="DF7" s="587"/>
      <c r="DG7" s="587"/>
      <c r="DH7" s="587"/>
      <c r="DI7" s="587"/>
      <c r="DJ7" s="587"/>
      <c r="DK7" s="587"/>
      <c r="DL7" s="587"/>
      <c r="DM7" s="587"/>
      <c r="DN7" s="587"/>
      <c r="DO7" s="587"/>
      <c r="DP7" s="588"/>
      <c r="DQ7" s="592">
        <v>1729454</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14906</v>
      </c>
      <c r="S8" s="587"/>
      <c r="T8" s="587"/>
      <c r="U8" s="587"/>
      <c r="V8" s="587"/>
      <c r="W8" s="587"/>
      <c r="X8" s="587"/>
      <c r="Y8" s="588"/>
      <c r="Z8" s="639">
        <v>0.1</v>
      </c>
      <c r="AA8" s="639"/>
      <c r="AB8" s="639"/>
      <c r="AC8" s="639"/>
      <c r="AD8" s="640">
        <v>14906</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50704</v>
      </c>
      <c r="BH8" s="587"/>
      <c r="BI8" s="587"/>
      <c r="BJ8" s="587"/>
      <c r="BK8" s="587"/>
      <c r="BL8" s="587"/>
      <c r="BM8" s="587"/>
      <c r="BN8" s="588"/>
      <c r="BO8" s="639">
        <v>1.4</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5578117</v>
      </c>
      <c r="CS8" s="587"/>
      <c r="CT8" s="587"/>
      <c r="CU8" s="587"/>
      <c r="CV8" s="587"/>
      <c r="CW8" s="587"/>
      <c r="CX8" s="587"/>
      <c r="CY8" s="588"/>
      <c r="CZ8" s="639">
        <v>30.5</v>
      </c>
      <c r="DA8" s="639"/>
      <c r="DB8" s="639"/>
      <c r="DC8" s="639"/>
      <c r="DD8" s="592">
        <v>14714</v>
      </c>
      <c r="DE8" s="587"/>
      <c r="DF8" s="587"/>
      <c r="DG8" s="587"/>
      <c r="DH8" s="587"/>
      <c r="DI8" s="587"/>
      <c r="DJ8" s="587"/>
      <c r="DK8" s="587"/>
      <c r="DL8" s="587"/>
      <c r="DM8" s="587"/>
      <c r="DN8" s="587"/>
      <c r="DO8" s="587"/>
      <c r="DP8" s="588"/>
      <c r="DQ8" s="592">
        <v>3048700</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23647</v>
      </c>
      <c r="S9" s="587"/>
      <c r="T9" s="587"/>
      <c r="U9" s="587"/>
      <c r="V9" s="587"/>
      <c r="W9" s="587"/>
      <c r="X9" s="587"/>
      <c r="Y9" s="588"/>
      <c r="Z9" s="639">
        <v>0.1</v>
      </c>
      <c r="AA9" s="639"/>
      <c r="AB9" s="639"/>
      <c r="AC9" s="639"/>
      <c r="AD9" s="640">
        <v>23647</v>
      </c>
      <c r="AE9" s="640"/>
      <c r="AF9" s="640"/>
      <c r="AG9" s="640"/>
      <c r="AH9" s="640"/>
      <c r="AI9" s="640"/>
      <c r="AJ9" s="640"/>
      <c r="AK9" s="640"/>
      <c r="AL9" s="609">
        <v>0.2</v>
      </c>
      <c r="AM9" s="641"/>
      <c r="AN9" s="641"/>
      <c r="AO9" s="642"/>
      <c r="AP9" s="583" t="s">
        <v>222</v>
      </c>
      <c r="AQ9" s="584"/>
      <c r="AR9" s="584"/>
      <c r="AS9" s="584"/>
      <c r="AT9" s="584"/>
      <c r="AU9" s="584"/>
      <c r="AV9" s="584"/>
      <c r="AW9" s="584"/>
      <c r="AX9" s="584"/>
      <c r="AY9" s="584"/>
      <c r="AZ9" s="584"/>
      <c r="BA9" s="584"/>
      <c r="BB9" s="584"/>
      <c r="BC9" s="584"/>
      <c r="BD9" s="584"/>
      <c r="BE9" s="584"/>
      <c r="BF9" s="585"/>
      <c r="BG9" s="586">
        <v>1357730</v>
      </c>
      <c r="BH9" s="587"/>
      <c r="BI9" s="587"/>
      <c r="BJ9" s="587"/>
      <c r="BK9" s="587"/>
      <c r="BL9" s="587"/>
      <c r="BM9" s="587"/>
      <c r="BN9" s="588"/>
      <c r="BO9" s="639">
        <v>37</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2328687</v>
      </c>
      <c r="CS9" s="587"/>
      <c r="CT9" s="587"/>
      <c r="CU9" s="587"/>
      <c r="CV9" s="587"/>
      <c r="CW9" s="587"/>
      <c r="CX9" s="587"/>
      <c r="CY9" s="588"/>
      <c r="CZ9" s="639">
        <v>12.7</v>
      </c>
      <c r="DA9" s="639"/>
      <c r="DB9" s="639"/>
      <c r="DC9" s="639"/>
      <c r="DD9" s="592">
        <v>15811</v>
      </c>
      <c r="DE9" s="587"/>
      <c r="DF9" s="587"/>
      <c r="DG9" s="587"/>
      <c r="DH9" s="587"/>
      <c r="DI9" s="587"/>
      <c r="DJ9" s="587"/>
      <c r="DK9" s="587"/>
      <c r="DL9" s="587"/>
      <c r="DM9" s="587"/>
      <c r="DN9" s="587"/>
      <c r="DO9" s="587"/>
      <c r="DP9" s="588"/>
      <c r="DQ9" s="592">
        <v>1951619</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331201</v>
      </c>
      <c r="S10" s="587"/>
      <c r="T10" s="587"/>
      <c r="U10" s="587"/>
      <c r="V10" s="587"/>
      <c r="W10" s="587"/>
      <c r="X10" s="587"/>
      <c r="Y10" s="588"/>
      <c r="Z10" s="639">
        <v>1.8</v>
      </c>
      <c r="AA10" s="639"/>
      <c r="AB10" s="639"/>
      <c r="AC10" s="639"/>
      <c r="AD10" s="640">
        <v>331201</v>
      </c>
      <c r="AE10" s="640"/>
      <c r="AF10" s="640"/>
      <c r="AG10" s="640"/>
      <c r="AH10" s="640"/>
      <c r="AI10" s="640"/>
      <c r="AJ10" s="640"/>
      <c r="AK10" s="640"/>
      <c r="AL10" s="609">
        <v>3.1</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103452</v>
      </c>
      <c r="BH10" s="587"/>
      <c r="BI10" s="587"/>
      <c r="BJ10" s="587"/>
      <c r="BK10" s="587"/>
      <c r="BL10" s="587"/>
      <c r="BM10" s="587"/>
      <c r="BN10" s="588"/>
      <c r="BO10" s="639">
        <v>2.8</v>
      </c>
      <c r="BP10" s="639"/>
      <c r="BQ10" s="639"/>
      <c r="BR10" s="639"/>
      <c r="BS10" s="592">
        <v>17096</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28482</v>
      </c>
      <c r="CS10" s="587"/>
      <c r="CT10" s="587"/>
      <c r="CU10" s="587"/>
      <c r="CV10" s="587"/>
      <c r="CW10" s="587"/>
      <c r="CX10" s="587"/>
      <c r="CY10" s="588"/>
      <c r="CZ10" s="639">
        <v>0.2</v>
      </c>
      <c r="DA10" s="639"/>
      <c r="DB10" s="639"/>
      <c r="DC10" s="639"/>
      <c r="DD10" s="592" t="s">
        <v>111</v>
      </c>
      <c r="DE10" s="587"/>
      <c r="DF10" s="587"/>
      <c r="DG10" s="587"/>
      <c r="DH10" s="587"/>
      <c r="DI10" s="587"/>
      <c r="DJ10" s="587"/>
      <c r="DK10" s="587"/>
      <c r="DL10" s="587"/>
      <c r="DM10" s="587"/>
      <c r="DN10" s="587"/>
      <c r="DO10" s="587"/>
      <c r="DP10" s="588"/>
      <c r="DQ10" s="592">
        <v>4709</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162742</v>
      </c>
      <c r="BH11" s="587"/>
      <c r="BI11" s="587"/>
      <c r="BJ11" s="587"/>
      <c r="BK11" s="587"/>
      <c r="BL11" s="587"/>
      <c r="BM11" s="587"/>
      <c r="BN11" s="588"/>
      <c r="BO11" s="639">
        <v>4.4000000000000004</v>
      </c>
      <c r="BP11" s="639"/>
      <c r="BQ11" s="639"/>
      <c r="BR11" s="639"/>
      <c r="BS11" s="592">
        <v>26572</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1453227</v>
      </c>
      <c r="CS11" s="587"/>
      <c r="CT11" s="587"/>
      <c r="CU11" s="587"/>
      <c r="CV11" s="587"/>
      <c r="CW11" s="587"/>
      <c r="CX11" s="587"/>
      <c r="CY11" s="588"/>
      <c r="CZ11" s="639">
        <v>7.9</v>
      </c>
      <c r="DA11" s="639"/>
      <c r="DB11" s="639"/>
      <c r="DC11" s="639"/>
      <c r="DD11" s="592">
        <v>766785</v>
      </c>
      <c r="DE11" s="587"/>
      <c r="DF11" s="587"/>
      <c r="DG11" s="587"/>
      <c r="DH11" s="587"/>
      <c r="DI11" s="587"/>
      <c r="DJ11" s="587"/>
      <c r="DK11" s="587"/>
      <c r="DL11" s="587"/>
      <c r="DM11" s="587"/>
      <c r="DN11" s="587"/>
      <c r="DO11" s="587"/>
      <c r="DP11" s="588"/>
      <c r="DQ11" s="592">
        <v>652818</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1584716</v>
      </c>
      <c r="BH12" s="587"/>
      <c r="BI12" s="587"/>
      <c r="BJ12" s="587"/>
      <c r="BK12" s="587"/>
      <c r="BL12" s="587"/>
      <c r="BM12" s="587"/>
      <c r="BN12" s="588"/>
      <c r="BO12" s="639">
        <v>43.2</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302478</v>
      </c>
      <c r="CS12" s="587"/>
      <c r="CT12" s="587"/>
      <c r="CU12" s="587"/>
      <c r="CV12" s="587"/>
      <c r="CW12" s="587"/>
      <c r="CX12" s="587"/>
      <c r="CY12" s="588"/>
      <c r="CZ12" s="639">
        <v>1.7</v>
      </c>
      <c r="DA12" s="639"/>
      <c r="DB12" s="639"/>
      <c r="DC12" s="639"/>
      <c r="DD12" s="592" t="s">
        <v>111</v>
      </c>
      <c r="DE12" s="587"/>
      <c r="DF12" s="587"/>
      <c r="DG12" s="587"/>
      <c r="DH12" s="587"/>
      <c r="DI12" s="587"/>
      <c r="DJ12" s="587"/>
      <c r="DK12" s="587"/>
      <c r="DL12" s="587"/>
      <c r="DM12" s="587"/>
      <c r="DN12" s="587"/>
      <c r="DO12" s="587"/>
      <c r="DP12" s="588"/>
      <c r="DQ12" s="592">
        <v>174212</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30074</v>
      </c>
      <c r="S13" s="587"/>
      <c r="T13" s="587"/>
      <c r="U13" s="587"/>
      <c r="V13" s="587"/>
      <c r="W13" s="587"/>
      <c r="X13" s="587"/>
      <c r="Y13" s="588"/>
      <c r="Z13" s="639">
        <v>0.2</v>
      </c>
      <c r="AA13" s="639"/>
      <c r="AB13" s="639"/>
      <c r="AC13" s="639"/>
      <c r="AD13" s="640">
        <v>30074</v>
      </c>
      <c r="AE13" s="640"/>
      <c r="AF13" s="640"/>
      <c r="AG13" s="640"/>
      <c r="AH13" s="640"/>
      <c r="AI13" s="640"/>
      <c r="AJ13" s="640"/>
      <c r="AK13" s="640"/>
      <c r="AL13" s="609">
        <v>0.3</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1577994</v>
      </c>
      <c r="BH13" s="587"/>
      <c r="BI13" s="587"/>
      <c r="BJ13" s="587"/>
      <c r="BK13" s="587"/>
      <c r="BL13" s="587"/>
      <c r="BM13" s="587"/>
      <c r="BN13" s="588"/>
      <c r="BO13" s="639">
        <v>43</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1431621</v>
      </c>
      <c r="CS13" s="587"/>
      <c r="CT13" s="587"/>
      <c r="CU13" s="587"/>
      <c r="CV13" s="587"/>
      <c r="CW13" s="587"/>
      <c r="CX13" s="587"/>
      <c r="CY13" s="588"/>
      <c r="CZ13" s="639">
        <v>7.8</v>
      </c>
      <c r="DA13" s="639"/>
      <c r="DB13" s="639"/>
      <c r="DC13" s="639"/>
      <c r="DD13" s="592">
        <v>422934</v>
      </c>
      <c r="DE13" s="587"/>
      <c r="DF13" s="587"/>
      <c r="DG13" s="587"/>
      <c r="DH13" s="587"/>
      <c r="DI13" s="587"/>
      <c r="DJ13" s="587"/>
      <c r="DK13" s="587"/>
      <c r="DL13" s="587"/>
      <c r="DM13" s="587"/>
      <c r="DN13" s="587"/>
      <c r="DO13" s="587"/>
      <c r="DP13" s="588"/>
      <c r="DQ13" s="592">
        <v>1120747</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81890</v>
      </c>
      <c r="BH14" s="587"/>
      <c r="BI14" s="587"/>
      <c r="BJ14" s="587"/>
      <c r="BK14" s="587"/>
      <c r="BL14" s="587"/>
      <c r="BM14" s="587"/>
      <c r="BN14" s="588"/>
      <c r="BO14" s="639">
        <v>2.2000000000000002</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1005707</v>
      </c>
      <c r="CS14" s="587"/>
      <c r="CT14" s="587"/>
      <c r="CU14" s="587"/>
      <c r="CV14" s="587"/>
      <c r="CW14" s="587"/>
      <c r="CX14" s="587"/>
      <c r="CY14" s="588"/>
      <c r="CZ14" s="639">
        <v>5.5</v>
      </c>
      <c r="DA14" s="639"/>
      <c r="DB14" s="639"/>
      <c r="DC14" s="639"/>
      <c r="DD14" s="592">
        <v>187398</v>
      </c>
      <c r="DE14" s="587"/>
      <c r="DF14" s="587"/>
      <c r="DG14" s="587"/>
      <c r="DH14" s="587"/>
      <c r="DI14" s="587"/>
      <c r="DJ14" s="587"/>
      <c r="DK14" s="587"/>
      <c r="DL14" s="587"/>
      <c r="DM14" s="587"/>
      <c r="DN14" s="587"/>
      <c r="DO14" s="587"/>
      <c r="DP14" s="588"/>
      <c r="DQ14" s="592">
        <v>681034</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7588</v>
      </c>
      <c r="S15" s="587"/>
      <c r="T15" s="587"/>
      <c r="U15" s="587"/>
      <c r="V15" s="587"/>
      <c r="W15" s="587"/>
      <c r="X15" s="587"/>
      <c r="Y15" s="588"/>
      <c r="Z15" s="639">
        <v>0</v>
      </c>
      <c r="AA15" s="639"/>
      <c r="AB15" s="639"/>
      <c r="AC15" s="639"/>
      <c r="AD15" s="640">
        <v>7588</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245212</v>
      </c>
      <c r="BH15" s="587"/>
      <c r="BI15" s="587"/>
      <c r="BJ15" s="587"/>
      <c r="BK15" s="587"/>
      <c r="BL15" s="587"/>
      <c r="BM15" s="587"/>
      <c r="BN15" s="588"/>
      <c r="BO15" s="639">
        <v>6.7</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1339415</v>
      </c>
      <c r="CS15" s="587"/>
      <c r="CT15" s="587"/>
      <c r="CU15" s="587"/>
      <c r="CV15" s="587"/>
      <c r="CW15" s="587"/>
      <c r="CX15" s="587"/>
      <c r="CY15" s="588"/>
      <c r="CZ15" s="639">
        <v>7.3</v>
      </c>
      <c r="DA15" s="639"/>
      <c r="DB15" s="639"/>
      <c r="DC15" s="639"/>
      <c r="DD15" s="592">
        <v>114047</v>
      </c>
      <c r="DE15" s="587"/>
      <c r="DF15" s="587"/>
      <c r="DG15" s="587"/>
      <c r="DH15" s="587"/>
      <c r="DI15" s="587"/>
      <c r="DJ15" s="587"/>
      <c r="DK15" s="587"/>
      <c r="DL15" s="587"/>
      <c r="DM15" s="587"/>
      <c r="DN15" s="587"/>
      <c r="DO15" s="587"/>
      <c r="DP15" s="588"/>
      <c r="DQ15" s="592">
        <v>1209638</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7651850</v>
      </c>
      <c r="S16" s="587"/>
      <c r="T16" s="587"/>
      <c r="U16" s="587"/>
      <c r="V16" s="587"/>
      <c r="W16" s="587"/>
      <c r="X16" s="587"/>
      <c r="Y16" s="588"/>
      <c r="Z16" s="639">
        <v>40.799999999999997</v>
      </c>
      <c r="AA16" s="639"/>
      <c r="AB16" s="639"/>
      <c r="AC16" s="639"/>
      <c r="AD16" s="640">
        <v>6671710</v>
      </c>
      <c r="AE16" s="640"/>
      <c r="AF16" s="640"/>
      <c r="AG16" s="640"/>
      <c r="AH16" s="640"/>
      <c r="AI16" s="640"/>
      <c r="AJ16" s="640"/>
      <c r="AK16" s="640"/>
      <c r="AL16" s="609">
        <v>61.5</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35524</v>
      </c>
      <c r="CS16" s="587"/>
      <c r="CT16" s="587"/>
      <c r="CU16" s="587"/>
      <c r="CV16" s="587"/>
      <c r="CW16" s="587"/>
      <c r="CX16" s="587"/>
      <c r="CY16" s="588"/>
      <c r="CZ16" s="639">
        <v>0.2</v>
      </c>
      <c r="DA16" s="639"/>
      <c r="DB16" s="639"/>
      <c r="DC16" s="639"/>
      <c r="DD16" s="592" t="s">
        <v>111</v>
      </c>
      <c r="DE16" s="587"/>
      <c r="DF16" s="587"/>
      <c r="DG16" s="587"/>
      <c r="DH16" s="587"/>
      <c r="DI16" s="587"/>
      <c r="DJ16" s="587"/>
      <c r="DK16" s="587"/>
      <c r="DL16" s="587"/>
      <c r="DM16" s="587"/>
      <c r="DN16" s="587"/>
      <c r="DO16" s="587"/>
      <c r="DP16" s="588"/>
      <c r="DQ16" s="592">
        <v>23909</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6671710</v>
      </c>
      <c r="S17" s="587"/>
      <c r="T17" s="587"/>
      <c r="U17" s="587"/>
      <c r="V17" s="587"/>
      <c r="W17" s="587"/>
      <c r="X17" s="587"/>
      <c r="Y17" s="588"/>
      <c r="Z17" s="639">
        <v>35.5</v>
      </c>
      <c r="AA17" s="639"/>
      <c r="AB17" s="639"/>
      <c r="AC17" s="639"/>
      <c r="AD17" s="640">
        <v>6671710</v>
      </c>
      <c r="AE17" s="640"/>
      <c r="AF17" s="640"/>
      <c r="AG17" s="640"/>
      <c r="AH17" s="640"/>
      <c r="AI17" s="640"/>
      <c r="AJ17" s="640"/>
      <c r="AK17" s="640"/>
      <c r="AL17" s="609">
        <v>61.5</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2515840</v>
      </c>
      <c r="CS17" s="587"/>
      <c r="CT17" s="587"/>
      <c r="CU17" s="587"/>
      <c r="CV17" s="587"/>
      <c r="CW17" s="587"/>
      <c r="CX17" s="587"/>
      <c r="CY17" s="588"/>
      <c r="CZ17" s="639">
        <v>13.7</v>
      </c>
      <c r="DA17" s="639"/>
      <c r="DB17" s="639"/>
      <c r="DC17" s="639"/>
      <c r="DD17" s="592" t="s">
        <v>111</v>
      </c>
      <c r="DE17" s="587"/>
      <c r="DF17" s="587"/>
      <c r="DG17" s="587"/>
      <c r="DH17" s="587"/>
      <c r="DI17" s="587"/>
      <c r="DJ17" s="587"/>
      <c r="DK17" s="587"/>
      <c r="DL17" s="587"/>
      <c r="DM17" s="587"/>
      <c r="DN17" s="587"/>
      <c r="DO17" s="587"/>
      <c r="DP17" s="588"/>
      <c r="DQ17" s="592">
        <v>2152769</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980140</v>
      </c>
      <c r="S18" s="587"/>
      <c r="T18" s="587"/>
      <c r="U18" s="587"/>
      <c r="V18" s="587"/>
      <c r="W18" s="587"/>
      <c r="X18" s="587"/>
      <c r="Y18" s="588"/>
      <c r="Z18" s="639">
        <v>5.2</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t="s">
        <v>111</v>
      </c>
      <c r="S19" s="587"/>
      <c r="T19" s="587"/>
      <c r="U19" s="587"/>
      <c r="V19" s="587"/>
      <c r="W19" s="587"/>
      <c r="X19" s="587"/>
      <c r="Y19" s="588"/>
      <c r="Z19" s="639" t="s">
        <v>111</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85233</v>
      </c>
      <c r="BH19" s="587"/>
      <c r="BI19" s="587"/>
      <c r="BJ19" s="587"/>
      <c r="BK19" s="587"/>
      <c r="BL19" s="587"/>
      <c r="BM19" s="587"/>
      <c r="BN19" s="588"/>
      <c r="BO19" s="639">
        <v>2.2999999999999998</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11876823</v>
      </c>
      <c r="S20" s="587"/>
      <c r="T20" s="587"/>
      <c r="U20" s="587"/>
      <c r="V20" s="587"/>
      <c r="W20" s="587"/>
      <c r="X20" s="587"/>
      <c r="Y20" s="588"/>
      <c r="Z20" s="639">
        <v>63.3</v>
      </c>
      <c r="AA20" s="639"/>
      <c r="AB20" s="639"/>
      <c r="AC20" s="639"/>
      <c r="AD20" s="640">
        <v>10811939</v>
      </c>
      <c r="AE20" s="640"/>
      <c r="AF20" s="640"/>
      <c r="AG20" s="640"/>
      <c r="AH20" s="640"/>
      <c r="AI20" s="640"/>
      <c r="AJ20" s="640"/>
      <c r="AK20" s="640"/>
      <c r="AL20" s="609">
        <v>99.7</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85233</v>
      </c>
      <c r="BH20" s="587"/>
      <c r="BI20" s="587"/>
      <c r="BJ20" s="587"/>
      <c r="BK20" s="587"/>
      <c r="BL20" s="587"/>
      <c r="BM20" s="587"/>
      <c r="BN20" s="588"/>
      <c r="BO20" s="639">
        <v>2.2999999999999998</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18314465</v>
      </c>
      <c r="CS20" s="587"/>
      <c r="CT20" s="587"/>
      <c r="CU20" s="587"/>
      <c r="CV20" s="587"/>
      <c r="CW20" s="587"/>
      <c r="CX20" s="587"/>
      <c r="CY20" s="588"/>
      <c r="CZ20" s="639">
        <v>100</v>
      </c>
      <c r="DA20" s="639"/>
      <c r="DB20" s="639"/>
      <c r="DC20" s="639"/>
      <c r="DD20" s="592">
        <v>1660324</v>
      </c>
      <c r="DE20" s="587"/>
      <c r="DF20" s="587"/>
      <c r="DG20" s="587"/>
      <c r="DH20" s="587"/>
      <c r="DI20" s="587"/>
      <c r="DJ20" s="587"/>
      <c r="DK20" s="587"/>
      <c r="DL20" s="587"/>
      <c r="DM20" s="587"/>
      <c r="DN20" s="587"/>
      <c r="DO20" s="587"/>
      <c r="DP20" s="588"/>
      <c r="DQ20" s="592">
        <v>12909597</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4841</v>
      </c>
      <c r="S21" s="587"/>
      <c r="T21" s="587"/>
      <c r="U21" s="587"/>
      <c r="V21" s="587"/>
      <c r="W21" s="587"/>
      <c r="X21" s="587"/>
      <c r="Y21" s="588"/>
      <c r="Z21" s="639">
        <v>0</v>
      </c>
      <c r="AA21" s="639"/>
      <c r="AB21" s="639"/>
      <c r="AC21" s="639"/>
      <c r="AD21" s="640">
        <v>4841</v>
      </c>
      <c r="AE21" s="640"/>
      <c r="AF21" s="640"/>
      <c r="AG21" s="640"/>
      <c r="AH21" s="640"/>
      <c r="AI21" s="640"/>
      <c r="AJ21" s="640"/>
      <c r="AK21" s="640"/>
      <c r="AL21" s="609">
        <v>0</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489</v>
      </c>
      <c r="BH21" s="587"/>
      <c r="BI21" s="587"/>
      <c r="BJ21" s="587"/>
      <c r="BK21" s="587"/>
      <c r="BL21" s="587"/>
      <c r="BM21" s="587"/>
      <c r="BN21" s="588"/>
      <c r="BO21" s="639">
        <v>0</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372625</v>
      </c>
      <c r="S22" s="587"/>
      <c r="T22" s="587"/>
      <c r="U22" s="587"/>
      <c r="V22" s="587"/>
      <c r="W22" s="587"/>
      <c r="X22" s="587"/>
      <c r="Y22" s="588"/>
      <c r="Z22" s="639">
        <v>2</v>
      </c>
      <c r="AA22" s="639"/>
      <c r="AB22" s="639"/>
      <c r="AC22" s="639"/>
      <c r="AD22" s="640" t="s">
        <v>111</v>
      </c>
      <c r="AE22" s="640"/>
      <c r="AF22" s="640"/>
      <c r="AG22" s="640"/>
      <c r="AH22" s="640"/>
      <c r="AI22" s="640"/>
      <c r="AJ22" s="640"/>
      <c r="AK22" s="640"/>
      <c r="AL22" s="609" t="s">
        <v>111</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625226</v>
      </c>
      <c r="S23" s="587"/>
      <c r="T23" s="587"/>
      <c r="U23" s="587"/>
      <c r="V23" s="587"/>
      <c r="W23" s="587"/>
      <c r="X23" s="587"/>
      <c r="Y23" s="588"/>
      <c r="Z23" s="639">
        <v>3.3</v>
      </c>
      <c r="AA23" s="639"/>
      <c r="AB23" s="639"/>
      <c r="AC23" s="639"/>
      <c r="AD23" s="640">
        <v>4121</v>
      </c>
      <c r="AE23" s="640"/>
      <c r="AF23" s="640"/>
      <c r="AG23" s="640"/>
      <c r="AH23" s="640"/>
      <c r="AI23" s="640"/>
      <c r="AJ23" s="640"/>
      <c r="AK23" s="640"/>
      <c r="AL23" s="609">
        <v>0</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v>84744</v>
      </c>
      <c r="BH23" s="587"/>
      <c r="BI23" s="587"/>
      <c r="BJ23" s="587"/>
      <c r="BK23" s="587"/>
      <c r="BL23" s="587"/>
      <c r="BM23" s="587"/>
      <c r="BN23" s="588"/>
      <c r="BO23" s="639">
        <v>2.2999999999999998</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53389</v>
      </c>
      <c r="S24" s="587"/>
      <c r="T24" s="587"/>
      <c r="U24" s="587"/>
      <c r="V24" s="587"/>
      <c r="W24" s="587"/>
      <c r="X24" s="587"/>
      <c r="Y24" s="588"/>
      <c r="Z24" s="639">
        <v>0.3</v>
      </c>
      <c r="AA24" s="639"/>
      <c r="AB24" s="639"/>
      <c r="AC24" s="639"/>
      <c r="AD24" s="640" t="s">
        <v>111</v>
      </c>
      <c r="AE24" s="640"/>
      <c r="AF24" s="640"/>
      <c r="AG24" s="640"/>
      <c r="AH24" s="640"/>
      <c r="AI24" s="640"/>
      <c r="AJ24" s="640"/>
      <c r="AK24" s="640"/>
      <c r="AL24" s="609" t="s">
        <v>111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7755065</v>
      </c>
      <c r="CS24" s="637"/>
      <c r="CT24" s="637"/>
      <c r="CU24" s="637"/>
      <c r="CV24" s="637"/>
      <c r="CW24" s="637"/>
      <c r="CX24" s="637"/>
      <c r="CY24" s="684"/>
      <c r="CZ24" s="688">
        <v>42.3</v>
      </c>
      <c r="DA24" s="689"/>
      <c r="DB24" s="689"/>
      <c r="DC24" s="690"/>
      <c r="DD24" s="683">
        <v>5187490</v>
      </c>
      <c r="DE24" s="637"/>
      <c r="DF24" s="637"/>
      <c r="DG24" s="637"/>
      <c r="DH24" s="637"/>
      <c r="DI24" s="637"/>
      <c r="DJ24" s="637"/>
      <c r="DK24" s="684"/>
      <c r="DL24" s="683">
        <v>5162881</v>
      </c>
      <c r="DM24" s="637"/>
      <c r="DN24" s="637"/>
      <c r="DO24" s="637"/>
      <c r="DP24" s="637"/>
      <c r="DQ24" s="637"/>
      <c r="DR24" s="637"/>
      <c r="DS24" s="637"/>
      <c r="DT24" s="637"/>
      <c r="DU24" s="637"/>
      <c r="DV24" s="684"/>
      <c r="DW24" s="685">
        <v>44.6</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1614065</v>
      </c>
      <c r="S25" s="587"/>
      <c r="T25" s="587"/>
      <c r="U25" s="587"/>
      <c r="V25" s="587"/>
      <c r="W25" s="587"/>
      <c r="X25" s="587"/>
      <c r="Y25" s="588"/>
      <c r="Z25" s="639">
        <v>8.6</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2752731</v>
      </c>
      <c r="CS25" s="605"/>
      <c r="CT25" s="605"/>
      <c r="CU25" s="605"/>
      <c r="CV25" s="605"/>
      <c r="CW25" s="605"/>
      <c r="CX25" s="605"/>
      <c r="CY25" s="606"/>
      <c r="CZ25" s="589">
        <v>15</v>
      </c>
      <c r="DA25" s="607"/>
      <c r="DB25" s="607"/>
      <c r="DC25" s="608"/>
      <c r="DD25" s="592">
        <v>2440823</v>
      </c>
      <c r="DE25" s="605"/>
      <c r="DF25" s="605"/>
      <c r="DG25" s="605"/>
      <c r="DH25" s="605"/>
      <c r="DI25" s="605"/>
      <c r="DJ25" s="605"/>
      <c r="DK25" s="606"/>
      <c r="DL25" s="592">
        <v>2416264</v>
      </c>
      <c r="DM25" s="605"/>
      <c r="DN25" s="605"/>
      <c r="DO25" s="605"/>
      <c r="DP25" s="605"/>
      <c r="DQ25" s="605"/>
      <c r="DR25" s="605"/>
      <c r="DS25" s="605"/>
      <c r="DT25" s="605"/>
      <c r="DU25" s="605"/>
      <c r="DV25" s="606"/>
      <c r="DW25" s="609">
        <v>20.9</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1735943</v>
      </c>
      <c r="CS26" s="587"/>
      <c r="CT26" s="587"/>
      <c r="CU26" s="587"/>
      <c r="CV26" s="587"/>
      <c r="CW26" s="587"/>
      <c r="CX26" s="587"/>
      <c r="CY26" s="588"/>
      <c r="CZ26" s="589">
        <v>9.5</v>
      </c>
      <c r="DA26" s="607"/>
      <c r="DB26" s="607"/>
      <c r="DC26" s="608"/>
      <c r="DD26" s="592">
        <v>1479573</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1485114</v>
      </c>
      <c r="S27" s="587"/>
      <c r="T27" s="587"/>
      <c r="U27" s="587"/>
      <c r="V27" s="587"/>
      <c r="W27" s="587"/>
      <c r="X27" s="587"/>
      <c r="Y27" s="588"/>
      <c r="Z27" s="639">
        <v>7.9</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3671679</v>
      </c>
      <c r="BH27" s="587"/>
      <c r="BI27" s="587"/>
      <c r="BJ27" s="587"/>
      <c r="BK27" s="587"/>
      <c r="BL27" s="587"/>
      <c r="BM27" s="587"/>
      <c r="BN27" s="588"/>
      <c r="BO27" s="639">
        <v>100</v>
      </c>
      <c r="BP27" s="639"/>
      <c r="BQ27" s="639"/>
      <c r="BR27" s="639"/>
      <c r="BS27" s="592">
        <v>43668</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2486505</v>
      </c>
      <c r="CS27" s="605"/>
      <c r="CT27" s="605"/>
      <c r="CU27" s="605"/>
      <c r="CV27" s="605"/>
      <c r="CW27" s="605"/>
      <c r="CX27" s="605"/>
      <c r="CY27" s="606"/>
      <c r="CZ27" s="589">
        <v>13.6</v>
      </c>
      <c r="DA27" s="607"/>
      <c r="DB27" s="607"/>
      <c r="DC27" s="608"/>
      <c r="DD27" s="592">
        <v>593909</v>
      </c>
      <c r="DE27" s="605"/>
      <c r="DF27" s="605"/>
      <c r="DG27" s="605"/>
      <c r="DH27" s="605"/>
      <c r="DI27" s="605"/>
      <c r="DJ27" s="605"/>
      <c r="DK27" s="606"/>
      <c r="DL27" s="592">
        <v>593859</v>
      </c>
      <c r="DM27" s="605"/>
      <c r="DN27" s="605"/>
      <c r="DO27" s="605"/>
      <c r="DP27" s="605"/>
      <c r="DQ27" s="605"/>
      <c r="DR27" s="605"/>
      <c r="DS27" s="605"/>
      <c r="DT27" s="605"/>
      <c r="DU27" s="605"/>
      <c r="DV27" s="606"/>
      <c r="DW27" s="609">
        <v>5.0999999999999996</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33554</v>
      </c>
      <c r="S28" s="587"/>
      <c r="T28" s="587"/>
      <c r="U28" s="587"/>
      <c r="V28" s="587"/>
      <c r="W28" s="587"/>
      <c r="X28" s="587"/>
      <c r="Y28" s="588"/>
      <c r="Z28" s="639">
        <v>0.2</v>
      </c>
      <c r="AA28" s="639"/>
      <c r="AB28" s="639"/>
      <c r="AC28" s="639"/>
      <c r="AD28" s="640">
        <v>28371</v>
      </c>
      <c r="AE28" s="640"/>
      <c r="AF28" s="640"/>
      <c r="AG28" s="640"/>
      <c r="AH28" s="640"/>
      <c r="AI28" s="640"/>
      <c r="AJ28" s="640"/>
      <c r="AK28" s="640"/>
      <c r="AL28" s="609">
        <v>0.3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2515829</v>
      </c>
      <c r="CS28" s="587"/>
      <c r="CT28" s="587"/>
      <c r="CU28" s="587"/>
      <c r="CV28" s="587"/>
      <c r="CW28" s="587"/>
      <c r="CX28" s="587"/>
      <c r="CY28" s="588"/>
      <c r="CZ28" s="589">
        <v>13.7</v>
      </c>
      <c r="DA28" s="607"/>
      <c r="DB28" s="607"/>
      <c r="DC28" s="608"/>
      <c r="DD28" s="592">
        <v>2152758</v>
      </c>
      <c r="DE28" s="587"/>
      <c r="DF28" s="587"/>
      <c r="DG28" s="587"/>
      <c r="DH28" s="587"/>
      <c r="DI28" s="587"/>
      <c r="DJ28" s="587"/>
      <c r="DK28" s="588"/>
      <c r="DL28" s="592">
        <v>2152758</v>
      </c>
      <c r="DM28" s="587"/>
      <c r="DN28" s="587"/>
      <c r="DO28" s="587"/>
      <c r="DP28" s="587"/>
      <c r="DQ28" s="587"/>
      <c r="DR28" s="587"/>
      <c r="DS28" s="587"/>
      <c r="DT28" s="587"/>
      <c r="DU28" s="587"/>
      <c r="DV28" s="588"/>
      <c r="DW28" s="609">
        <v>18.600000000000001</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29225</v>
      </c>
      <c r="S29" s="587"/>
      <c r="T29" s="587"/>
      <c r="U29" s="587"/>
      <c r="V29" s="587"/>
      <c r="W29" s="587"/>
      <c r="X29" s="587"/>
      <c r="Y29" s="588"/>
      <c r="Z29" s="639">
        <v>0.2</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2515400</v>
      </c>
      <c r="CS29" s="605"/>
      <c r="CT29" s="605"/>
      <c r="CU29" s="605"/>
      <c r="CV29" s="605"/>
      <c r="CW29" s="605"/>
      <c r="CX29" s="605"/>
      <c r="CY29" s="606"/>
      <c r="CZ29" s="589">
        <v>13.7</v>
      </c>
      <c r="DA29" s="607"/>
      <c r="DB29" s="607"/>
      <c r="DC29" s="608"/>
      <c r="DD29" s="592">
        <v>2152329</v>
      </c>
      <c r="DE29" s="605"/>
      <c r="DF29" s="605"/>
      <c r="DG29" s="605"/>
      <c r="DH29" s="605"/>
      <c r="DI29" s="605"/>
      <c r="DJ29" s="605"/>
      <c r="DK29" s="606"/>
      <c r="DL29" s="592">
        <v>2152329</v>
      </c>
      <c r="DM29" s="605"/>
      <c r="DN29" s="605"/>
      <c r="DO29" s="605"/>
      <c r="DP29" s="605"/>
      <c r="DQ29" s="605"/>
      <c r="DR29" s="605"/>
      <c r="DS29" s="605"/>
      <c r="DT29" s="605"/>
      <c r="DU29" s="605"/>
      <c r="DV29" s="606"/>
      <c r="DW29" s="609">
        <v>18.600000000000001</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107564</v>
      </c>
      <c r="S30" s="587"/>
      <c r="T30" s="587"/>
      <c r="U30" s="587"/>
      <c r="V30" s="587"/>
      <c r="W30" s="587"/>
      <c r="X30" s="587"/>
      <c r="Y30" s="588"/>
      <c r="Z30" s="639">
        <v>0.6</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98.6</v>
      </c>
      <c r="BH30" s="653"/>
      <c r="BI30" s="653"/>
      <c r="BJ30" s="653"/>
      <c r="BK30" s="653"/>
      <c r="BL30" s="653"/>
      <c r="BM30" s="654">
        <v>94.7</v>
      </c>
      <c r="BN30" s="653"/>
      <c r="BO30" s="653"/>
      <c r="BP30" s="653"/>
      <c r="BQ30" s="655"/>
      <c r="BR30" s="652">
        <v>98.5</v>
      </c>
      <c r="BS30" s="653"/>
      <c r="BT30" s="653"/>
      <c r="BU30" s="653"/>
      <c r="BV30" s="653"/>
      <c r="BW30" s="653"/>
      <c r="BX30" s="654">
        <v>94.5</v>
      </c>
      <c r="BY30" s="653"/>
      <c r="BZ30" s="653"/>
      <c r="CA30" s="653"/>
      <c r="CB30" s="655"/>
      <c r="CD30" s="658"/>
      <c r="CE30" s="659"/>
      <c r="CF30" s="623" t="s">
        <v>291</v>
      </c>
      <c r="CG30" s="620"/>
      <c r="CH30" s="620"/>
      <c r="CI30" s="620"/>
      <c r="CJ30" s="620"/>
      <c r="CK30" s="620"/>
      <c r="CL30" s="620"/>
      <c r="CM30" s="620"/>
      <c r="CN30" s="620"/>
      <c r="CO30" s="620"/>
      <c r="CP30" s="620"/>
      <c r="CQ30" s="621"/>
      <c r="CR30" s="586">
        <v>2225696</v>
      </c>
      <c r="CS30" s="587"/>
      <c r="CT30" s="587"/>
      <c r="CU30" s="587"/>
      <c r="CV30" s="587"/>
      <c r="CW30" s="587"/>
      <c r="CX30" s="587"/>
      <c r="CY30" s="588"/>
      <c r="CZ30" s="589">
        <v>12.2</v>
      </c>
      <c r="DA30" s="607"/>
      <c r="DB30" s="607"/>
      <c r="DC30" s="608"/>
      <c r="DD30" s="592">
        <v>1876671</v>
      </c>
      <c r="DE30" s="587"/>
      <c r="DF30" s="587"/>
      <c r="DG30" s="587"/>
      <c r="DH30" s="587"/>
      <c r="DI30" s="587"/>
      <c r="DJ30" s="587"/>
      <c r="DK30" s="588"/>
      <c r="DL30" s="592">
        <v>1876671</v>
      </c>
      <c r="DM30" s="587"/>
      <c r="DN30" s="587"/>
      <c r="DO30" s="587"/>
      <c r="DP30" s="587"/>
      <c r="DQ30" s="587"/>
      <c r="DR30" s="587"/>
      <c r="DS30" s="587"/>
      <c r="DT30" s="587"/>
      <c r="DU30" s="587"/>
      <c r="DV30" s="588"/>
      <c r="DW30" s="609">
        <v>16.2</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444003</v>
      </c>
      <c r="S31" s="587"/>
      <c r="T31" s="587"/>
      <c r="U31" s="587"/>
      <c r="V31" s="587"/>
      <c r="W31" s="587"/>
      <c r="X31" s="587"/>
      <c r="Y31" s="588"/>
      <c r="Z31" s="639">
        <v>2.4</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98.9</v>
      </c>
      <c r="BH31" s="605"/>
      <c r="BI31" s="605"/>
      <c r="BJ31" s="605"/>
      <c r="BK31" s="605"/>
      <c r="BL31" s="605"/>
      <c r="BM31" s="641">
        <v>95.4</v>
      </c>
      <c r="BN31" s="651"/>
      <c r="BO31" s="651"/>
      <c r="BP31" s="651"/>
      <c r="BQ31" s="615"/>
      <c r="BR31" s="650">
        <v>98.5</v>
      </c>
      <c r="BS31" s="605"/>
      <c r="BT31" s="605"/>
      <c r="BU31" s="605"/>
      <c r="BV31" s="605"/>
      <c r="BW31" s="605"/>
      <c r="BX31" s="641">
        <v>94.7</v>
      </c>
      <c r="BY31" s="651"/>
      <c r="BZ31" s="651"/>
      <c r="CA31" s="651"/>
      <c r="CB31" s="615"/>
      <c r="CD31" s="658"/>
      <c r="CE31" s="659"/>
      <c r="CF31" s="623" t="s">
        <v>295</v>
      </c>
      <c r="CG31" s="620"/>
      <c r="CH31" s="620"/>
      <c r="CI31" s="620"/>
      <c r="CJ31" s="620"/>
      <c r="CK31" s="620"/>
      <c r="CL31" s="620"/>
      <c r="CM31" s="620"/>
      <c r="CN31" s="620"/>
      <c r="CO31" s="620"/>
      <c r="CP31" s="620"/>
      <c r="CQ31" s="621"/>
      <c r="CR31" s="586">
        <v>289704</v>
      </c>
      <c r="CS31" s="605"/>
      <c r="CT31" s="605"/>
      <c r="CU31" s="605"/>
      <c r="CV31" s="605"/>
      <c r="CW31" s="605"/>
      <c r="CX31" s="605"/>
      <c r="CY31" s="606"/>
      <c r="CZ31" s="589">
        <v>1.6</v>
      </c>
      <c r="DA31" s="607"/>
      <c r="DB31" s="607"/>
      <c r="DC31" s="608"/>
      <c r="DD31" s="592">
        <v>275658</v>
      </c>
      <c r="DE31" s="605"/>
      <c r="DF31" s="605"/>
      <c r="DG31" s="605"/>
      <c r="DH31" s="605"/>
      <c r="DI31" s="605"/>
      <c r="DJ31" s="605"/>
      <c r="DK31" s="606"/>
      <c r="DL31" s="592">
        <v>275658</v>
      </c>
      <c r="DM31" s="605"/>
      <c r="DN31" s="605"/>
      <c r="DO31" s="605"/>
      <c r="DP31" s="605"/>
      <c r="DQ31" s="605"/>
      <c r="DR31" s="605"/>
      <c r="DS31" s="605"/>
      <c r="DT31" s="605"/>
      <c r="DU31" s="605"/>
      <c r="DV31" s="606"/>
      <c r="DW31" s="609">
        <v>2.4</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548732</v>
      </c>
      <c r="S32" s="587"/>
      <c r="T32" s="587"/>
      <c r="U32" s="587"/>
      <c r="V32" s="587"/>
      <c r="W32" s="587"/>
      <c r="X32" s="587"/>
      <c r="Y32" s="588"/>
      <c r="Z32" s="639">
        <v>2.9</v>
      </c>
      <c r="AA32" s="639"/>
      <c r="AB32" s="639"/>
      <c r="AC32" s="639"/>
      <c r="AD32" s="640">
        <v>463</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98.2</v>
      </c>
      <c r="BH32" s="571"/>
      <c r="BI32" s="571"/>
      <c r="BJ32" s="571"/>
      <c r="BK32" s="571"/>
      <c r="BL32" s="571"/>
      <c r="BM32" s="634">
        <v>93.4</v>
      </c>
      <c r="BN32" s="571"/>
      <c r="BO32" s="571"/>
      <c r="BP32" s="571"/>
      <c r="BQ32" s="628"/>
      <c r="BR32" s="649">
        <v>98.2</v>
      </c>
      <c r="BS32" s="571"/>
      <c r="BT32" s="571"/>
      <c r="BU32" s="571"/>
      <c r="BV32" s="571"/>
      <c r="BW32" s="571"/>
      <c r="BX32" s="634">
        <v>93.9</v>
      </c>
      <c r="BY32" s="571"/>
      <c r="BZ32" s="571"/>
      <c r="CA32" s="571"/>
      <c r="CB32" s="628"/>
      <c r="CD32" s="660"/>
      <c r="CE32" s="661"/>
      <c r="CF32" s="623" t="s">
        <v>298</v>
      </c>
      <c r="CG32" s="620"/>
      <c r="CH32" s="620"/>
      <c r="CI32" s="620"/>
      <c r="CJ32" s="620"/>
      <c r="CK32" s="620"/>
      <c r="CL32" s="620"/>
      <c r="CM32" s="620"/>
      <c r="CN32" s="620"/>
      <c r="CO32" s="620"/>
      <c r="CP32" s="620"/>
      <c r="CQ32" s="621"/>
      <c r="CR32" s="586">
        <v>429</v>
      </c>
      <c r="CS32" s="587"/>
      <c r="CT32" s="587"/>
      <c r="CU32" s="587"/>
      <c r="CV32" s="587"/>
      <c r="CW32" s="587"/>
      <c r="CX32" s="587"/>
      <c r="CY32" s="588"/>
      <c r="CZ32" s="589">
        <v>0</v>
      </c>
      <c r="DA32" s="607"/>
      <c r="DB32" s="607"/>
      <c r="DC32" s="608"/>
      <c r="DD32" s="592">
        <v>429</v>
      </c>
      <c r="DE32" s="587"/>
      <c r="DF32" s="587"/>
      <c r="DG32" s="587"/>
      <c r="DH32" s="587"/>
      <c r="DI32" s="587"/>
      <c r="DJ32" s="587"/>
      <c r="DK32" s="588"/>
      <c r="DL32" s="592">
        <v>429</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1581052</v>
      </c>
      <c r="S33" s="587"/>
      <c r="T33" s="587"/>
      <c r="U33" s="587"/>
      <c r="V33" s="587"/>
      <c r="W33" s="587"/>
      <c r="X33" s="587"/>
      <c r="Y33" s="588"/>
      <c r="Z33" s="639">
        <v>8.4</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8863552</v>
      </c>
      <c r="CS33" s="605"/>
      <c r="CT33" s="605"/>
      <c r="CU33" s="605"/>
      <c r="CV33" s="605"/>
      <c r="CW33" s="605"/>
      <c r="CX33" s="605"/>
      <c r="CY33" s="606"/>
      <c r="CZ33" s="589">
        <v>48.4</v>
      </c>
      <c r="DA33" s="607"/>
      <c r="DB33" s="607"/>
      <c r="DC33" s="608"/>
      <c r="DD33" s="592">
        <v>7044282</v>
      </c>
      <c r="DE33" s="605"/>
      <c r="DF33" s="605"/>
      <c r="DG33" s="605"/>
      <c r="DH33" s="605"/>
      <c r="DI33" s="605"/>
      <c r="DJ33" s="605"/>
      <c r="DK33" s="606"/>
      <c r="DL33" s="592">
        <v>5555857</v>
      </c>
      <c r="DM33" s="605"/>
      <c r="DN33" s="605"/>
      <c r="DO33" s="605"/>
      <c r="DP33" s="605"/>
      <c r="DQ33" s="605"/>
      <c r="DR33" s="605"/>
      <c r="DS33" s="605"/>
      <c r="DT33" s="605"/>
      <c r="DU33" s="605"/>
      <c r="DV33" s="606"/>
      <c r="DW33" s="609">
        <v>48</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2526517</v>
      </c>
      <c r="CS34" s="587"/>
      <c r="CT34" s="587"/>
      <c r="CU34" s="587"/>
      <c r="CV34" s="587"/>
      <c r="CW34" s="587"/>
      <c r="CX34" s="587"/>
      <c r="CY34" s="588"/>
      <c r="CZ34" s="589">
        <v>13.8</v>
      </c>
      <c r="DA34" s="607"/>
      <c r="DB34" s="607"/>
      <c r="DC34" s="608"/>
      <c r="DD34" s="592">
        <v>1911543</v>
      </c>
      <c r="DE34" s="587"/>
      <c r="DF34" s="587"/>
      <c r="DG34" s="587"/>
      <c r="DH34" s="587"/>
      <c r="DI34" s="587"/>
      <c r="DJ34" s="587"/>
      <c r="DK34" s="588"/>
      <c r="DL34" s="592">
        <v>1633560</v>
      </c>
      <c r="DM34" s="587"/>
      <c r="DN34" s="587"/>
      <c r="DO34" s="587"/>
      <c r="DP34" s="587"/>
      <c r="DQ34" s="587"/>
      <c r="DR34" s="587"/>
      <c r="DS34" s="587"/>
      <c r="DT34" s="587"/>
      <c r="DU34" s="587"/>
      <c r="DV34" s="588"/>
      <c r="DW34" s="609">
        <v>14.1</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720952</v>
      </c>
      <c r="S35" s="587"/>
      <c r="T35" s="587"/>
      <c r="U35" s="587"/>
      <c r="V35" s="587"/>
      <c r="W35" s="587"/>
      <c r="X35" s="587"/>
      <c r="Y35" s="588"/>
      <c r="Z35" s="639">
        <v>3.8</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3545698</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49763</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285523</v>
      </c>
      <c r="CS35" s="605"/>
      <c r="CT35" s="605"/>
      <c r="CU35" s="605"/>
      <c r="CV35" s="605"/>
      <c r="CW35" s="605"/>
      <c r="CX35" s="605"/>
      <c r="CY35" s="606"/>
      <c r="CZ35" s="589">
        <v>1.6</v>
      </c>
      <c r="DA35" s="607"/>
      <c r="DB35" s="607"/>
      <c r="DC35" s="608"/>
      <c r="DD35" s="592">
        <v>189691</v>
      </c>
      <c r="DE35" s="605"/>
      <c r="DF35" s="605"/>
      <c r="DG35" s="605"/>
      <c r="DH35" s="605"/>
      <c r="DI35" s="605"/>
      <c r="DJ35" s="605"/>
      <c r="DK35" s="606"/>
      <c r="DL35" s="592">
        <v>101676</v>
      </c>
      <c r="DM35" s="605"/>
      <c r="DN35" s="605"/>
      <c r="DO35" s="605"/>
      <c r="DP35" s="605"/>
      <c r="DQ35" s="605"/>
      <c r="DR35" s="605"/>
      <c r="DS35" s="605"/>
      <c r="DT35" s="605"/>
      <c r="DU35" s="605"/>
      <c r="DV35" s="606"/>
      <c r="DW35" s="609">
        <v>0.9</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18776213</v>
      </c>
      <c r="S36" s="627"/>
      <c r="T36" s="627"/>
      <c r="U36" s="627"/>
      <c r="V36" s="627"/>
      <c r="W36" s="627"/>
      <c r="X36" s="627"/>
      <c r="Y36" s="630"/>
      <c r="Z36" s="631">
        <v>100</v>
      </c>
      <c r="AA36" s="631"/>
      <c r="AB36" s="631"/>
      <c r="AC36" s="631"/>
      <c r="AD36" s="632">
        <v>10849735</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912233</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-38176</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3160132</v>
      </c>
      <c r="CS36" s="587"/>
      <c r="CT36" s="587"/>
      <c r="CU36" s="587"/>
      <c r="CV36" s="587"/>
      <c r="CW36" s="587"/>
      <c r="CX36" s="587"/>
      <c r="CY36" s="588"/>
      <c r="CZ36" s="589">
        <v>17.3</v>
      </c>
      <c r="DA36" s="607"/>
      <c r="DB36" s="607"/>
      <c r="DC36" s="608"/>
      <c r="DD36" s="592">
        <v>2478893</v>
      </c>
      <c r="DE36" s="587"/>
      <c r="DF36" s="587"/>
      <c r="DG36" s="587"/>
      <c r="DH36" s="587"/>
      <c r="DI36" s="587"/>
      <c r="DJ36" s="587"/>
      <c r="DK36" s="588"/>
      <c r="DL36" s="592">
        <v>1779609</v>
      </c>
      <c r="DM36" s="587"/>
      <c r="DN36" s="587"/>
      <c r="DO36" s="587"/>
      <c r="DP36" s="587"/>
      <c r="DQ36" s="587"/>
      <c r="DR36" s="587"/>
      <c r="DS36" s="587"/>
      <c r="DT36" s="587"/>
      <c r="DU36" s="587"/>
      <c r="DV36" s="588"/>
      <c r="DW36" s="609">
        <v>15.4</v>
      </c>
      <c r="DX36" s="610"/>
      <c r="DY36" s="610"/>
      <c r="DZ36" s="610"/>
      <c r="EA36" s="610"/>
      <c r="EB36" s="610"/>
      <c r="EC36" s="611"/>
    </row>
    <row r="37" spans="2:133" ht="11.25" customHeight="1">
      <c r="AQ37" s="612" t="s">
        <v>313</v>
      </c>
      <c r="AR37" s="613"/>
      <c r="AS37" s="613"/>
      <c r="AT37" s="613"/>
      <c r="AU37" s="613"/>
      <c r="AV37" s="613"/>
      <c r="AW37" s="613"/>
      <c r="AX37" s="613"/>
      <c r="AY37" s="614"/>
      <c r="AZ37" s="586">
        <v>725246</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6883</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867373</v>
      </c>
      <c r="CS37" s="605"/>
      <c r="CT37" s="605"/>
      <c r="CU37" s="605"/>
      <c r="CV37" s="605"/>
      <c r="CW37" s="605"/>
      <c r="CX37" s="605"/>
      <c r="CY37" s="606"/>
      <c r="CZ37" s="589">
        <v>4.7</v>
      </c>
      <c r="DA37" s="607"/>
      <c r="DB37" s="607"/>
      <c r="DC37" s="608"/>
      <c r="DD37" s="592">
        <v>713773</v>
      </c>
      <c r="DE37" s="605"/>
      <c r="DF37" s="605"/>
      <c r="DG37" s="605"/>
      <c r="DH37" s="605"/>
      <c r="DI37" s="605"/>
      <c r="DJ37" s="605"/>
      <c r="DK37" s="606"/>
      <c r="DL37" s="592">
        <v>699927</v>
      </c>
      <c r="DM37" s="605"/>
      <c r="DN37" s="605"/>
      <c r="DO37" s="605"/>
      <c r="DP37" s="605"/>
      <c r="DQ37" s="605"/>
      <c r="DR37" s="605"/>
      <c r="DS37" s="605"/>
      <c r="DT37" s="605"/>
      <c r="DU37" s="605"/>
      <c r="DV37" s="606"/>
      <c r="DW37" s="609">
        <v>6</v>
      </c>
      <c r="DX37" s="610"/>
      <c r="DY37" s="610"/>
      <c r="DZ37" s="610"/>
      <c r="EA37" s="610"/>
      <c r="EB37" s="610"/>
      <c r="EC37" s="611"/>
    </row>
    <row r="38" spans="2:133" ht="11.25" customHeight="1">
      <c r="AQ38" s="612" t="s">
        <v>316</v>
      </c>
      <c r="AR38" s="613"/>
      <c r="AS38" s="613"/>
      <c r="AT38" s="613"/>
      <c r="AU38" s="613"/>
      <c r="AV38" s="613"/>
      <c r="AW38" s="613"/>
      <c r="AX38" s="613"/>
      <c r="AY38" s="614"/>
      <c r="AZ38" s="586">
        <v>80637</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12073</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2541766</v>
      </c>
      <c r="CS38" s="587"/>
      <c r="CT38" s="587"/>
      <c r="CU38" s="587"/>
      <c r="CV38" s="587"/>
      <c r="CW38" s="587"/>
      <c r="CX38" s="587"/>
      <c r="CY38" s="588"/>
      <c r="CZ38" s="589">
        <v>13.9</v>
      </c>
      <c r="DA38" s="607"/>
      <c r="DB38" s="607"/>
      <c r="DC38" s="608"/>
      <c r="DD38" s="592">
        <v>2295279</v>
      </c>
      <c r="DE38" s="587"/>
      <c r="DF38" s="587"/>
      <c r="DG38" s="587"/>
      <c r="DH38" s="587"/>
      <c r="DI38" s="587"/>
      <c r="DJ38" s="587"/>
      <c r="DK38" s="588"/>
      <c r="DL38" s="592">
        <v>2041012</v>
      </c>
      <c r="DM38" s="587"/>
      <c r="DN38" s="587"/>
      <c r="DO38" s="587"/>
      <c r="DP38" s="587"/>
      <c r="DQ38" s="587"/>
      <c r="DR38" s="587"/>
      <c r="DS38" s="587"/>
      <c r="DT38" s="587"/>
      <c r="DU38" s="587"/>
      <c r="DV38" s="588"/>
      <c r="DW38" s="609">
        <v>17.600000000000001</v>
      </c>
      <c r="DX38" s="610"/>
      <c r="DY38" s="610"/>
      <c r="DZ38" s="610"/>
      <c r="EA38" s="610"/>
      <c r="EB38" s="610"/>
      <c r="EC38" s="611"/>
    </row>
    <row r="39" spans="2:133" ht="11.25" customHeight="1">
      <c r="AQ39" s="612" t="s">
        <v>319</v>
      </c>
      <c r="AR39" s="613"/>
      <c r="AS39" s="613"/>
      <c r="AT39" s="613"/>
      <c r="AU39" s="613"/>
      <c r="AV39" s="613"/>
      <c r="AW39" s="613"/>
      <c r="AX39" s="613"/>
      <c r="AY39" s="614"/>
      <c r="AZ39" s="586">
        <v>79179</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94</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182301</v>
      </c>
      <c r="CS39" s="605"/>
      <c r="CT39" s="605"/>
      <c r="CU39" s="605"/>
      <c r="CV39" s="605"/>
      <c r="CW39" s="605"/>
      <c r="CX39" s="605"/>
      <c r="CY39" s="606"/>
      <c r="CZ39" s="589">
        <v>1</v>
      </c>
      <c r="DA39" s="607"/>
      <c r="DB39" s="607"/>
      <c r="DC39" s="608"/>
      <c r="DD39" s="592">
        <v>156750</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362544</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107</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167313</v>
      </c>
      <c r="CS40" s="587"/>
      <c r="CT40" s="587"/>
      <c r="CU40" s="587"/>
      <c r="CV40" s="587"/>
      <c r="CW40" s="587"/>
      <c r="CX40" s="587"/>
      <c r="CY40" s="588"/>
      <c r="CZ40" s="589">
        <v>0.9</v>
      </c>
      <c r="DA40" s="607"/>
      <c r="DB40" s="607"/>
      <c r="DC40" s="608"/>
      <c r="DD40" s="592">
        <v>12126</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1385859</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307</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1695848</v>
      </c>
      <c r="CS42" s="587"/>
      <c r="CT42" s="587"/>
      <c r="CU42" s="587"/>
      <c r="CV42" s="587"/>
      <c r="CW42" s="587"/>
      <c r="CX42" s="587"/>
      <c r="CY42" s="588"/>
      <c r="CZ42" s="589">
        <v>9.3000000000000007</v>
      </c>
      <c r="DA42" s="590"/>
      <c r="DB42" s="590"/>
      <c r="DC42" s="591"/>
      <c r="DD42" s="592">
        <v>677825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112674</v>
      </c>
      <c r="CS43" s="605"/>
      <c r="CT43" s="605"/>
      <c r="CU43" s="605"/>
      <c r="CV43" s="605"/>
      <c r="CW43" s="605"/>
      <c r="CX43" s="605"/>
      <c r="CY43" s="606"/>
      <c r="CZ43" s="589">
        <v>0.6</v>
      </c>
      <c r="DA43" s="607"/>
      <c r="DB43" s="607"/>
      <c r="DC43" s="608"/>
      <c r="DD43" s="592">
        <v>112674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1660324</v>
      </c>
      <c r="CS44" s="587"/>
      <c r="CT44" s="587"/>
      <c r="CU44" s="587"/>
      <c r="CV44" s="587"/>
      <c r="CW44" s="587"/>
      <c r="CX44" s="587"/>
      <c r="CY44" s="588"/>
      <c r="CZ44" s="589">
        <v>9.1</v>
      </c>
      <c r="DA44" s="590"/>
      <c r="DB44" s="590"/>
      <c r="DC44" s="591"/>
      <c r="DD44" s="592">
        <v>653916</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271944</v>
      </c>
      <c r="CS45" s="605"/>
      <c r="CT45" s="605"/>
      <c r="CU45" s="605"/>
      <c r="CV45" s="605"/>
      <c r="CW45" s="605"/>
      <c r="CX45" s="605"/>
      <c r="CY45" s="606"/>
      <c r="CZ45" s="589">
        <v>1.5</v>
      </c>
      <c r="DA45" s="607"/>
      <c r="DB45" s="607"/>
      <c r="DC45" s="608"/>
      <c r="DD45" s="592">
        <v>31641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1318119</v>
      </c>
      <c r="CS46" s="587"/>
      <c r="CT46" s="587"/>
      <c r="CU46" s="587"/>
      <c r="CV46" s="587"/>
      <c r="CW46" s="587"/>
      <c r="CX46" s="587"/>
      <c r="CY46" s="588"/>
      <c r="CZ46" s="589">
        <v>7.2</v>
      </c>
      <c r="DA46" s="590"/>
      <c r="DB46" s="590"/>
      <c r="DC46" s="591"/>
      <c r="DD46" s="592">
        <v>616114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35524</v>
      </c>
      <c r="CS47" s="605"/>
      <c r="CT47" s="605"/>
      <c r="CU47" s="605"/>
      <c r="CV47" s="605"/>
      <c r="CW47" s="605"/>
      <c r="CX47" s="605"/>
      <c r="CY47" s="606"/>
      <c r="CZ47" s="589">
        <v>0.2</v>
      </c>
      <c r="DA47" s="607"/>
      <c r="DB47" s="607"/>
      <c r="DC47" s="608"/>
      <c r="DD47" s="592">
        <v>23909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341</v>
      </c>
      <c r="CS48" s="587"/>
      <c r="CT48" s="587"/>
      <c r="CU48" s="587"/>
      <c r="CV48" s="587"/>
      <c r="CW48" s="587"/>
      <c r="CX48" s="587"/>
      <c r="CY48" s="588"/>
      <c r="CZ48" s="589" t="s">
        <v>341</v>
      </c>
      <c r="DA48" s="590"/>
      <c r="DB48" s="590"/>
      <c r="DC48" s="591"/>
      <c r="DD48" s="592" t="s">
        <v>341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18314465</v>
      </c>
      <c r="CS49" s="571"/>
      <c r="CT49" s="571"/>
      <c r="CU49" s="571"/>
      <c r="CV49" s="571"/>
      <c r="CW49" s="571"/>
      <c r="CX49" s="571"/>
      <c r="CY49" s="572"/>
      <c r="CZ49" s="573">
        <v>100</v>
      </c>
      <c r="DA49" s="574"/>
      <c r="DB49" s="574"/>
      <c r="DC49" s="575"/>
      <c r="DD49" s="576">
        <v>12909597</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18776</v>
      </c>
      <c r="R7" s="1099"/>
      <c r="S7" s="1099"/>
      <c r="T7" s="1099"/>
      <c r="U7" s="1099"/>
      <c r="V7" s="1099">
        <v>18314</v>
      </c>
      <c r="W7" s="1099"/>
      <c r="X7" s="1099"/>
      <c r="Y7" s="1099"/>
      <c r="Z7" s="1099"/>
      <c r="AA7" s="1099">
        <v>462</v>
      </c>
      <c r="AB7" s="1099"/>
      <c r="AC7" s="1099"/>
      <c r="AD7" s="1099"/>
      <c r="AE7" s="1100"/>
      <c r="AF7" s="1101">
        <v>361</v>
      </c>
      <c r="AG7" s="1102"/>
      <c r="AH7" s="1102"/>
      <c r="AI7" s="1102"/>
      <c r="AJ7" s="1103"/>
      <c r="AK7" s="1085">
        <v>64</v>
      </c>
      <c r="AL7" s="1086"/>
      <c r="AM7" s="1086"/>
      <c r="AN7" s="1086"/>
      <c r="AO7" s="1086"/>
      <c r="AP7" s="1086">
        <v>21529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554</v>
      </c>
      <c r="BT7" s="1090"/>
      <c r="BU7" s="1090"/>
      <c r="BV7" s="1090"/>
      <c r="BW7" s="1090"/>
      <c r="BX7" s="1090"/>
      <c r="BY7" s="1090"/>
      <c r="BZ7" s="1090"/>
      <c r="CA7" s="1090"/>
      <c r="CB7" s="1090"/>
      <c r="CC7" s="1090"/>
      <c r="CD7" s="1090"/>
      <c r="CE7" s="1090"/>
      <c r="CF7" s="1090"/>
      <c r="CG7" s="1091"/>
      <c r="CH7" s="1082">
        <v>-2</v>
      </c>
      <c r="CI7" s="1083"/>
      <c r="CJ7" s="1083"/>
      <c r="CK7" s="1083"/>
      <c r="CL7" s="1084"/>
      <c r="CM7" s="1082">
        <v>8</v>
      </c>
      <c r="CN7" s="1083"/>
      <c r="CO7" s="1083"/>
      <c r="CP7" s="1083"/>
      <c r="CQ7" s="1084"/>
      <c r="CR7" s="1082">
        <v>5</v>
      </c>
      <c r="CS7" s="1083"/>
      <c r="CT7" s="1083"/>
      <c r="CU7" s="1083"/>
      <c r="CV7" s="1084"/>
      <c r="CW7" s="1082" t="s">
        <v>555</v>
      </c>
      <c r="CX7" s="1083"/>
      <c r="CY7" s="1083"/>
      <c r="CZ7" s="1083"/>
      <c r="DA7" s="1084"/>
      <c r="DB7" s="1082" t="s">
        <v>557</v>
      </c>
      <c r="DC7" s="1083"/>
      <c r="DD7" s="1083"/>
      <c r="DE7" s="1083"/>
      <c r="DF7" s="1084"/>
      <c r="DG7" s="1082" t="s">
        <v>557</v>
      </c>
      <c r="DH7" s="1083"/>
      <c r="DI7" s="1083"/>
      <c r="DJ7" s="1083"/>
      <c r="DK7" s="1084"/>
      <c r="DL7" s="1082" t="s">
        <v>555</v>
      </c>
      <c r="DM7" s="1083"/>
      <c r="DN7" s="1083"/>
      <c r="DO7" s="1083"/>
      <c r="DP7" s="1084"/>
      <c r="DQ7" s="1082" t="s">
        <v>557</v>
      </c>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556</v>
      </c>
      <c r="BT8" s="1009"/>
      <c r="BU8" s="1009"/>
      <c r="BV8" s="1009"/>
      <c r="BW8" s="1009"/>
      <c r="BX8" s="1009"/>
      <c r="BY8" s="1009"/>
      <c r="BZ8" s="1009"/>
      <c r="CA8" s="1009"/>
      <c r="CB8" s="1009"/>
      <c r="CC8" s="1009"/>
      <c r="CD8" s="1009"/>
      <c r="CE8" s="1009"/>
      <c r="CF8" s="1009"/>
      <c r="CG8" s="1010"/>
      <c r="CH8" s="983">
        <v>-1</v>
      </c>
      <c r="CI8" s="984"/>
      <c r="CJ8" s="984"/>
      <c r="CK8" s="984"/>
      <c r="CL8" s="985"/>
      <c r="CM8" s="983">
        <v>70</v>
      </c>
      <c r="CN8" s="984"/>
      <c r="CO8" s="984"/>
      <c r="CP8" s="984"/>
      <c r="CQ8" s="985"/>
      <c r="CR8" s="983">
        <v>41</v>
      </c>
      <c r="CS8" s="984"/>
      <c r="CT8" s="984"/>
      <c r="CU8" s="984"/>
      <c r="CV8" s="985"/>
      <c r="CW8" s="983" t="s">
        <v>555</v>
      </c>
      <c r="CX8" s="984"/>
      <c r="CY8" s="984"/>
      <c r="CZ8" s="984"/>
      <c r="DA8" s="985"/>
      <c r="DB8" s="983" t="s">
        <v>555</v>
      </c>
      <c r="DC8" s="984"/>
      <c r="DD8" s="984"/>
      <c r="DE8" s="984"/>
      <c r="DF8" s="985"/>
      <c r="DG8" s="983" t="s">
        <v>555</v>
      </c>
      <c r="DH8" s="984"/>
      <c r="DI8" s="984"/>
      <c r="DJ8" s="984"/>
      <c r="DK8" s="985"/>
      <c r="DL8" s="983" t="s">
        <v>555</v>
      </c>
      <c r="DM8" s="984"/>
      <c r="DN8" s="984"/>
      <c r="DO8" s="984"/>
      <c r="DP8" s="985"/>
      <c r="DQ8" s="983" t="s">
        <v>555</v>
      </c>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366</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v>18776</v>
      </c>
      <c r="R23" s="1063"/>
      <c r="S23" s="1063"/>
      <c r="T23" s="1063"/>
      <c r="U23" s="1063"/>
      <c r="V23" s="1063">
        <v>18314</v>
      </c>
      <c r="W23" s="1063"/>
      <c r="X23" s="1063"/>
      <c r="Y23" s="1063"/>
      <c r="Z23" s="1063"/>
      <c r="AA23" s="1063">
        <v>462</v>
      </c>
      <c r="AB23" s="1063"/>
      <c r="AC23" s="1063"/>
      <c r="AD23" s="1063"/>
      <c r="AE23" s="1064"/>
      <c r="AF23" s="1065">
        <v>361</v>
      </c>
      <c r="AG23" s="1063"/>
      <c r="AH23" s="1063"/>
      <c r="AI23" s="1063"/>
      <c r="AJ23" s="1066"/>
      <c r="AK23" s="1067"/>
      <c r="AL23" s="1068"/>
      <c r="AM23" s="1068"/>
      <c r="AN23" s="1068"/>
      <c r="AO23" s="1068"/>
      <c r="AP23" s="1063">
        <v>21529</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5537</v>
      </c>
      <c r="R28" s="1048"/>
      <c r="S28" s="1048"/>
      <c r="T28" s="1048"/>
      <c r="U28" s="1048"/>
      <c r="V28" s="1048">
        <v>5487</v>
      </c>
      <c r="W28" s="1048"/>
      <c r="X28" s="1048"/>
      <c r="Y28" s="1048"/>
      <c r="Z28" s="1048"/>
      <c r="AA28" s="1048">
        <f>Q28-V28</f>
        <v>50</v>
      </c>
      <c r="AB28" s="1048"/>
      <c r="AC28" s="1048"/>
      <c r="AD28" s="1048"/>
      <c r="AE28" s="1049"/>
      <c r="AF28" s="1050">
        <v>50</v>
      </c>
      <c r="AG28" s="1048"/>
      <c r="AH28" s="1048"/>
      <c r="AI28" s="1048"/>
      <c r="AJ28" s="1051"/>
      <c r="AK28" s="1052">
        <v>363</v>
      </c>
      <c r="AL28" s="1040"/>
      <c r="AM28" s="1040"/>
      <c r="AN28" s="1040"/>
      <c r="AO28" s="1040"/>
      <c r="AP28" s="1040" t="s">
        <v>559</v>
      </c>
      <c r="AQ28" s="1040"/>
      <c r="AR28" s="1040"/>
      <c r="AS28" s="1040"/>
      <c r="AT28" s="1040"/>
      <c r="AU28" s="1040" t="s">
        <v>559</v>
      </c>
      <c r="AV28" s="1040"/>
      <c r="AW28" s="1040"/>
      <c r="AX28" s="1040"/>
      <c r="AY28" s="1040"/>
      <c r="AZ28" s="1041" t="s">
        <v>561</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380</v>
      </c>
      <c r="C29" s="1032"/>
      <c r="D29" s="1032"/>
      <c r="E29" s="1032"/>
      <c r="F29" s="1032"/>
      <c r="G29" s="1032"/>
      <c r="H29" s="1032"/>
      <c r="I29" s="1032"/>
      <c r="J29" s="1032"/>
      <c r="K29" s="1032"/>
      <c r="L29" s="1032"/>
      <c r="M29" s="1032"/>
      <c r="N29" s="1032"/>
      <c r="O29" s="1032"/>
      <c r="P29" s="1033"/>
      <c r="Q29" s="1037">
        <v>3982</v>
      </c>
      <c r="R29" s="1038"/>
      <c r="S29" s="1038"/>
      <c r="T29" s="1038"/>
      <c r="U29" s="1038"/>
      <c r="V29" s="1038">
        <v>3925</v>
      </c>
      <c r="W29" s="1038"/>
      <c r="X29" s="1038"/>
      <c r="Y29" s="1038"/>
      <c r="Z29" s="1038"/>
      <c r="AA29" s="1039">
        <f t="shared" ref="AA29:AA34" si="0">Q29-V29</f>
        <v>57</v>
      </c>
      <c r="AB29" s="1014"/>
      <c r="AC29" s="1014"/>
      <c r="AD29" s="1014"/>
      <c r="AE29" s="1015"/>
      <c r="AF29" s="1013">
        <v>57</v>
      </c>
      <c r="AG29" s="1014"/>
      <c r="AH29" s="1014"/>
      <c r="AI29" s="1014"/>
      <c r="AJ29" s="1015"/>
      <c r="AK29" s="974">
        <v>567</v>
      </c>
      <c r="AL29" s="965"/>
      <c r="AM29" s="965"/>
      <c r="AN29" s="965"/>
      <c r="AO29" s="965"/>
      <c r="AP29" s="965" t="s">
        <v>559</v>
      </c>
      <c r="AQ29" s="965"/>
      <c r="AR29" s="965"/>
      <c r="AS29" s="965"/>
      <c r="AT29" s="965"/>
      <c r="AU29" s="965" t="s">
        <v>559</v>
      </c>
      <c r="AV29" s="965"/>
      <c r="AW29" s="965"/>
      <c r="AX29" s="965"/>
      <c r="AY29" s="965"/>
      <c r="AZ29" s="1036" t="s">
        <v>561</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381</v>
      </c>
      <c r="C30" s="1032"/>
      <c r="D30" s="1032"/>
      <c r="E30" s="1032"/>
      <c r="F30" s="1032"/>
      <c r="G30" s="1032"/>
      <c r="H30" s="1032"/>
      <c r="I30" s="1032"/>
      <c r="J30" s="1032"/>
      <c r="K30" s="1032"/>
      <c r="L30" s="1032"/>
      <c r="M30" s="1032"/>
      <c r="N30" s="1032"/>
      <c r="O30" s="1032"/>
      <c r="P30" s="1033"/>
      <c r="Q30" s="1037">
        <v>542</v>
      </c>
      <c r="R30" s="1038"/>
      <c r="S30" s="1038"/>
      <c r="T30" s="1038"/>
      <c r="U30" s="1038"/>
      <c r="V30" s="1038">
        <v>531</v>
      </c>
      <c r="W30" s="1038"/>
      <c r="X30" s="1038"/>
      <c r="Y30" s="1038"/>
      <c r="Z30" s="1038"/>
      <c r="AA30" s="1039">
        <f t="shared" si="0"/>
        <v>11</v>
      </c>
      <c r="AB30" s="1014"/>
      <c r="AC30" s="1014"/>
      <c r="AD30" s="1014"/>
      <c r="AE30" s="1015"/>
      <c r="AF30" s="1013">
        <v>11</v>
      </c>
      <c r="AG30" s="1014"/>
      <c r="AH30" s="1014"/>
      <c r="AI30" s="1014"/>
      <c r="AJ30" s="1015"/>
      <c r="AK30" s="974">
        <v>172</v>
      </c>
      <c r="AL30" s="965"/>
      <c r="AM30" s="965"/>
      <c r="AN30" s="965"/>
      <c r="AO30" s="965"/>
      <c r="AP30" s="965" t="s">
        <v>559</v>
      </c>
      <c r="AQ30" s="965"/>
      <c r="AR30" s="965"/>
      <c r="AS30" s="965"/>
      <c r="AT30" s="965"/>
      <c r="AU30" s="965" t="s">
        <v>559</v>
      </c>
      <c r="AV30" s="965"/>
      <c r="AW30" s="965"/>
      <c r="AX30" s="965"/>
      <c r="AY30" s="965"/>
      <c r="AZ30" s="1036" t="s">
        <v>561</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382</v>
      </c>
      <c r="C31" s="1032"/>
      <c r="D31" s="1032"/>
      <c r="E31" s="1032"/>
      <c r="F31" s="1032"/>
      <c r="G31" s="1032"/>
      <c r="H31" s="1032"/>
      <c r="I31" s="1032"/>
      <c r="J31" s="1032"/>
      <c r="K31" s="1032"/>
      <c r="L31" s="1032"/>
      <c r="M31" s="1032"/>
      <c r="N31" s="1032"/>
      <c r="O31" s="1032"/>
      <c r="P31" s="1033"/>
      <c r="Q31" s="1037">
        <v>32</v>
      </c>
      <c r="R31" s="1038"/>
      <c r="S31" s="1038"/>
      <c r="T31" s="1038"/>
      <c r="U31" s="1038"/>
      <c r="V31" s="1038">
        <v>32</v>
      </c>
      <c r="W31" s="1038"/>
      <c r="X31" s="1038"/>
      <c r="Y31" s="1038"/>
      <c r="Z31" s="1038"/>
      <c r="AA31" s="1039" t="s">
        <v>558</v>
      </c>
      <c r="AB31" s="1014"/>
      <c r="AC31" s="1014"/>
      <c r="AD31" s="1014"/>
      <c r="AE31" s="1015"/>
      <c r="AF31" s="1013" t="s">
        <v>111</v>
      </c>
      <c r="AG31" s="1014"/>
      <c r="AH31" s="1014"/>
      <c r="AI31" s="1014"/>
      <c r="AJ31" s="1015"/>
      <c r="AK31" s="974">
        <v>10</v>
      </c>
      <c r="AL31" s="965"/>
      <c r="AM31" s="965"/>
      <c r="AN31" s="965"/>
      <c r="AO31" s="965"/>
      <c r="AP31" s="965" t="s">
        <v>559</v>
      </c>
      <c r="AQ31" s="965"/>
      <c r="AR31" s="965"/>
      <c r="AS31" s="965"/>
      <c r="AT31" s="965"/>
      <c r="AU31" s="965" t="s">
        <v>558</v>
      </c>
      <c r="AV31" s="965"/>
      <c r="AW31" s="965"/>
      <c r="AX31" s="965"/>
      <c r="AY31" s="965"/>
      <c r="AZ31" s="1036" t="s">
        <v>561</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383</v>
      </c>
      <c r="C32" s="1032"/>
      <c r="D32" s="1032"/>
      <c r="E32" s="1032"/>
      <c r="F32" s="1032"/>
      <c r="G32" s="1032"/>
      <c r="H32" s="1032"/>
      <c r="I32" s="1032"/>
      <c r="J32" s="1032"/>
      <c r="K32" s="1032"/>
      <c r="L32" s="1032"/>
      <c r="M32" s="1032"/>
      <c r="N32" s="1032"/>
      <c r="O32" s="1032"/>
      <c r="P32" s="1033"/>
      <c r="Q32" s="1037">
        <v>125</v>
      </c>
      <c r="R32" s="1038"/>
      <c r="S32" s="1038"/>
      <c r="T32" s="1038"/>
      <c r="U32" s="1038"/>
      <c r="V32" s="1038">
        <v>125</v>
      </c>
      <c r="W32" s="1038"/>
      <c r="X32" s="1038"/>
      <c r="Y32" s="1038"/>
      <c r="Z32" s="1038"/>
      <c r="AA32" s="1039" t="s">
        <v>558</v>
      </c>
      <c r="AB32" s="1014"/>
      <c r="AC32" s="1014"/>
      <c r="AD32" s="1014"/>
      <c r="AE32" s="1015"/>
      <c r="AF32" s="1013" t="s">
        <v>111</v>
      </c>
      <c r="AG32" s="1014"/>
      <c r="AH32" s="1014"/>
      <c r="AI32" s="1014"/>
      <c r="AJ32" s="1015"/>
      <c r="AK32" s="974">
        <v>79</v>
      </c>
      <c r="AL32" s="965"/>
      <c r="AM32" s="965"/>
      <c r="AN32" s="965"/>
      <c r="AO32" s="965"/>
      <c r="AP32" s="965">
        <v>94</v>
      </c>
      <c r="AQ32" s="965"/>
      <c r="AR32" s="965"/>
      <c r="AS32" s="965"/>
      <c r="AT32" s="965"/>
      <c r="AU32" s="965">
        <v>52</v>
      </c>
      <c r="AV32" s="965"/>
      <c r="AW32" s="965"/>
      <c r="AX32" s="965"/>
      <c r="AY32" s="965"/>
      <c r="AZ32" s="1036" t="s">
        <v>562</v>
      </c>
      <c r="BA32" s="1036"/>
      <c r="BB32" s="1036"/>
      <c r="BC32" s="1036"/>
      <c r="BD32" s="1036"/>
      <c r="BE32" s="1026"/>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384</v>
      </c>
      <c r="C33" s="1032"/>
      <c r="D33" s="1032"/>
      <c r="E33" s="1032"/>
      <c r="F33" s="1032"/>
      <c r="G33" s="1032"/>
      <c r="H33" s="1032"/>
      <c r="I33" s="1032"/>
      <c r="J33" s="1032"/>
      <c r="K33" s="1032"/>
      <c r="L33" s="1032"/>
      <c r="M33" s="1032"/>
      <c r="N33" s="1032"/>
      <c r="O33" s="1032"/>
      <c r="P33" s="1033"/>
      <c r="Q33" s="1037">
        <v>788</v>
      </c>
      <c r="R33" s="1038"/>
      <c r="S33" s="1038"/>
      <c r="T33" s="1038"/>
      <c r="U33" s="1038"/>
      <c r="V33" s="1038">
        <v>707</v>
      </c>
      <c r="W33" s="1038"/>
      <c r="X33" s="1038"/>
      <c r="Y33" s="1038"/>
      <c r="Z33" s="1038"/>
      <c r="AA33" s="1039">
        <f t="shared" si="0"/>
        <v>81</v>
      </c>
      <c r="AB33" s="1014"/>
      <c r="AC33" s="1014"/>
      <c r="AD33" s="1014"/>
      <c r="AE33" s="1015"/>
      <c r="AF33" s="1013">
        <v>623</v>
      </c>
      <c r="AG33" s="1014"/>
      <c r="AH33" s="1014"/>
      <c r="AI33" s="1014"/>
      <c r="AJ33" s="1015"/>
      <c r="AK33" s="974">
        <v>81</v>
      </c>
      <c r="AL33" s="965"/>
      <c r="AM33" s="965"/>
      <c r="AN33" s="965"/>
      <c r="AO33" s="965"/>
      <c r="AP33" s="965">
        <v>1617</v>
      </c>
      <c r="AQ33" s="965"/>
      <c r="AR33" s="965"/>
      <c r="AS33" s="965"/>
      <c r="AT33" s="965"/>
      <c r="AU33" s="965">
        <v>223</v>
      </c>
      <c r="AV33" s="965"/>
      <c r="AW33" s="965"/>
      <c r="AX33" s="965"/>
      <c r="AY33" s="965"/>
      <c r="AZ33" s="1036" t="s">
        <v>561</v>
      </c>
      <c r="BA33" s="1036"/>
      <c r="BB33" s="1036"/>
      <c r="BC33" s="1036"/>
      <c r="BD33" s="1036"/>
      <c r="BE33" s="1026" t="s">
        <v>385</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386</v>
      </c>
      <c r="C34" s="1032"/>
      <c r="D34" s="1032"/>
      <c r="E34" s="1032"/>
      <c r="F34" s="1032"/>
      <c r="G34" s="1032"/>
      <c r="H34" s="1032"/>
      <c r="I34" s="1032"/>
      <c r="J34" s="1032"/>
      <c r="K34" s="1032"/>
      <c r="L34" s="1032"/>
      <c r="M34" s="1032"/>
      <c r="N34" s="1032"/>
      <c r="O34" s="1032"/>
      <c r="P34" s="1033"/>
      <c r="Q34" s="1037">
        <v>4269</v>
      </c>
      <c r="R34" s="1038"/>
      <c r="S34" s="1038"/>
      <c r="T34" s="1038"/>
      <c r="U34" s="1038"/>
      <c r="V34" s="1038">
        <v>4167</v>
      </c>
      <c r="W34" s="1038"/>
      <c r="X34" s="1038"/>
      <c r="Y34" s="1038"/>
      <c r="Z34" s="1038"/>
      <c r="AA34" s="1039">
        <f t="shared" si="0"/>
        <v>102</v>
      </c>
      <c r="AB34" s="1014"/>
      <c r="AC34" s="1014"/>
      <c r="AD34" s="1014"/>
      <c r="AE34" s="1015"/>
      <c r="AF34" s="1013">
        <v>1469</v>
      </c>
      <c r="AG34" s="1014"/>
      <c r="AH34" s="1014"/>
      <c r="AI34" s="1014"/>
      <c r="AJ34" s="1015"/>
      <c r="AK34" s="974">
        <v>912</v>
      </c>
      <c r="AL34" s="965"/>
      <c r="AM34" s="965"/>
      <c r="AN34" s="965"/>
      <c r="AO34" s="965"/>
      <c r="AP34" s="965">
        <v>939</v>
      </c>
      <c r="AQ34" s="965"/>
      <c r="AR34" s="965"/>
      <c r="AS34" s="965"/>
      <c r="AT34" s="965"/>
      <c r="AU34" s="965">
        <v>543</v>
      </c>
      <c r="AV34" s="965"/>
      <c r="AW34" s="965"/>
      <c r="AX34" s="965"/>
      <c r="AY34" s="965"/>
      <c r="AZ34" s="1036" t="s">
        <v>561</v>
      </c>
      <c r="BA34" s="1036"/>
      <c r="BB34" s="1036"/>
      <c r="BC34" s="1036"/>
      <c r="BD34" s="1036"/>
      <c r="BE34" s="1026" t="s">
        <v>385</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387</v>
      </c>
      <c r="C35" s="1032"/>
      <c r="D35" s="1032"/>
      <c r="E35" s="1032"/>
      <c r="F35" s="1032"/>
      <c r="G35" s="1032"/>
      <c r="H35" s="1032"/>
      <c r="I35" s="1032"/>
      <c r="J35" s="1032"/>
      <c r="K35" s="1032"/>
      <c r="L35" s="1032"/>
      <c r="M35" s="1032"/>
      <c r="N35" s="1032"/>
      <c r="O35" s="1032"/>
      <c r="P35" s="1033"/>
      <c r="Q35" s="1037">
        <v>70</v>
      </c>
      <c r="R35" s="1038"/>
      <c r="S35" s="1038"/>
      <c r="T35" s="1038"/>
      <c r="U35" s="1038"/>
      <c r="V35" s="1038">
        <v>70</v>
      </c>
      <c r="W35" s="1038"/>
      <c r="X35" s="1038"/>
      <c r="Y35" s="1038"/>
      <c r="Z35" s="1038"/>
      <c r="AA35" s="1039" t="s">
        <v>558</v>
      </c>
      <c r="AB35" s="1014"/>
      <c r="AC35" s="1014"/>
      <c r="AD35" s="1014"/>
      <c r="AE35" s="1015"/>
      <c r="AF35" s="1013" t="s">
        <v>111</v>
      </c>
      <c r="AG35" s="1014"/>
      <c r="AH35" s="1014"/>
      <c r="AI35" s="1014"/>
      <c r="AJ35" s="1015"/>
      <c r="AK35" s="974">
        <v>38</v>
      </c>
      <c r="AL35" s="965"/>
      <c r="AM35" s="965"/>
      <c r="AN35" s="965"/>
      <c r="AO35" s="965"/>
      <c r="AP35" s="965">
        <v>204</v>
      </c>
      <c r="AQ35" s="965"/>
      <c r="AR35" s="965"/>
      <c r="AS35" s="965"/>
      <c r="AT35" s="965"/>
      <c r="AU35" s="965">
        <v>165</v>
      </c>
      <c r="AV35" s="965"/>
      <c r="AW35" s="965"/>
      <c r="AX35" s="965"/>
      <c r="AY35" s="965"/>
      <c r="AZ35" s="1036" t="s">
        <v>561</v>
      </c>
      <c r="BA35" s="1036"/>
      <c r="BB35" s="1036"/>
      <c r="BC35" s="1036"/>
      <c r="BD35" s="1036"/>
      <c r="BE35" s="1026" t="s">
        <v>388</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t="s">
        <v>389</v>
      </c>
      <c r="C36" s="1032"/>
      <c r="D36" s="1032"/>
      <c r="E36" s="1032"/>
      <c r="F36" s="1032"/>
      <c r="G36" s="1032"/>
      <c r="H36" s="1032"/>
      <c r="I36" s="1032"/>
      <c r="J36" s="1032"/>
      <c r="K36" s="1032"/>
      <c r="L36" s="1032"/>
      <c r="M36" s="1032"/>
      <c r="N36" s="1032"/>
      <c r="O36" s="1032"/>
      <c r="P36" s="1033"/>
      <c r="Q36" s="1037">
        <v>67</v>
      </c>
      <c r="R36" s="1038"/>
      <c r="S36" s="1038"/>
      <c r="T36" s="1038"/>
      <c r="U36" s="1038"/>
      <c r="V36" s="1038">
        <v>67</v>
      </c>
      <c r="W36" s="1038"/>
      <c r="X36" s="1038"/>
      <c r="Y36" s="1038"/>
      <c r="Z36" s="1038"/>
      <c r="AA36" s="1039" t="s">
        <v>558</v>
      </c>
      <c r="AB36" s="1014"/>
      <c r="AC36" s="1014"/>
      <c r="AD36" s="1014"/>
      <c r="AE36" s="1015"/>
      <c r="AF36" s="1013" t="s">
        <v>111</v>
      </c>
      <c r="AG36" s="1014"/>
      <c r="AH36" s="1014"/>
      <c r="AI36" s="1014"/>
      <c r="AJ36" s="1015"/>
      <c r="AK36" s="974">
        <v>13</v>
      </c>
      <c r="AL36" s="965"/>
      <c r="AM36" s="965"/>
      <c r="AN36" s="965"/>
      <c r="AO36" s="965"/>
      <c r="AP36" s="965">
        <v>353</v>
      </c>
      <c r="AQ36" s="965"/>
      <c r="AR36" s="965"/>
      <c r="AS36" s="965"/>
      <c r="AT36" s="965"/>
      <c r="AU36" s="965">
        <v>62</v>
      </c>
      <c r="AV36" s="965"/>
      <c r="AW36" s="965"/>
      <c r="AX36" s="965"/>
      <c r="AY36" s="965"/>
      <c r="AZ36" s="1036" t="s">
        <v>562</v>
      </c>
      <c r="BA36" s="1036"/>
      <c r="BB36" s="1036"/>
      <c r="BC36" s="1036"/>
      <c r="BD36" s="1036"/>
      <c r="BE36" s="1026" t="s">
        <v>388</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t="s">
        <v>390</v>
      </c>
      <c r="C37" s="1032"/>
      <c r="D37" s="1032"/>
      <c r="E37" s="1032"/>
      <c r="F37" s="1032"/>
      <c r="G37" s="1032"/>
      <c r="H37" s="1032"/>
      <c r="I37" s="1032"/>
      <c r="J37" s="1032"/>
      <c r="K37" s="1032"/>
      <c r="L37" s="1032"/>
      <c r="M37" s="1032"/>
      <c r="N37" s="1032"/>
      <c r="O37" s="1032"/>
      <c r="P37" s="1033"/>
      <c r="Q37" s="1037">
        <v>49</v>
      </c>
      <c r="R37" s="1038"/>
      <c r="S37" s="1038"/>
      <c r="T37" s="1038"/>
      <c r="U37" s="1038"/>
      <c r="V37" s="1038">
        <v>49</v>
      </c>
      <c r="W37" s="1038"/>
      <c r="X37" s="1038"/>
      <c r="Y37" s="1038"/>
      <c r="Z37" s="1038"/>
      <c r="AA37" s="1039" t="s">
        <v>558</v>
      </c>
      <c r="AB37" s="1014"/>
      <c r="AC37" s="1014"/>
      <c r="AD37" s="1014"/>
      <c r="AE37" s="1015"/>
      <c r="AF37" s="1013" t="s">
        <v>111</v>
      </c>
      <c r="AG37" s="1014"/>
      <c r="AH37" s="1014"/>
      <c r="AI37" s="1014"/>
      <c r="AJ37" s="1015"/>
      <c r="AK37" s="974">
        <v>4</v>
      </c>
      <c r="AL37" s="965"/>
      <c r="AM37" s="965"/>
      <c r="AN37" s="965"/>
      <c r="AO37" s="965"/>
      <c r="AP37" s="965" t="s">
        <v>559</v>
      </c>
      <c r="AQ37" s="965"/>
      <c r="AR37" s="965"/>
      <c r="AS37" s="965"/>
      <c r="AT37" s="965"/>
      <c r="AU37" s="965" t="s">
        <v>559</v>
      </c>
      <c r="AV37" s="965"/>
      <c r="AW37" s="965"/>
      <c r="AX37" s="965"/>
      <c r="AY37" s="965"/>
      <c r="AZ37" s="1036" t="s">
        <v>562</v>
      </c>
      <c r="BA37" s="1036"/>
      <c r="BB37" s="1036"/>
      <c r="BC37" s="1036"/>
      <c r="BD37" s="1036"/>
      <c r="BE37" s="1026" t="s">
        <v>388</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t="s">
        <v>391</v>
      </c>
      <c r="C38" s="1032"/>
      <c r="D38" s="1032"/>
      <c r="E38" s="1032"/>
      <c r="F38" s="1032"/>
      <c r="G38" s="1032"/>
      <c r="H38" s="1032"/>
      <c r="I38" s="1032"/>
      <c r="J38" s="1032"/>
      <c r="K38" s="1032"/>
      <c r="L38" s="1032"/>
      <c r="M38" s="1032"/>
      <c r="N38" s="1032"/>
      <c r="O38" s="1032"/>
      <c r="P38" s="1033"/>
      <c r="Q38" s="1037">
        <v>1974</v>
      </c>
      <c r="R38" s="1038"/>
      <c r="S38" s="1038"/>
      <c r="T38" s="1038"/>
      <c r="U38" s="1038"/>
      <c r="V38" s="1038">
        <v>1974</v>
      </c>
      <c r="W38" s="1038"/>
      <c r="X38" s="1038"/>
      <c r="Y38" s="1038"/>
      <c r="Z38" s="1038"/>
      <c r="AA38" s="1039" t="s">
        <v>558</v>
      </c>
      <c r="AB38" s="1014"/>
      <c r="AC38" s="1014"/>
      <c r="AD38" s="1014"/>
      <c r="AE38" s="1015"/>
      <c r="AF38" s="1013" t="s">
        <v>111</v>
      </c>
      <c r="AG38" s="1014"/>
      <c r="AH38" s="1014"/>
      <c r="AI38" s="1014"/>
      <c r="AJ38" s="1015"/>
      <c r="AK38" s="974">
        <v>679</v>
      </c>
      <c r="AL38" s="965"/>
      <c r="AM38" s="965"/>
      <c r="AN38" s="965"/>
      <c r="AO38" s="965"/>
      <c r="AP38" s="965">
        <v>12703</v>
      </c>
      <c r="AQ38" s="965"/>
      <c r="AR38" s="965"/>
      <c r="AS38" s="965"/>
      <c r="AT38" s="965"/>
      <c r="AU38" s="965">
        <v>9947</v>
      </c>
      <c r="AV38" s="965"/>
      <c r="AW38" s="965"/>
      <c r="AX38" s="965"/>
      <c r="AY38" s="965"/>
      <c r="AZ38" s="1036" t="s">
        <v>563</v>
      </c>
      <c r="BA38" s="1036"/>
      <c r="BB38" s="1036"/>
      <c r="BC38" s="1036"/>
      <c r="BD38" s="1036"/>
      <c r="BE38" s="1026" t="s">
        <v>388</v>
      </c>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t="s">
        <v>392</v>
      </c>
      <c r="C39" s="1032"/>
      <c r="D39" s="1032"/>
      <c r="E39" s="1032"/>
      <c r="F39" s="1032"/>
      <c r="G39" s="1032"/>
      <c r="H39" s="1032"/>
      <c r="I39" s="1032"/>
      <c r="J39" s="1032"/>
      <c r="K39" s="1032"/>
      <c r="L39" s="1032"/>
      <c r="M39" s="1032"/>
      <c r="N39" s="1032"/>
      <c r="O39" s="1032"/>
      <c r="P39" s="1033"/>
      <c r="Q39" s="1037">
        <v>25</v>
      </c>
      <c r="R39" s="1038"/>
      <c r="S39" s="1038"/>
      <c r="T39" s="1038"/>
      <c r="U39" s="1038"/>
      <c r="V39" s="1038">
        <v>25</v>
      </c>
      <c r="W39" s="1038"/>
      <c r="X39" s="1038"/>
      <c r="Y39" s="1038"/>
      <c r="Z39" s="1038"/>
      <c r="AA39" s="1039" t="s">
        <v>558</v>
      </c>
      <c r="AB39" s="1014"/>
      <c r="AC39" s="1014"/>
      <c r="AD39" s="1014"/>
      <c r="AE39" s="1015"/>
      <c r="AF39" s="1013" t="s">
        <v>111</v>
      </c>
      <c r="AG39" s="1014"/>
      <c r="AH39" s="1014"/>
      <c r="AI39" s="1014"/>
      <c r="AJ39" s="1015"/>
      <c r="AK39" s="974">
        <v>13</v>
      </c>
      <c r="AL39" s="965"/>
      <c r="AM39" s="965"/>
      <c r="AN39" s="965"/>
      <c r="AO39" s="965"/>
      <c r="AP39" s="965">
        <v>101</v>
      </c>
      <c r="AQ39" s="965"/>
      <c r="AR39" s="965"/>
      <c r="AS39" s="965"/>
      <c r="AT39" s="965"/>
      <c r="AU39" s="965">
        <v>101</v>
      </c>
      <c r="AV39" s="965"/>
      <c r="AW39" s="965"/>
      <c r="AX39" s="965"/>
      <c r="AY39" s="965"/>
      <c r="AZ39" s="1036" t="s">
        <v>562</v>
      </c>
      <c r="BA39" s="1036"/>
      <c r="BB39" s="1036"/>
      <c r="BC39" s="1036"/>
      <c r="BD39" s="1036"/>
      <c r="BE39" s="1026" t="s">
        <v>388</v>
      </c>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t="s">
        <v>393</v>
      </c>
      <c r="C40" s="1032"/>
      <c r="D40" s="1032"/>
      <c r="E40" s="1032"/>
      <c r="F40" s="1032"/>
      <c r="G40" s="1032"/>
      <c r="H40" s="1032"/>
      <c r="I40" s="1032"/>
      <c r="J40" s="1032"/>
      <c r="K40" s="1032"/>
      <c r="L40" s="1032"/>
      <c r="M40" s="1032"/>
      <c r="N40" s="1032"/>
      <c r="O40" s="1032"/>
      <c r="P40" s="1033"/>
      <c r="Q40" s="1037">
        <v>87</v>
      </c>
      <c r="R40" s="1038"/>
      <c r="S40" s="1038"/>
      <c r="T40" s="1038"/>
      <c r="U40" s="1038"/>
      <c r="V40" s="1038">
        <v>87</v>
      </c>
      <c r="W40" s="1038"/>
      <c r="X40" s="1038"/>
      <c r="Y40" s="1038"/>
      <c r="Z40" s="1038"/>
      <c r="AA40" s="1039" t="s">
        <v>558</v>
      </c>
      <c r="AB40" s="1014"/>
      <c r="AC40" s="1014"/>
      <c r="AD40" s="1014"/>
      <c r="AE40" s="1015"/>
      <c r="AF40" s="1013" t="s">
        <v>111</v>
      </c>
      <c r="AG40" s="1014"/>
      <c r="AH40" s="1014"/>
      <c r="AI40" s="1014"/>
      <c r="AJ40" s="1015"/>
      <c r="AK40" s="974">
        <v>33</v>
      </c>
      <c r="AL40" s="965"/>
      <c r="AM40" s="965"/>
      <c r="AN40" s="965"/>
      <c r="AO40" s="965"/>
      <c r="AP40" s="965">
        <v>282</v>
      </c>
      <c r="AQ40" s="965"/>
      <c r="AR40" s="965"/>
      <c r="AS40" s="965"/>
      <c r="AT40" s="965"/>
      <c r="AU40" s="965">
        <v>282</v>
      </c>
      <c r="AV40" s="965"/>
      <c r="AW40" s="965"/>
      <c r="AX40" s="965"/>
      <c r="AY40" s="965"/>
      <c r="AZ40" s="1036" t="s">
        <v>562</v>
      </c>
      <c r="BA40" s="1036"/>
      <c r="BB40" s="1036"/>
      <c r="BC40" s="1036"/>
      <c r="BD40" s="1036"/>
      <c r="BE40" s="1026" t="s">
        <v>388</v>
      </c>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395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2210</v>
      </c>
      <c r="AG63" s="953"/>
      <c r="AH63" s="953"/>
      <c r="AI63" s="953"/>
      <c r="AJ63" s="1024"/>
      <c r="AK63" s="1025"/>
      <c r="AL63" s="957"/>
      <c r="AM63" s="957"/>
      <c r="AN63" s="957"/>
      <c r="AO63" s="957"/>
      <c r="AP63" s="953">
        <v>16293</v>
      </c>
      <c r="AQ63" s="953"/>
      <c r="AR63" s="953"/>
      <c r="AS63" s="953"/>
      <c r="AT63" s="953"/>
      <c r="AU63" s="953">
        <v>11375</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397</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398</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539</v>
      </c>
      <c r="C68" s="980"/>
      <c r="D68" s="980"/>
      <c r="E68" s="980"/>
      <c r="F68" s="980"/>
      <c r="G68" s="980"/>
      <c r="H68" s="980"/>
      <c r="I68" s="980"/>
      <c r="J68" s="980"/>
      <c r="K68" s="980"/>
      <c r="L68" s="980"/>
      <c r="M68" s="980"/>
      <c r="N68" s="980"/>
      <c r="O68" s="980"/>
      <c r="P68" s="981"/>
      <c r="Q68" s="982">
        <v>22</v>
      </c>
      <c r="R68" s="976"/>
      <c r="S68" s="976"/>
      <c r="T68" s="976"/>
      <c r="U68" s="976"/>
      <c r="V68" s="976">
        <v>21</v>
      </c>
      <c r="W68" s="976"/>
      <c r="X68" s="976"/>
      <c r="Y68" s="976"/>
      <c r="Z68" s="976"/>
      <c r="AA68" s="976">
        <v>1</v>
      </c>
      <c r="AB68" s="976"/>
      <c r="AC68" s="976"/>
      <c r="AD68" s="976"/>
      <c r="AE68" s="976"/>
      <c r="AF68" s="976">
        <v>1</v>
      </c>
      <c r="AG68" s="976"/>
      <c r="AH68" s="976"/>
      <c r="AI68" s="976"/>
      <c r="AJ68" s="976"/>
      <c r="AK68" s="976" t="s">
        <v>540</v>
      </c>
      <c r="AL68" s="976"/>
      <c r="AM68" s="976"/>
      <c r="AN68" s="976"/>
      <c r="AO68" s="976"/>
      <c r="AP68" s="976" t="s">
        <v>540</v>
      </c>
      <c r="AQ68" s="976"/>
      <c r="AR68" s="976"/>
      <c r="AS68" s="976"/>
      <c r="AT68" s="976"/>
      <c r="AU68" s="976" t="s">
        <v>540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541</v>
      </c>
      <c r="C69" s="969"/>
      <c r="D69" s="969"/>
      <c r="E69" s="969"/>
      <c r="F69" s="969"/>
      <c r="G69" s="969"/>
      <c r="H69" s="969"/>
      <c r="I69" s="969"/>
      <c r="J69" s="969"/>
      <c r="K69" s="969"/>
      <c r="L69" s="969"/>
      <c r="M69" s="969"/>
      <c r="N69" s="969"/>
      <c r="O69" s="969"/>
      <c r="P69" s="970"/>
      <c r="Q69" s="971">
        <v>1226</v>
      </c>
      <c r="R69" s="965"/>
      <c r="S69" s="965"/>
      <c r="T69" s="965"/>
      <c r="U69" s="965"/>
      <c r="V69" s="965">
        <v>1212</v>
      </c>
      <c r="W69" s="965"/>
      <c r="X69" s="965"/>
      <c r="Y69" s="965"/>
      <c r="Z69" s="965"/>
      <c r="AA69" s="965">
        <v>14</v>
      </c>
      <c r="AB69" s="965"/>
      <c r="AC69" s="965"/>
      <c r="AD69" s="965"/>
      <c r="AE69" s="965"/>
      <c r="AF69" s="965">
        <v>14</v>
      </c>
      <c r="AG69" s="965"/>
      <c r="AH69" s="965"/>
      <c r="AI69" s="965"/>
      <c r="AJ69" s="965"/>
      <c r="AK69" s="965" t="s">
        <v>540</v>
      </c>
      <c r="AL69" s="965"/>
      <c r="AM69" s="965"/>
      <c r="AN69" s="965"/>
      <c r="AO69" s="965"/>
      <c r="AP69" s="965">
        <v>4</v>
      </c>
      <c r="AQ69" s="965"/>
      <c r="AR69" s="965"/>
      <c r="AS69" s="965"/>
      <c r="AT69" s="965"/>
      <c r="AU69" s="965">
        <v>2</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542</v>
      </c>
      <c r="C70" s="969"/>
      <c r="D70" s="969"/>
      <c r="E70" s="969"/>
      <c r="F70" s="969"/>
      <c r="G70" s="969"/>
      <c r="H70" s="969"/>
      <c r="I70" s="969"/>
      <c r="J70" s="969"/>
      <c r="K70" s="969"/>
      <c r="L70" s="969"/>
      <c r="M70" s="969"/>
      <c r="N70" s="969"/>
      <c r="O70" s="969"/>
      <c r="P70" s="970"/>
      <c r="Q70" s="971">
        <v>91</v>
      </c>
      <c r="R70" s="965"/>
      <c r="S70" s="965"/>
      <c r="T70" s="965"/>
      <c r="U70" s="965"/>
      <c r="V70" s="965">
        <v>83</v>
      </c>
      <c r="W70" s="965"/>
      <c r="X70" s="965"/>
      <c r="Y70" s="965"/>
      <c r="Z70" s="965"/>
      <c r="AA70" s="965">
        <v>8</v>
      </c>
      <c r="AB70" s="965"/>
      <c r="AC70" s="965"/>
      <c r="AD70" s="965"/>
      <c r="AE70" s="965"/>
      <c r="AF70" s="965">
        <v>8</v>
      </c>
      <c r="AG70" s="965"/>
      <c r="AH70" s="965"/>
      <c r="AI70" s="965"/>
      <c r="AJ70" s="965"/>
      <c r="AK70" s="965" t="s">
        <v>540</v>
      </c>
      <c r="AL70" s="965"/>
      <c r="AM70" s="965"/>
      <c r="AN70" s="965"/>
      <c r="AO70" s="965"/>
      <c r="AP70" s="965" t="s">
        <v>540</v>
      </c>
      <c r="AQ70" s="965"/>
      <c r="AR70" s="965"/>
      <c r="AS70" s="965"/>
      <c r="AT70" s="965"/>
      <c r="AU70" s="965" t="s">
        <v>540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543</v>
      </c>
      <c r="C71" s="969"/>
      <c r="D71" s="969"/>
      <c r="E71" s="969"/>
      <c r="F71" s="969"/>
      <c r="G71" s="969"/>
      <c r="H71" s="969"/>
      <c r="I71" s="969"/>
      <c r="J71" s="969"/>
      <c r="K71" s="969"/>
      <c r="L71" s="969"/>
      <c r="M71" s="969"/>
      <c r="N71" s="969"/>
      <c r="O71" s="969"/>
      <c r="P71" s="970"/>
      <c r="Q71" s="971">
        <v>163</v>
      </c>
      <c r="R71" s="965"/>
      <c r="S71" s="965"/>
      <c r="T71" s="965"/>
      <c r="U71" s="965"/>
      <c r="V71" s="965">
        <v>152</v>
      </c>
      <c r="W71" s="965"/>
      <c r="X71" s="965"/>
      <c r="Y71" s="965"/>
      <c r="Z71" s="965"/>
      <c r="AA71" s="965">
        <v>11</v>
      </c>
      <c r="AB71" s="965"/>
      <c r="AC71" s="965"/>
      <c r="AD71" s="965"/>
      <c r="AE71" s="965"/>
      <c r="AF71" s="965">
        <v>11</v>
      </c>
      <c r="AG71" s="965"/>
      <c r="AH71" s="965"/>
      <c r="AI71" s="965"/>
      <c r="AJ71" s="965"/>
      <c r="AK71" s="965" t="s">
        <v>540</v>
      </c>
      <c r="AL71" s="965"/>
      <c r="AM71" s="965"/>
      <c r="AN71" s="965"/>
      <c r="AO71" s="965"/>
      <c r="AP71" s="965" t="s">
        <v>540</v>
      </c>
      <c r="AQ71" s="965"/>
      <c r="AR71" s="965"/>
      <c r="AS71" s="965"/>
      <c r="AT71" s="965"/>
      <c r="AU71" s="965" t="s">
        <v>540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544</v>
      </c>
      <c r="C72" s="969"/>
      <c r="D72" s="969"/>
      <c r="E72" s="969"/>
      <c r="F72" s="969"/>
      <c r="G72" s="969"/>
      <c r="H72" s="969"/>
      <c r="I72" s="969"/>
      <c r="J72" s="969"/>
      <c r="K72" s="969"/>
      <c r="L72" s="969"/>
      <c r="M72" s="969"/>
      <c r="N72" s="969"/>
      <c r="O72" s="969"/>
      <c r="P72" s="970"/>
      <c r="Q72" s="971">
        <v>523</v>
      </c>
      <c r="R72" s="965"/>
      <c r="S72" s="965"/>
      <c r="T72" s="965"/>
      <c r="U72" s="965"/>
      <c r="V72" s="965">
        <v>451</v>
      </c>
      <c r="W72" s="965"/>
      <c r="X72" s="965"/>
      <c r="Y72" s="965"/>
      <c r="Z72" s="965"/>
      <c r="AA72" s="965">
        <v>72</v>
      </c>
      <c r="AB72" s="965"/>
      <c r="AC72" s="965"/>
      <c r="AD72" s="965"/>
      <c r="AE72" s="965"/>
      <c r="AF72" s="965">
        <v>72</v>
      </c>
      <c r="AG72" s="965"/>
      <c r="AH72" s="965"/>
      <c r="AI72" s="965"/>
      <c r="AJ72" s="965"/>
      <c r="AK72" s="965" t="s">
        <v>540</v>
      </c>
      <c r="AL72" s="965"/>
      <c r="AM72" s="965"/>
      <c r="AN72" s="965"/>
      <c r="AO72" s="965"/>
      <c r="AP72" s="965">
        <v>337</v>
      </c>
      <c r="AQ72" s="965"/>
      <c r="AR72" s="965"/>
      <c r="AS72" s="965"/>
      <c r="AT72" s="965"/>
      <c r="AU72" s="965">
        <v>253</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545</v>
      </c>
      <c r="C73" s="969"/>
      <c r="D73" s="969"/>
      <c r="E73" s="969"/>
      <c r="F73" s="969"/>
      <c r="G73" s="969"/>
      <c r="H73" s="969"/>
      <c r="I73" s="969"/>
      <c r="J73" s="969"/>
      <c r="K73" s="969"/>
      <c r="L73" s="969"/>
      <c r="M73" s="969"/>
      <c r="N73" s="969"/>
      <c r="O73" s="969"/>
      <c r="P73" s="970"/>
      <c r="Q73" s="971">
        <v>7</v>
      </c>
      <c r="R73" s="965"/>
      <c r="S73" s="965"/>
      <c r="T73" s="965"/>
      <c r="U73" s="965"/>
      <c r="V73" s="965">
        <v>6</v>
      </c>
      <c r="W73" s="965"/>
      <c r="X73" s="965"/>
      <c r="Y73" s="965"/>
      <c r="Z73" s="965"/>
      <c r="AA73" s="965">
        <v>1</v>
      </c>
      <c r="AB73" s="965"/>
      <c r="AC73" s="965"/>
      <c r="AD73" s="965"/>
      <c r="AE73" s="965"/>
      <c r="AF73" s="965" t="s">
        <v>540</v>
      </c>
      <c r="AG73" s="965"/>
      <c r="AH73" s="965"/>
      <c r="AI73" s="965"/>
      <c r="AJ73" s="965"/>
      <c r="AK73" s="965" t="s">
        <v>540</v>
      </c>
      <c r="AL73" s="965"/>
      <c r="AM73" s="965"/>
      <c r="AN73" s="965"/>
      <c r="AO73" s="965"/>
      <c r="AP73" s="965" t="s">
        <v>540</v>
      </c>
      <c r="AQ73" s="965"/>
      <c r="AR73" s="965"/>
      <c r="AS73" s="965"/>
      <c r="AT73" s="965"/>
      <c r="AU73" s="965" t="s">
        <v>540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546</v>
      </c>
      <c r="C74" s="969"/>
      <c r="D74" s="969"/>
      <c r="E74" s="969"/>
      <c r="F74" s="969"/>
      <c r="G74" s="969"/>
      <c r="H74" s="969"/>
      <c r="I74" s="969"/>
      <c r="J74" s="969"/>
      <c r="K74" s="969"/>
      <c r="L74" s="969"/>
      <c r="M74" s="969"/>
      <c r="N74" s="969"/>
      <c r="O74" s="969"/>
      <c r="P74" s="970"/>
      <c r="Q74" s="971">
        <v>2</v>
      </c>
      <c r="R74" s="965"/>
      <c r="S74" s="965"/>
      <c r="T74" s="965"/>
      <c r="U74" s="965"/>
      <c r="V74" s="965" t="s">
        <v>111</v>
      </c>
      <c r="W74" s="965"/>
      <c r="X74" s="965"/>
      <c r="Y74" s="965"/>
      <c r="Z74" s="965"/>
      <c r="AA74" s="965">
        <v>2</v>
      </c>
      <c r="AB74" s="965"/>
      <c r="AC74" s="965"/>
      <c r="AD74" s="965"/>
      <c r="AE74" s="965"/>
      <c r="AF74" s="965" t="s">
        <v>540</v>
      </c>
      <c r="AG74" s="965"/>
      <c r="AH74" s="965"/>
      <c r="AI74" s="965"/>
      <c r="AJ74" s="965"/>
      <c r="AK74" s="965" t="s">
        <v>540</v>
      </c>
      <c r="AL74" s="965"/>
      <c r="AM74" s="965"/>
      <c r="AN74" s="965"/>
      <c r="AO74" s="965"/>
      <c r="AP74" s="965" t="s">
        <v>540</v>
      </c>
      <c r="AQ74" s="965"/>
      <c r="AR74" s="965"/>
      <c r="AS74" s="965"/>
      <c r="AT74" s="965"/>
      <c r="AU74" s="965" t="s">
        <v>540</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547</v>
      </c>
      <c r="C75" s="969"/>
      <c r="D75" s="969"/>
      <c r="E75" s="969"/>
      <c r="F75" s="969"/>
      <c r="G75" s="969"/>
      <c r="H75" s="969"/>
      <c r="I75" s="969"/>
      <c r="J75" s="969"/>
      <c r="K75" s="969"/>
      <c r="L75" s="969"/>
      <c r="M75" s="969"/>
      <c r="N75" s="969"/>
      <c r="O75" s="969"/>
      <c r="P75" s="970"/>
      <c r="Q75" s="972">
        <v>14</v>
      </c>
      <c r="R75" s="973"/>
      <c r="S75" s="973"/>
      <c r="T75" s="973"/>
      <c r="U75" s="974"/>
      <c r="V75" s="975">
        <v>5</v>
      </c>
      <c r="W75" s="973"/>
      <c r="X75" s="973"/>
      <c r="Y75" s="973"/>
      <c r="Z75" s="974"/>
      <c r="AA75" s="975">
        <v>9</v>
      </c>
      <c r="AB75" s="973"/>
      <c r="AC75" s="973"/>
      <c r="AD75" s="973"/>
      <c r="AE75" s="974"/>
      <c r="AF75" s="975" t="s">
        <v>540</v>
      </c>
      <c r="AG75" s="973"/>
      <c r="AH75" s="973"/>
      <c r="AI75" s="973"/>
      <c r="AJ75" s="974"/>
      <c r="AK75" s="975" t="s">
        <v>540</v>
      </c>
      <c r="AL75" s="973"/>
      <c r="AM75" s="973"/>
      <c r="AN75" s="973"/>
      <c r="AO75" s="974"/>
      <c r="AP75" s="975" t="s">
        <v>540</v>
      </c>
      <c r="AQ75" s="973"/>
      <c r="AR75" s="973"/>
      <c r="AS75" s="973"/>
      <c r="AT75" s="974"/>
      <c r="AU75" s="975" t="s">
        <v>540</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548</v>
      </c>
      <c r="C76" s="969"/>
      <c r="D76" s="969"/>
      <c r="E76" s="969"/>
      <c r="F76" s="969"/>
      <c r="G76" s="969"/>
      <c r="H76" s="969"/>
      <c r="I76" s="969"/>
      <c r="J76" s="969"/>
      <c r="K76" s="969"/>
      <c r="L76" s="969"/>
      <c r="M76" s="969"/>
      <c r="N76" s="969"/>
      <c r="O76" s="969"/>
      <c r="P76" s="970"/>
      <c r="Q76" s="972">
        <v>107</v>
      </c>
      <c r="R76" s="973"/>
      <c r="S76" s="973"/>
      <c r="T76" s="973"/>
      <c r="U76" s="974"/>
      <c r="V76" s="975">
        <v>101</v>
      </c>
      <c r="W76" s="973"/>
      <c r="X76" s="973"/>
      <c r="Y76" s="973"/>
      <c r="Z76" s="974"/>
      <c r="AA76" s="975">
        <v>6</v>
      </c>
      <c r="AB76" s="973"/>
      <c r="AC76" s="973"/>
      <c r="AD76" s="973"/>
      <c r="AE76" s="974"/>
      <c r="AF76" s="975" t="s">
        <v>540</v>
      </c>
      <c r="AG76" s="973"/>
      <c r="AH76" s="973"/>
      <c r="AI76" s="973"/>
      <c r="AJ76" s="974"/>
      <c r="AK76" s="975" t="s">
        <v>540</v>
      </c>
      <c r="AL76" s="973"/>
      <c r="AM76" s="973"/>
      <c r="AN76" s="973"/>
      <c r="AO76" s="974"/>
      <c r="AP76" s="975">
        <v>5</v>
      </c>
      <c r="AQ76" s="973"/>
      <c r="AR76" s="973"/>
      <c r="AS76" s="973"/>
      <c r="AT76" s="974"/>
      <c r="AU76" s="975">
        <v>1</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549</v>
      </c>
      <c r="C77" s="969"/>
      <c r="D77" s="969"/>
      <c r="E77" s="969"/>
      <c r="F77" s="969"/>
      <c r="G77" s="969"/>
      <c r="H77" s="969"/>
      <c r="I77" s="969"/>
      <c r="J77" s="969"/>
      <c r="K77" s="969"/>
      <c r="L77" s="969"/>
      <c r="M77" s="969"/>
      <c r="N77" s="969"/>
      <c r="O77" s="969"/>
      <c r="P77" s="970"/>
      <c r="Q77" s="972">
        <v>76</v>
      </c>
      <c r="R77" s="973"/>
      <c r="S77" s="973"/>
      <c r="T77" s="973"/>
      <c r="U77" s="974"/>
      <c r="V77" s="975">
        <v>76</v>
      </c>
      <c r="W77" s="973"/>
      <c r="X77" s="973"/>
      <c r="Y77" s="973"/>
      <c r="Z77" s="974"/>
      <c r="AA77" s="975" t="s">
        <v>111</v>
      </c>
      <c r="AB77" s="973"/>
      <c r="AC77" s="973"/>
      <c r="AD77" s="973"/>
      <c r="AE77" s="974"/>
      <c r="AF77" s="975" t="s">
        <v>540</v>
      </c>
      <c r="AG77" s="973"/>
      <c r="AH77" s="973"/>
      <c r="AI77" s="973"/>
      <c r="AJ77" s="974"/>
      <c r="AK77" s="975" t="s">
        <v>540</v>
      </c>
      <c r="AL77" s="973"/>
      <c r="AM77" s="973"/>
      <c r="AN77" s="973"/>
      <c r="AO77" s="974"/>
      <c r="AP77" s="975" t="s">
        <v>540</v>
      </c>
      <c r="AQ77" s="973"/>
      <c r="AR77" s="973"/>
      <c r="AS77" s="973"/>
      <c r="AT77" s="974"/>
      <c r="AU77" s="975" t="s">
        <v>540</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550</v>
      </c>
      <c r="C78" s="969"/>
      <c r="D78" s="969"/>
      <c r="E78" s="969"/>
      <c r="F78" s="969"/>
      <c r="G78" s="969"/>
      <c r="H78" s="969"/>
      <c r="I78" s="969"/>
      <c r="J78" s="969"/>
      <c r="K78" s="969"/>
      <c r="L78" s="969"/>
      <c r="M78" s="969"/>
      <c r="N78" s="969"/>
      <c r="O78" s="969"/>
      <c r="P78" s="970"/>
      <c r="Q78" s="971">
        <v>198</v>
      </c>
      <c r="R78" s="965"/>
      <c r="S78" s="965"/>
      <c r="T78" s="965"/>
      <c r="U78" s="965"/>
      <c r="V78" s="965">
        <v>90</v>
      </c>
      <c r="W78" s="965"/>
      <c r="X78" s="965"/>
      <c r="Y78" s="965"/>
      <c r="Z78" s="965"/>
      <c r="AA78" s="965">
        <v>109</v>
      </c>
      <c r="AB78" s="965"/>
      <c r="AC78" s="965"/>
      <c r="AD78" s="965"/>
      <c r="AE78" s="965"/>
      <c r="AF78" s="965">
        <v>109</v>
      </c>
      <c r="AG78" s="965"/>
      <c r="AH78" s="965"/>
      <c r="AI78" s="965"/>
      <c r="AJ78" s="965"/>
      <c r="AK78" s="965" t="s">
        <v>540</v>
      </c>
      <c r="AL78" s="965"/>
      <c r="AM78" s="965"/>
      <c r="AN78" s="965"/>
      <c r="AO78" s="965"/>
      <c r="AP78" s="965" t="s">
        <v>540</v>
      </c>
      <c r="AQ78" s="965"/>
      <c r="AR78" s="965"/>
      <c r="AS78" s="965"/>
      <c r="AT78" s="965"/>
      <c r="AU78" s="965" t="s">
        <v>540</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551</v>
      </c>
      <c r="C79" s="969"/>
      <c r="D79" s="969"/>
      <c r="E79" s="969"/>
      <c r="F79" s="969"/>
      <c r="G79" s="969"/>
      <c r="H79" s="969"/>
      <c r="I79" s="969"/>
      <c r="J79" s="969"/>
      <c r="K79" s="969"/>
      <c r="L79" s="969"/>
      <c r="M79" s="969"/>
      <c r="N79" s="969"/>
      <c r="O79" s="969"/>
      <c r="P79" s="970"/>
      <c r="Q79" s="971">
        <v>191</v>
      </c>
      <c r="R79" s="965"/>
      <c r="S79" s="965"/>
      <c r="T79" s="965"/>
      <c r="U79" s="965"/>
      <c r="V79" s="965">
        <v>182</v>
      </c>
      <c r="W79" s="965"/>
      <c r="X79" s="965"/>
      <c r="Y79" s="965"/>
      <c r="Z79" s="965"/>
      <c r="AA79" s="965">
        <v>9</v>
      </c>
      <c r="AB79" s="965"/>
      <c r="AC79" s="965"/>
      <c r="AD79" s="965"/>
      <c r="AE79" s="965"/>
      <c r="AF79" s="965">
        <v>9</v>
      </c>
      <c r="AG79" s="965"/>
      <c r="AH79" s="965"/>
      <c r="AI79" s="965"/>
      <c r="AJ79" s="965"/>
      <c r="AK79" s="965" t="s">
        <v>540</v>
      </c>
      <c r="AL79" s="965"/>
      <c r="AM79" s="965"/>
      <c r="AN79" s="965"/>
      <c r="AO79" s="965"/>
      <c r="AP79" s="965" t="s">
        <v>540</v>
      </c>
      <c r="AQ79" s="965"/>
      <c r="AR79" s="965"/>
      <c r="AS79" s="965"/>
      <c r="AT79" s="965"/>
      <c r="AU79" s="965" t="s">
        <v>540</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552</v>
      </c>
      <c r="C80" s="969"/>
      <c r="D80" s="969"/>
      <c r="E80" s="969"/>
      <c r="F80" s="969"/>
      <c r="G80" s="969"/>
      <c r="H80" s="969"/>
      <c r="I80" s="969"/>
      <c r="J80" s="969"/>
      <c r="K80" s="969"/>
      <c r="L80" s="969"/>
      <c r="M80" s="969"/>
      <c r="N80" s="969"/>
      <c r="O80" s="969"/>
      <c r="P80" s="970"/>
      <c r="Q80" s="971">
        <v>193752</v>
      </c>
      <c r="R80" s="965"/>
      <c r="S80" s="965"/>
      <c r="T80" s="965"/>
      <c r="U80" s="965"/>
      <c r="V80" s="965">
        <v>186919</v>
      </c>
      <c r="W80" s="965"/>
      <c r="X80" s="965"/>
      <c r="Y80" s="965"/>
      <c r="Z80" s="965"/>
      <c r="AA80" s="965">
        <v>6833</v>
      </c>
      <c r="AB80" s="965"/>
      <c r="AC80" s="965"/>
      <c r="AD80" s="965"/>
      <c r="AE80" s="965"/>
      <c r="AF80" s="965">
        <v>6833</v>
      </c>
      <c r="AG80" s="965"/>
      <c r="AH80" s="965"/>
      <c r="AI80" s="965"/>
      <c r="AJ80" s="965"/>
      <c r="AK80" s="965">
        <v>1270</v>
      </c>
      <c r="AL80" s="965"/>
      <c r="AM80" s="965"/>
      <c r="AN80" s="965"/>
      <c r="AO80" s="965"/>
      <c r="AP80" s="965" t="s">
        <v>540</v>
      </c>
      <c r="AQ80" s="965"/>
      <c r="AR80" s="965"/>
      <c r="AS80" s="965"/>
      <c r="AT80" s="965"/>
      <c r="AU80" s="965" t="s">
        <v>540</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553</v>
      </c>
      <c r="C81" s="969"/>
      <c r="D81" s="969"/>
      <c r="E81" s="969"/>
      <c r="F81" s="969"/>
      <c r="G81" s="969"/>
      <c r="H81" s="969"/>
      <c r="I81" s="969"/>
      <c r="J81" s="969"/>
      <c r="K81" s="969"/>
      <c r="L81" s="969"/>
      <c r="M81" s="969"/>
      <c r="N81" s="969"/>
      <c r="O81" s="969"/>
      <c r="P81" s="970"/>
      <c r="Q81" s="971">
        <v>773</v>
      </c>
      <c r="R81" s="965"/>
      <c r="S81" s="965"/>
      <c r="T81" s="965"/>
      <c r="U81" s="965"/>
      <c r="V81" s="965">
        <v>661</v>
      </c>
      <c r="W81" s="965"/>
      <c r="X81" s="965"/>
      <c r="Y81" s="965"/>
      <c r="Z81" s="965"/>
      <c r="AA81" s="965">
        <v>112</v>
      </c>
      <c r="AB81" s="965"/>
      <c r="AC81" s="965"/>
      <c r="AD81" s="965"/>
      <c r="AE81" s="965"/>
      <c r="AF81" s="965">
        <v>1043</v>
      </c>
      <c r="AG81" s="965"/>
      <c r="AH81" s="965"/>
      <c r="AI81" s="965"/>
      <c r="AJ81" s="965"/>
      <c r="AK81" s="965">
        <v>34</v>
      </c>
      <c r="AL81" s="965"/>
      <c r="AM81" s="965"/>
      <c r="AN81" s="965"/>
      <c r="AO81" s="965"/>
      <c r="AP81" s="965">
        <v>84</v>
      </c>
      <c r="AQ81" s="965"/>
      <c r="AR81" s="965"/>
      <c r="AS81" s="965"/>
      <c r="AT81" s="965"/>
      <c r="AU81" s="965">
        <v>14</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8100</v>
      </c>
      <c r="AG88" s="953"/>
      <c r="AH88" s="953"/>
      <c r="AI88" s="953"/>
      <c r="AJ88" s="953"/>
      <c r="AK88" s="957"/>
      <c r="AL88" s="957"/>
      <c r="AM88" s="957"/>
      <c r="AN88" s="957"/>
      <c r="AO88" s="957"/>
      <c r="AP88" s="953">
        <v>430</v>
      </c>
      <c r="AQ88" s="953"/>
      <c r="AR88" s="953"/>
      <c r="AS88" s="953"/>
      <c r="AT88" s="953"/>
      <c r="AU88" s="953">
        <v>270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400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46</v>
      </c>
      <c r="CS102" s="945"/>
      <c r="CT102" s="945"/>
      <c r="CU102" s="945"/>
      <c r="CV102" s="946"/>
      <c r="CW102" s="944" t="s">
        <v>560</v>
      </c>
      <c r="CX102" s="945"/>
      <c r="CY102" s="945"/>
      <c r="CZ102" s="945"/>
      <c r="DA102" s="946"/>
      <c r="DB102" s="944" t="s">
        <v>560</v>
      </c>
      <c r="DC102" s="945"/>
      <c r="DD102" s="945"/>
      <c r="DE102" s="945"/>
      <c r="DF102" s="946"/>
      <c r="DG102" s="944" t="s">
        <v>560</v>
      </c>
      <c r="DH102" s="945"/>
      <c r="DI102" s="945"/>
      <c r="DJ102" s="945"/>
      <c r="DK102" s="946"/>
      <c r="DL102" s="944" t="s">
        <v>560</v>
      </c>
      <c r="DM102" s="945"/>
      <c r="DN102" s="945"/>
      <c r="DO102" s="945"/>
      <c r="DP102" s="946"/>
      <c r="DQ102" s="944" t="s">
        <v>560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408</v>
      </c>
      <c r="AB109" s="886"/>
      <c r="AC109" s="886"/>
      <c r="AD109" s="886"/>
      <c r="AE109" s="887"/>
      <c r="AF109" s="888" t="s">
        <v>285</v>
      </c>
      <c r="AG109" s="886"/>
      <c r="AH109" s="886"/>
      <c r="AI109" s="886"/>
      <c r="AJ109" s="887"/>
      <c r="AK109" s="888" t="s">
        <v>284</v>
      </c>
      <c r="AL109" s="886"/>
      <c r="AM109" s="886"/>
      <c r="AN109" s="886"/>
      <c r="AO109" s="887"/>
      <c r="AP109" s="888" t="s">
        <v>409</v>
      </c>
      <c r="AQ109" s="886"/>
      <c r="AR109" s="886"/>
      <c r="AS109" s="886"/>
      <c r="AT109" s="917"/>
      <c r="AU109" s="885" t="s">
        <v>407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408</v>
      </c>
      <c r="BR109" s="886"/>
      <c r="BS109" s="886"/>
      <c r="BT109" s="886"/>
      <c r="BU109" s="887"/>
      <c r="BV109" s="888" t="s">
        <v>285</v>
      </c>
      <c r="BW109" s="886"/>
      <c r="BX109" s="886"/>
      <c r="BY109" s="886"/>
      <c r="BZ109" s="887"/>
      <c r="CA109" s="888" t="s">
        <v>284</v>
      </c>
      <c r="CB109" s="886"/>
      <c r="CC109" s="886"/>
      <c r="CD109" s="886"/>
      <c r="CE109" s="887"/>
      <c r="CF109" s="926" t="s">
        <v>409</v>
      </c>
      <c r="CG109" s="926"/>
      <c r="CH109" s="926"/>
      <c r="CI109" s="926"/>
      <c r="CJ109" s="926"/>
      <c r="CK109" s="888" t="s">
        <v>410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408</v>
      </c>
      <c r="DH109" s="886"/>
      <c r="DI109" s="886"/>
      <c r="DJ109" s="886"/>
      <c r="DK109" s="887"/>
      <c r="DL109" s="888" t="s">
        <v>285</v>
      </c>
      <c r="DM109" s="886"/>
      <c r="DN109" s="886"/>
      <c r="DO109" s="886"/>
      <c r="DP109" s="887"/>
      <c r="DQ109" s="888" t="s">
        <v>284</v>
      </c>
      <c r="DR109" s="886"/>
      <c r="DS109" s="886"/>
      <c r="DT109" s="886"/>
      <c r="DU109" s="887"/>
      <c r="DV109" s="888" t="s">
        <v>409</v>
      </c>
      <c r="DW109" s="886"/>
      <c r="DX109" s="886"/>
      <c r="DY109" s="886"/>
      <c r="DZ109" s="917"/>
    </row>
    <row r="110" spans="1:131" s="197" customFormat="1" ht="26.25" customHeight="1">
      <c r="A110" s="755" t="s">
        <v>411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2645931</v>
      </c>
      <c r="AB110" s="871"/>
      <c r="AC110" s="871"/>
      <c r="AD110" s="871"/>
      <c r="AE110" s="872"/>
      <c r="AF110" s="873">
        <v>2534059</v>
      </c>
      <c r="AG110" s="871"/>
      <c r="AH110" s="871"/>
      <c r="AI110" s="871"/>
      <c r="AJ110" s="872"/>
      <c r="AK110" s="873">
        <v>2515400</v>
      </c>
      <c r="AL110" s="871"/>
      <c r="AM110" s="871"/>
      <c r="AN110" s="871"/>
      <c r="AO110" s="872"/>
      <c r="AP110" s="874">
        <v>26.3</v>
      </c>
      <c r="AQ110" s="875"/>
      <c r="AR110" s="875"/>
      <c r="AS110" s="875"/>
      <c r="AT110" s="876"/>
      <c r="AU110" s="918" t="s">
        <v>61</v>
      </c>
      <c r="AV110" s="919"/>
      <c r="AW110" s="919"/>
      <c r="AX110" s="919"/>
      <c r="AY110" s="920"/>
      <c r="AZ110" s="814" t="s">
        <v>412</v>
      </c>
      <c r="BA110" s="756"/>
      <c r="BB110" s="756"/>
      <c r="BC110" s="756"/>
      <c r="BD110" s="756"/>
      <c r="BE110" s="756"/>
      <c r="BF110" s="756"/>
      <c r="BG110" s="756"/>
      <c r="BH110" s="756"/>
      <c r="BI110" s="756"/>
      <c r="BJ110" s="756"/>
      <c r="BK110" s="756"/>
      <c r="BL110" s="756"/>
      <c r="BM110" s="756"/>
      <c r="BN110" s="756"/>
      <c r="BO110" s="756"/>
      <c r="BP110" s="757"/>
      <c r="BQ110" s="797">
        <v>21739202</v>
      </c>
      <c r="BR110" s="798"/>
      <c r="BS110" s="798"/>
      <c r="BT110" s="798"/>
      <c r="BU110" s="798"/>
      <c r="BV110" s="798">
        <v>22173450</v>
      </c>
      <c r="BW110" s="798"/>
      <c r="BX110" s="798"/>
      <c r="BY110" s="798"/>
      <c r="BZ110" s="798"/>
      <c r="CA110" s="798">
        <v>21528806</v>
      </c>
      <c r="CB110" s="798"/>
      <c r="CC110" s="798"/>
      <c r="CD110" s="798"/>
      <c r="CE110" s="798"/>
      <c r="CF110" s="859">
        <v>225.1</v>
      </c>
      <c r="CG110" s="860"/>
      <c r="CH110" s="860"/>
      <c r="CI110" s="860"/>
      <c r="CJ110" s="860"/>
      <c r="CK110" s="914" t="s">
        <v>413</v>
      </c>
      <c r="CL110" s="862"/>
      <c r="CM110" s="867" t="s">
        <v>414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416</v>
      </c>
      <c r="BA111" s="766"/>
      <c r="BB111" s="766"/>
      <c r="BC111" s="766"/>
      <c r="BD111" s="766"/>
      <c r="BE111" s="766"/>
      <c r="BF111" s="766"/>
      <c r="BG111" s="766"/>
      <c r="BH111" s="766"/>
      <c r="BI111" s="766"/>
      <c r="BJ111" s="766"/>
      <c r="BK111" s="766"/>
      <c r="BL111" s="766"/>
      <c r="BM111" s="766"/>
      <c r="BN111" s="766"/>
      <c r="BO111" s="766"/>
      <c r="BP111" s="767"/>
      <c r="BQ111" s="768">
        <v>956767</v>
      </c>
      <c r="BR111" s="769"/>
      <c r="BS111" s="769"/>
      <c r="BT111" s="769"/>
      <c r="BU111" s="769"/>
      <c r="BV111" s="769">
        <v>822346</v>
      </c>
      <c r="BW111" s="769"/>
      <c r="BX111" s="769"/>
      <c r="BY111" s="769"/>
      <c r="BZ111" s="769"/>
      <c r="CA111" s="769">
        <v>689521</v>
      </c>
      <c r="CB111" s="769"/>
      <c r="CC111" s="769"/>
      <c r="CD111" s="769"/>
      <c r="CE111" s="769"/>
      <c r="CF111" s="846">
        <v>7.2</v>
      </c>
      <c r="CG111" s="847"/>
      <c r="CH111" s="847"/>
      <c r="CI111" s="847"/>
      <c r="CJ111" s="847"/>
      <c r="CK111" s="915"/>
      <c r="CL111" s="864"/>
      <c r="CM111" s="801" t="s">
        <v>417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418</v>
      </c>
      <c r="B112" s="901"/>
      <c r="C112" s="766" t="s">
        <v>419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420</v>
      </c>
      <c r="BA112" s="766"/>
      <c r="BB112" s="766"/>
      <c r="BC112" s="766"/>
      <c r="BD112" s="766"/>
      <c r="BE112" s="766"/>
      <c r="BF112" s="766"/>
      <c r="BG112" s="766"/>
      <c r="BH112" s="766"/>
      <c r="BI112" s="766"/>
      <c r="BJ112" s="766"/>
      <c r="BK112" s="766"/>
      <c r="BL112" s="766"/>
      <c r="BM112" s="766"/>
      <c r="BN112" s="766"/>
      <c r="BO112" s="766"/>
      <c r="BP112" s="767"/>
      <c r="BQ112" s="768">
        <v>9336518</v>
      </c>
      <c r="BR112" s="769"/>
      <c r="BS112" s="769"/>
      <c r="BT112" s="769"/>
      <c r="BU112" s="769"/>
      <c r="BV112" s="769">
        <v>8899910</v>
      </c>
      <c r="BW112" s="769"/>
      <c r="BX112" s="769"/>
      <c r="BY112" s="769"/>
      <c r="BZ112" s="769"/>
      <c r="CA112" s="769">
        <v>11375087</v>
      </c>
      <c r="CB112" s="769"/>
      <c r="CC112" s="769"/>
      <c r="CD112" s="769"/>
      <c r="CE112" s="769"/>
      <c r="CF112" s="846">
        <v>118.9</v>
      </c>
      <c r="CG112" s="847"/>
      <c r="CH112" s="847"/>
      <c r="CI112" s="847"/>
      <c r="CJ112" s="847"/>
      <c r="CK112" s="915"/>
      <c r="CL112" s="864"/>
      <c r="CM112" s="801" t="s">
        <v>421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422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553124</v>
      </c>
      <c r="AB113" s="907"/>
      <c r="AC113" s="907"/>
      <c r="AD113" s="907"/>
      <c r="AE113" s="908"/>
      <c r="AF113" s="909">
        <v>633621</v>
      </c>
      <c r="AG113" s="907"/>
      <c r="AH113" s="907"/>
      <c r="AI113" s="907"/>
      <c r="AJ113" s="908"/>
      <c r="AK113" s="909">
        <v>906812</v>
      </c>
      <c r="AL113" s="907"/>
      <c r="AM113" s="907"/>
      <c r="AN113" s="907"/>
      <c r="AO113" s="908"/>
      <c r="AP113" s="910">
        <v>9.5</v>
      </c>
      <c r="AQ113" s="911"/>
      <c r="AR113" s="911"/>
      <c r="AS113" s="911"/>
      <c r="AT113" s="912"/>
      <c r="AU113" s="921"/>
      <c r="AV113" s="922"/>
      <c r="AW113" s="922"/>
      <c r="AX113" s="922"/>
      <c r="AY113" s="923"/>
      <c r="AZ113" s="765" t="s">
        <v>423</v>
      </c>
      <c r="BA113" s="766"/>
      <c r="BB113" s="766"/>
      <c r="BC113" s="766"/>
      <c r="BD113" s="766"/>
      <c r="BE113" s="766"/>
      <c r="BF113" s="766"/>
      <c r="BG113" s="766"/>
      <c r="BH113" s="766"/>
      <c r="BI113" s="766"/>
      <c r="BJ113" s="766"/>
      <c r="BK113" s="766"/>
      <c r="BL113" s="766"/>
      <c r="BM113" s="766"/>
      <c r="BN113" s="766"/>
      <c r="BO113" s="766"/>
      <c r="BP113" s="767"/>
      <c r="BQ113" s="768">
        <v>406278</v>
      </c>
      <c r="BR113" s="769"/>
      <c r="BS113" s="769"/>
      <c r="BT113" s="769"/>
      <c r="BU113" s="769"/>
      <c r="BV113" s="769">
        <v>316019</v>
      </c>
      <c r="BW113" s="769"/>
      <c r="BX113" s="769"/>
      <c r="BY113" s="769"/>
      <c r="BZ113" s="769"/>
      <c r="CA113" s="769">
        <v>270427</v>
      </c>
      <c r="CB113" s="769"/>
      <c r="CC113" s="769"/>
      <c r="CD113" s="769"/>
      <c r="CE113" s="769"/>
      <c r="CF113" s="846">
        <v>2.8</v>
      </c>
      <c r="CG113" s="847"/>
      <c r="CH113" s="847"/>
      <c r="CI113" s="847"/>
      <c r="CJ113" s="847"/>
      <c r="CK113" s="915"/>
      <c r="CL113" s="864"/>
      <c r="CM113" s="801" t="s">
        <v>424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425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103174</v>
      </c>
      <c r="AB114" s="782"/>
      <c r="AC114" s="782"/>
      <c r="AD114" s="782"/>
      <c r="AE114" s="783"/>
      <c r="AF114" s="784">
        <v>66014</v>
      </c>
      <c r="AG114" s="782"/>
      <c r="AH114" s="782"/>
      <c r="AI114" s="782"/>
      <c r="AJ114" s="783"/>
      <c r="AK114" s="784">
        <v>19330</v>
      </c>
      <c r="AL114" s="782"/>
      <c r="AM114" s="782"/>
      <c r="AN114" s="782"/>
      <c r="AO114" s="783"/>
      <c r="AP114" s="752">
        <v>0.2</v>
      </c>
      <c r="AQ114" s="753"/>
      <c r="AR114" s="753"/>
      <c r="AS114" s="753"/>
      <c r="AT114" s="754"/>
      <c r="AU114" s="921"/>
      <c r="AV114" s="922"/>
      <c r="AW114" s="922"/>
      <c r="AX114" s="922"/>
      <c r="AY114" s="923"/>
      <c r="AZ114" s="765" t="s">
        <v>426</v>
      </c>
      <c r="BA114" s="766"/>
      <c r="BB114" s="766"/>
      <c r="BC114" s="766"/>
      <c r="BD114" s="766"/>
      <c r="BE114" s="766"/>
      <c r="BF114" s="766"/>
      <c r="BG114" s="766"/>
      <c r="BH114" s="766"/>
      <c r="BI114" s="766"/>
      <c r="BJ114" s="766"/>
      <c r="BK114" s="766"/>
      <c r="BL114" s="766"/>
      <c r="BM114" s="766"/>
      <c r="BN114" s="766"/>
      <c r="BO114" s="766"/>
      <c r="BP114" s="767"/>
      <c r="BQ114" s="768">
        <v>3246878</v>
      </c>
      <c r="BR114" s="769"/>
      <c r="BS114" s="769"/>
      <c r="BT114" s="769"/>
      <c r="BU114" s="769"/>
      <c r="BV114" s="769">
        <v>3121522</v>
      </c>
      <c r="BW114" s="769"/>
      <c r="BX114" s="769"/>
      <c r="BY114" s="769"/>
      <c r="BZ114" s="769"/>
      <c r="CA114" s="769">
        <v>2890645</v>
      </c>
      <c r="CB114" s="769"/>
      <c r="CC114" s="769"/>
      <c r="CD114" s="769"/>
      <c r="CE114" s="769"/>
      <c r="CF114" s="846">
        <v>30.2</v>
      </c>
      <c r="CG114" s="847"/>
      <c r="CH114" s="847"/>
      <c r="CI114" s="847"/>
      <c r="CJ114" s="847"/>
      <c r="CK114" s="915"/>
      <c r="CL114" s="864"/>
      <c r="CM114" s="801" t="s">
        <v>427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185486</v>
      </c>
      <c r="AB115" s="907"/>
      <c r="AC115" s="907"/>
      <c r="AD115" s="907"/>
      <c r="AE115" s="908"/>
      <c r="AF115" s="909">
        <v>182103</v>
      </c>
      <c r="AG115" s="907"/>
      <c r="AH115" s="907"/>
      <c r="AI115" s="907"/>
      <c r="AJ115" s="908"/>
      <c r="AK115" s="909">
        <v>172704</v>
      </c>
      <c r="AL115" s="907"/>
      <c r="AM115" s="907"/>
      <c r="AN115" s="907"/>
      <c r="AO115" s="908"/>
      <c r="AP115" s="910">
        <v>1.8</v>
      </c>
      <c r="AQ115" s="911"/>
      <c r="AR115" s="911"/>
      <c r="AS115" s="911"/>
      <c r="AT115" s="912"/>
      <c r="AU115" s="921"/>
      <c r="AV115" s="922"/>
      <c r="AW115" s="922"/>
      <c r="AX115" s="922"/>
      <c r="AY115" s="923"/>
      <c r="AZ115" s="765" t="s">
        <v>429</v>
      </c>
      <c r="BA115" s="766"/>
      <c r="BB115" s="766"/>
      <c r="BC115" s="766"/>
      <c r="BD115" s="766"/>
      <c r="BE115" s="766"/>
      <c r="BF115" s="766"/>
      <c r="BG115" s="766"/>
      <c r="BH115" s="766"/>
      <c r="BI115" s="766"/>
      <c r="BJ115" s="766"/>
      <c r="BK115" s="766"/>
      <c r="BL115" s="766"/>
      <c r="BM115" s="766"/>
      <c r="BN115" s="766"/>
      <c r="BO115" s="766"/>
      <c r="BP115" s="767"/>
      <c r="BQ115" s="768">
        <v>375775</v>
      </c>
      <c r="BR115" s="769"/>
      <c r="BS115" s="769"/>
      <c r="BT115" s="769"/>
      <c r="BU115" s="769"/>
      <c r="BV115" s="769">
        <v>377826</v>
      </c>
      <c r="BW115" s="769"/>
      <c r="BX115" s="769"/>
      <c r="BY115" s="769"/>
      <c r="BZ115" s="769"/>
      <c r="CA115" s="769">
        <v>15140</v>
      </c>
      <c r="CB115" s="769"/>
      <c r="CC115" s="769"/>
      <c r="CD115" s="769"/>
      <c r="CE115" s="769"/>
      <c r="CF115" s="846">
        <v>0.2</v>
      </c>
      <c r="CG115" s="847"/>
      <c r="CH115" s="847"/>
      <c r="CI115" s="847"/>
      <c r="CJ115" s="847"/>
      <c r="CK115" s="915"/>
      <c r="CL115" s="864"/>
      <c r="CM115" s="765" t="s">
        <v>430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431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432</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433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434</v>
      </c>
      <c r="Z117" s="887"/>
      <c r="AA117" s="892">
        <v>3487715</v>
      </c>
      <c r="AB117" s="893"/>
      <c r="AC117" s="893"/>
      <c r="AD117" s="893"/>
      <c r="AE117" s="894"/>
      <c r="AF117" s="896">
        <v>3415797</v>
      </c>
      <c r="AG117" s="893"/>
      <c r="AH117" s="893"/>
      <c r="AI117" s="893"/>
      <c r="AJ117" s="894"/>
      <c r="AK117" s="896">
        <v>3614246</v>
      </c>
      <c r="AL117" s="893"/>
      <c r="AM117" s="893"/>
      <c r="AN117" s="893"/>
      <c r="AO117" s="894"/>
      <c r="AP117" s="897"/>
      <c r="AQ117" s="898"/>
      <c r="AR117" s="898"/>
      <c r="AS117" s="898"/>
      <c r="AT117" s="899"/>
      <c r="AU117" s="921"/>
      <c r="AV117" s="922"/>
      <c r="AW117" s="922"/>
      <c r="AX117" s="922"/>
      <c r="AY117" s="923"/>
      <c r="AZ117" s="843" t="s">
        <v>435</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410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408</v>
      </c>
      <c r="AB118" s="886"/>
      <c r="AC118" s="886"/>
      <c r="AD118" s="886"/>
      <c r="AE118" s="887"/>
      <c r="AF118" s="888" t="s">
        <v>285</v>
      </c>
      <c r="AG118" s="886"/>
      <c r="AH118" s="886"/>
      <c r="AI118" s="886"/>
      <c r="AJ118" s="887"/>
      <c r="AK118" s="888" t="s">
        <v>284</v>
      </c>
      <c r="AL118" s="886"/>
      <c r="AM118" s="886"/>
      <c r="AN118" s="886"/>
      <c r="AO118" s="887"/>
      <c r="AP118" s="889" t="s">
        <v>409</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437</v>
      </c>
      <c r="BP118" s="836"/>
      <c r="BQ118" s="855">
        <v>36061418</v>
      </c>
      <c r="BR118" s="856"/>
      <c r="BS118" s="856"/>
      <c r="BT118" s="856"/>
      <c r="BU118" s="856"/>
      <c r="BV118" s="856">
        <v>35711073</v>
      </c>
      <c r="BW118" s="856"/>
      <c r="BX118" s="856"/>
      <c r="BY118" s="856"/>
      <c r="BZ118" s="856"/>
      <c r="CA118" s="856">
        <v>36769626</v>
      </c>
      <c r="CB118" s="856"/>
      <c r="CC118" s="856"/>
      <c r="CD118" s="856"/>
      <c r="CE118" s="856"/>
      <c r="CF118" s="741"/>
      <c r="CG118" s="742"/>
      <c r="CH118" s="742"/>
      <c r="CI118" s="742"/>
      <c r="CJ118" s="839"/>
      <c r="CK118" s="915"/>
      <c r="CL118" s="864"/>
      <c r="CM118" s="801" t="s">
        <v>438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413</v>
      </c>
      <c r="B119" s="862"/>
      <c r="C119" s="867" t="s">
        <v>414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439</v>
      </c>
      <c r="AV119" s="878"/>
      <c r="AW119" s="878"/>
      <c r="AX119" s="878"/>
      <c r="AY119" s="879"/>
      <c r="AZ119" s="814" t="s">
        <v>440</v>
      </c>
      <c r="BA119" s="756"/>
      <c r="BB119" s="756"/>
      <c r="BC119" s="756"/>
      <c r="BD119" s="756"/>
      <c r="BE119" s="756"/>
      <c r="BF119" s="756"/>
      <c r="BG119" s="756"/>
      <c r="BH119" s="756"/>
      <c r="BI119" s="756"/>
      <c r="BJ119" s="756"/>
      <c r="BK119" s="756"/>
      <c r="BL119" s="756"/>
      <c r="BM119" s="756"/>
      <c r="BN119" s="756"/>
      <c r="BO119" s="756"/>
      <c r="BP119" s="757"/>
      <c r="BQ119" s="797">
        <v>3922906</v>
      </c>
      <c r="BR119" s="798"/>
      <c r="BS119" s="798"/>
      <c r="BT119" s="798"/>
      <c r="BU119" s="798"/>
      <c r="BV119" s="798">
        <v>4256564</v>
      </c>
      <c r="BW119" s="798"/>
      <c r="BX119" s="798"/>
      <c r="BY119" s="798"/>
      <c r="BZ119" s="798"/>
      <c r="CA119" s="798">
        <v>4565977</v>
      </c>
      <c r="CB119" s="798"/>
      <c r="CC119" s="798"/>
      <c r="CD119" s="798"/>
      <c r="CE119" s="798"/>
      <c r="CF119" s="859">
        <v>47.7</v>
      </c>
      <c r="CG119" s="860"/>
      <c r="CH119" s="860"/>
      <c r="CI119" s="860"/>
      <c r="CJ119" s="860"/>
      <c r="CK119" s="916"/>
      <c r="CL119" s="866"/>
      <c r="CM119" s="823" t="s">
        <v>441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956767</v>
      </c>
      <c r="DH119" s="715"/>
      <c r="DI119" s="715"/>
      <c r="DJ119" s="715"/>
      <c r="DK119" s="716"/>
      <c r="DL119" s="717">
        <v>822346</v>
      </c>
      <c r="DM119" s="715"/>
      <c r="DN119" s="715"/>
      <c r="DO119" s="715"/>
      <c r="DP119" s="716"/>
      <c r="DQ119" s="717">
        <v>689521</v>
      </c>
      <c r="DR119" s="715"/>
      <c r="DS119" s="715"/>
      <c r="DT119" s="715"/>
      <c r="DU119" s="716"/>
      <c r="DV119" s="805">
        <v>7.2</v>
      </c>
      <c r="DW119" s="806"/>
      <c r="DX119" s="806"/>
      <c r="DY119" s="806"/>
      <c r="DZ119" s="807"/>
    </row>
    <row r="120" spans="1:130" s="197" customFormat="1" ht="26.25" customHeight="1">
      <c r="A120" s="863"/>
      <c r="B120" s="864"/>
      <c r="C120" s="801" t="s">
        <v>417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442</v>
      </c>
      <c r="BA120" s="766"/>
      <c r="BB120" s="766"/>
      <c r="BC120" s="766"/>
      <c r="BD120" s="766"/>
      <c r="BE120" s="766"/>
      <c r="BF120" s="766"/>
      <c r="BG120" s="766"/>
      <c r="BH120" s="766"/>
      <c r="BI120" s="766"/>
      <c r="BJ120" s="766"/>
      <c r="BK120" s="766"/>
      <c r="BL120" s="766"/>
      <c r="BM120" s="766"/>
      <c r="BN120" s="766"/>
      <c r="BO120" s="766"/>
      <c r="BP120" s="767"/>
      <c r="BQ120" s="768">
        <v>3515659</v>
      </c>
      <c r="BR120" s="769"/>
      <c r="BS120" s="769"/>
      <c r="BT120" s="769"/>
      <c r="BU120" s="769"/>
      <c r="BV120" s="769">
        <v>3446808</v>
      </c>
      <c r="BW120" s="769"/>
      <c r="BX120" s="769"/>
      <c r="BY120" s="769"/>
      <c r="BZ120" s="769"/>
      <c r="CA120" s="769">
        <v>3155711</v>
      </c>
      <c r="CB120" s="769"/>
      <c r="CC120" s="769"/>
      <c r="CD120" s="769"/>
      <c r="CE120" s="769"/>
      <c r="CF120" s="846">
        <v>33</v>
      </c>
      <c r="CG120" s="847"/>
      <c r="CH120" s="847"/>
      <c r="CI120" s="847"/>
      <c r="CJ120" s="847"/>
      <c r="CK120" s="848" t="s">
        <v>443</v>
      </c>
      <c r="CL120" s="808"/>
      <c r="CM120" s="808"/>
      <c r="CN120" s="808"/>
      <c r="CO120" s="809"/>
      <c r="CP120" s="852" t="s">
        <v>391</v>
      </c>
      <c r="CQ120" s="853"/>
      <c r="CR120" s="853"/>
      <c r="CS120" s="853"/>
      <c r="CT120" s="853"/>
      <c r="CU120" s="853"/>
      <c r="CV120" s="853"/>
      <c r="CW120" s="853"/>
      <c r="CX120" s="853"/>
      <c r="CY120" s="853"/>
      <c r="CZ120" s="853"/>
      <c r="DA120" s="853"/>
      <c r="DB120" s="853"/>
      <c r="DC120" s="853"/>
      <c r="DD120" s="853"/>
      <c r="DE120" s="853"/>
      <c r="DF120" s="854"/>
      <c r="DG120" s="797">
        <v>8117347</v>
      </c>
      <c r="DH120" s="798"/>
      <c r="DI120" s="798"/>
      <c r="DJ120" s="798"/>
      <c r="DK120" s="798"/>
      <c r="DL120" s="798">
        <v>7834447</v>
      </c>
      <c r="DM120" s="798"/>
      <c r="DN120" s="798"/>
      <c r="DO120" s="798"/>
      <c r="DP120" s="798"/>
      <c r="DQ120" s="798">
        <v>9946521</v>
      </c>
      <c r="DR120" s="798"/>
      <c r="DS120" s="798"/>
      <c r="DT120" s="798"/>
      <c r="DU120" s="798"/>
      <c r="DV120" s="799">
        <v>104</v>
      </c>
      <c r="DW120" s="799"/>
      <c r="DX120" s="799"/>
      <c r="DY120" s="799"/>
      <c r="DZ120" s="800"/>
    </row>
    <row r="121" spans="1:130" s="197" customFormat="1" ht="26.25" customHeight="1">
      <c r="A121" s="863"/>
      <c r="B121" s="864"/>
      <c r="C121" s="840" t="s">
        <v>444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445</v>
      </c>
      <c r="BA121" s="844"/>
      <c r="BB121" s="844"/>
      <c r="BC121" s="844"/>
      <c r="BD121" s="844"/>
      <c r="BE121" s="844"/>
      <c r="BF121" s="844"/>
      <c r="BG121" s="844"/>
      <c r="BH121" s="844"/>
      <c r="BI121" s="844"/>
      <c r="BJ121" s="844"/>
      <c r="BK121" s="844"/>
      <c r="BL121" s="844"/>
      <c r="BM121" s="844"/>
      <c r="BN121" s="844"/>
      <c r="BO121" s="844"/>
      <c r="BP121" s="845"/>
      <c r="BQ121" s="855">
        <v>20487552</v>
      </c>
      <c r="BR121" s="856"/>
      <c r="BS121" s="856"/>
      <c r="BT121" s="856"/>
      <c r="BU121" s="856"/>
      <c r="BV121" s="856">
        <v>21894415</v>
      </c>
      <c r="BW121" s="856"/>
      <c r="BX121" s="856"/>
      <c r="BY121" s="856"/>
      <c r="BZ121" s="856"/>
      <c r="CA121" s="856">
        <v>22351989</v>
      </c>
      <c r="CB121" s="856"/>
      <c r="CC121" s="856"/>
      <c r="CD121" s="856"/>
      <c r="CE121" s="856"/>
      <c r="CF121" s="857">
        <v>233.7</v>
      </c>
      <c r="CG121" s="858"/>
      <c r="CH121" s="858"/>
      <c r="CI121" s="858"/>
      <c r="CJ121" s="858"/>
      <c r="CK121" s="849"/>
      <c r="CL121" s="810"/>
      <c r="CM121" s="810"/>
      <c r="CN121" s="810"/>
      <c r="CO121" s="811"/>
      <c r="CP121" s="826" t="s">
        <v>386</v>
      </c>
      <c r="CQ121" s="827"/>
      <c r="CR121" s="827"/>
      <c r="CS121" s="827"/>
      <c r="CT121" s="827"/>
      <c r="CU121" s="827"/>
      <c r="CV121" s="827"/>
      <c r="CW121" s="827"/>
      <c r="CX121" s="827"/>
      <c r="CY121" s="827"/>
      <c r="CZ121" s="827"/>
      <c r="DA121" s="827"/>
      <c r="DB121" s="827"/>
      <c r="DC121" s="827"/>
      <c r="DD121" s="827"/>
      <c r="DE121" s="827"/>
      <c r="DF121" s="828"/>
      <c r="DG121" s="768">
        <v>304001</v>
      </c>
      <c r="DH121" s="769"/>
      <c r="DI121" s="769"/>
      <c r="DJ121" s="769"/>
      <c r="DK121" s="769"/>
      <c r="DL121" s="769">
        <v>254263</v>
      </c>
      <c r="DM121" s="769"/>
      <c r="DN121" s="769"/>
      <c r="DO121" s="769"/>
      <c r="DP121" s="769"/>
      <c r="DQ121" s="769">
        <v>543455</v>
      </c>
      <c r="DR121" s="769"/>
      <c r="DS121" s="769"/>
      <c r="DT121" s="769"/>
      <c r="DU121" s="769"/>
      <c r="DV121" s="821">
        <v>5.7</v>
      </c>
      <c r="DW121" s="821"/>
      <c r="DX121" s="821"/>
      <c r="DY121" s="821"/>
      <c r="DZ121" s="822"/>
    </row>
    <row r="122" spans="1:130" s="197" customFormat="1" ht="26.25" customHeight="1">
      <c r="A122" s="863"/>
      <c r="B122" s="864"/>
      <c r="C122" s="801" t="s">
        <v>427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446</v>
      </c>
      <c r="BP122" s="836"/>
      <c r="BQ122" s="837">
        <v>27926117</v>
      </c>
      <c r="BR122" s="838"/>
      <c r="BS122" s="838"/>
      <c r="BT122" s="838"/>
      <c r="BU122" s="838"/>
      <c r="BV122" s="838">
        <v>29597787</v>
      </c>
      <c r="BW122" s="838"/>
      <c r="BX122" s="838"/>
      <c r="BY122" s="838"/>
      <c r="BZ122" s="838"/>
      <c r="CA122" s="838">
        <v>30073677</v>
      </c>
      <c r="CB122" s="838"/>
      <c r="CC122" s="838"/>
      <c r="CD122" s="838"/>
      <c r="CE122" s="838"/>
      <c r="CF122" s="741"/>
      <c r="CG122" s="742"/>
      <c r="CH122" s="742"/>
      <c r="CI122" s="742"/>
      <c r="CJ122" s="839"/>
      <c r="CK122" s="849"/>
      <c r="CL122" s="810"/>
      <c r="CM122" s="810"/>
      <c r="CN122" s="810"/>
      <c r="CO122" s="811"/>
      <c r="CP122" s="826" t="s">
        <v>393</v>
      </c>
      <c r="CQ122" s="827"/>
      <c r="CR122" s="827"/>
      <c r="CS122" s="827"/>
      <c r="CT122" s="827"/>
      <c r="CU122" s="827"/>
      <c r="CV122" s="827"/>
      <c r="CW122" s="827"/>
      <c r="CX122" s="827"/>
      <c r="CY122" s="827"/>
      <c r="CZ122" s="827"/>
      <c r="DA122" s="827"/>
      <c r="DB122" s="827"/>
      <c r="DC122" s="827"/>
      <c r="DD122" s="827"/>
      <c r="DE122" s="827"/>
      <c r="DF122" s="828"/>
      <c r="DG122" s="768">
        <v>270834</v>
      </c>
      <c r="DH122" s="769"/>
      <c r="DI122" s="769"/>
      <c r="DJ122" s="769"/>
      <c r="DK122" s="769"/>
      <c r="DL122" s="769">
        <v>280855</v>
      </c>
      <c r="DM122" s="769"/>
      <c r="DN122" s="769"/>
      <c r="DO122" s="769"/>
      <c r="DP122" s="769"/>
      <c r="DQ122" s="769">
        <v>282259</v>
      </c>
      <c r="DR122" s="769"/>
      <c r="DS122" s="769"/>
      <c r="DT122" s="769"/>
      <c r="DU122" s="769"/>
      <c r="DV122" s="821">
        <v>3</v>
      </c>
      <c r="DW122" s="821"/>
      <c r="DX122" s="821"/>
      <c r="DY122" s="821"/>
      <c r="DZ122" s="822"/>
    </row>
    <row r="123" spans="1:130" s="197" customFormat="1" ht="26.25" customHeight="1" thickBot="1">
      <c r="A123" s="863"/>
      <c r="B123" s="864"/>
      <c r="C123" s="801" t="s">
        <v>433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84.1</v>
      </c>
      <c r="BR123" s="830"/>
      <c r="BS123" s="830"/>
      <c r="BT123" s="830"/>
      <c r="BU123" s="830"/>
      <c r="BV123" s="830">
        <v>64.2</v>
      </c>
      <c r="BW123" s="830"/>
      <c r="BX123" s="830"/>
      <c r="BY123" s="830"/>
      <c r="BZ123" s="830"/>
      <c r="CA123" s="830">
        <v>70</v>
      </c>
      <c r="CB123" s="830"/>
      <c r="CC123" s="830"/>
      <c r="CD123" s="830"/>
      <c r="CE123" s="830"/>
      <c r="CF123" s="728"/>
      <c r="CG123" s="729"/>
      <c r="CH123" s="729"/>
      <c r="CI123" s="729"/>
      <c r="CJ123" s="831"/>
      <c r="CK123" s="849"/>
      <c r="CL123" s="810"/>
      <c r="CM123" s="810"/>
      <c r="CN123" s="810"/>
      <c r="CO123" s="811"/>
      <c r="CP123" s="826" t="s">
        <v>384</v>
      </c>
      <c r="CQ123" s="827"/>
      <c r="CR123" s="827"/>
      <c r="CS123" s="827"/>
      <c r="CT123" s="827"/>
      <c r="CU123" s="827"/>
      <c r="CV123" s="827"/>
      <c r="CW123" s="827"/>
      <c r="CX123" s="827"/>
      <c r="CY123" s="827"/>
      <c r="CZ123" s="827"/>
      <c r="DA123" s="827"/>
      <c r="DB123" s="827"/>
      <c r="DC123" s="827"/>
      <c r="DD123" s="827"/>
      <c r="DE123" s="827"/>
      <c r="DF123" s="828"/>
      <c r="DG123" s="781">
        <v>156493</v>
      </c>
      <c r="DH123" s="782"/>
      <c r="DI123" s="782"/>
      <c r="DJ123" s="782"/>
      <c r="DK123" s="783"/>
      <c r="DL123" s="784">
        <v>125575</v>
      </c>
      <c r="DM123" s="782"/>
      <c r="DN123" s="782"/>
      <c r="DO123" s="782"/>
      <c r="DP123" s="783"/>
      <c r="DQ123" s="784">
        <v>223204</v>
      </c>
      <c r="DR123" s="782"/>
      <c r="DS123" s="782"/>
      <c r="DT123" s="782"/>
      <c r="DU123" s="783"/>
      <c r="DV123" s="752">
        <v>2.2999999999999998</v>
      </c>
      <c r="DW123" s="753"/>
      <c r="DX123" s="753"/>
      <c r="DY123" s="753"/>
      <c r="DZ123" s="754"/>
    </row>
    <row r="124" spans="1:130" s="197" customFormat="1" ht="26.25" customHeight="1">
      <c r="A124" s="863"/>
      <c r="B124" s="864"/>
      <c r="C124" s="801" t="s">
        <v>436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v>411690</v>
      </c>
      <c r="DH124" s="715"/>
      <c r="DI124" s="715"/>
      <c r="DJ124" s="715"/>
      <c r="DK124" s="716"/>
      <c r="DL124" s="717">
        <v>331294</v>
      </c>
      <c r="DM124" s="715"/>
      <c r="DN124" s="715"/>
      <c r="DO124" s="715"/>
      <c r="DP124" s="716"/>
      <c r="DQ124" s="717">
        <v>328011</v>
      </c>
      <c r="DR124" s="715"/>
      <c r="DS124" s="715"/>
      <c r="DT124" s="715"/>
      <c r="DU124" s="716"/>
      <c r="DV124" s="805">
        <v>3.4</v>
      </c>
      <c r="DW124" s="806"/>
      <c r="DX124" s="806"/>
      <c r="DY124" s="806"/>
      <c r="DZ124" s="807"/>
    </row>
    <row r="125" spans="1:130" s="197" customFormat="1" ht="26.25" customHeight="1" thickBot="1">
      <c r="A125" s="863"/>
      <c r="B125" s="864"/>
      <c r="C125" s="801" t="s">
        <v>438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441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178810</v>
      </c>
      <c r="AB126" s="782"/>
      <c r="AC126" s="782"/>
      <c r="AD126" s="782"/>
      <c r="AE126" s="783"/>
      <c r="AF126" s="784">
        <v>175989</v>
      </c>
      <c r="AG126" s="782"/>
      <c r="AH126" s="782"/>
      <c r="AI126" s="782"/>
      <c r="AJ126" s="783"/>
      <c r="AK126" s="784">
        <v>167345</v>
      </c>
      <c r="AL126" s="782"/>
      <c r="AM126" s="782"/>
      <c r="AN126" s="782"/>
      <c r="AO126" s="783"/>
      <c r="AP126" s="752">
        <v>1.7</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v>358789</v>
      </c>
      <c r="DH126" s="769"/>
      <c r="DI126" s="769"/>
      <c r="DJ126" s="769"/>
      <c r="DK126" s="769"/>
      <c r="DL126" s="769">
        <v>361247</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6676</v>
      </c>
      <c r="AB127" s="782"/>
      <c r="AC127" s="782"/>
      <c r="AD127" s="782"/>
      <c r="AE127" s="783"/>
      <c r="AF127" s="784">
        <v>6114</v>
      </c>
      <c r="AG127" s="782"/>
      <c r="AH127" s="782"/>
      <c r="AI127" s="782"/>
      <c r="AJ127" s="783"/>
      <c r="AK127" s="784">
        <v>5359</v>
      </c>
      <c r="AL127" s="782"/>
      <c r="AM127" s="782"/>
      <c r="AN127" s="782"/>
      <c r="AO127" s="783"/>
      <c r="AP127" s="752">
        <v>0.1</v>
      </c>
      <c r="AQ127" s="753"/>
      <c r="AR127" s="753"/>
      <c r="AS127" s="753"/>
      <c r="AT127" s="754"/>
      <c r="AU127" s="233"/>
      <c r="AV127" s="233"/>
      <c r="AW127" s="233"/>
      <c r="AX127" s="755" t="s">
        <v>457</v>
      </c>
      <c r="AY127" s="756"/>
      <c r="AZ127" s="756"/>
      <c r="BA127" s="756"/>
      <c r="BB127" s="756"/>
      <c r="BC127" s="756"/>
      <c r="BD127" s="756"/>
      <c r="BE127" s="757"/>
      <c r="BF127" s="758" t="s">
        <v>111</v>
      </c>
      <c r="BG127" s="759"/>
      <c r="BH127" s="759"/>
      <c r="BI127" s="759"/>
      <c r="BJ127" s="759"/>
      <c r="BK127" s="759"/>
      <c r="BL127" s="760"/>
      <c r="BM127" s="758">
        <v>13.12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v>16986</v>
      </c>
      <c r="DH127" s="818"/>
      <c r="DI127" s="818"/>
      <c r="DJ127" s="818"/>
      <c r="DK127" s="818"/>
      <c r="DL127" s="818">
        <v>16579</v>
      </c>
      <c r="DM127" s="818"/>
      <c r="DN127" s="818"/>
      <c r="DO127" s="818"/>
      <c r="DP127" s="818"/>
      <c r="DQ127" s="818">
        <v>15140</v>
      </c>
      <c r="DR127" s="818"/>
      <c r="DS127" s="818"/>
      <c r="DT127" s="818"/>
      <c r="DU127" s="818"/>
      <c r="DV127" s="819">
        <v>0.2</v>
      </c>
      <c r="DW127" s="819"/>
      <c r="DX127" s="819"/>
      <c r="DY127" s="819"/>
      <c r="DZ127" s="820"/>
    </row>
    <row r="128" spans="1:130" s="197" customFormat="1" ht="26.25" customHeight="1">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v>507359</v>
      </c>
      <c r="AB128" s="722"/>
      <c r="AC128" s="722"/>
      <c r="AD128" s="722"/>
      <c r="AE128" s="723"/>
      <c r="AF128" s="724">
        <v>498761</v>
      </c>
      <c r="AG128" s="722"/>
      <c r="AH128" s="722"/>
      <c r="AI128" s="722"/>
      <c r="AJ128" s="723"/>
      <c r="AK128" s="724">
        <v>445168</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111</v>
      </c>
      <c r="BG128" s="789"/>
      <c r="BH128" s="789"/>
      <c r="BI128" s="789"/>
      <c r="BJ128" s="789"/>
      <c r="BK128" s="789"/>
      <c r="BL128" s="790"/>
      <c r="BM128" s="788">
        <v>18.12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11499000</v>
      </c>
      <c r="AB129" s="782"/>
      <c r="AC129" s="782"/>
      <c r="AD129" s="782"/>
      <c r="AE129" s="783"/>
      <c r="AF129" s="784">
        <v>11313537</v>
      </c>
      <c r="AG129" s="782"/>
      <c r="AH129" s="782"/>
      <c r="AI129" s="782"/>
      <c r="AJ129" s="783"/>
      <c r="AK129" s="784">
        <v>11442239</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12.3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1830317</v>
      </c>
      <c r="AB130" s="782"/>
      <c r="AC130" s="782"/>
      <c r="AD130" s="782"/>
      <c r="AE130" s="783"/>
      <c r="AF130" s="784">
        <v>1799643</v>
      </c>
      <c r="AG130" s="782"/>
      <c r="AH130" s="782"/>
      <c r="AI130" s="782"/>
      <c r="AJ130" s="783"/>
      <c r="AK130" s="784">
        <v>1878430</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v>70</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9668683</v>
      </c>
      <c r="AB131" s="715"/>
      <c r="AC131" s="715"/>
      <c r="AD131" s="715"/>
      <c r="AE131" s="716"/>
      <c r="AF131" s="717">
        <v>9513894</v>
      </c>
      <c r="AG131" s="715"/>
      <c r="AH131" s="715"/>
      <c r="AI131" s="715"/>
      <c r="AJ131" s="716"/>
      <c r="AK131" s="717">
        <v>9563809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11.894474150000001</v>
      </c>
      <c r="AB132" s="738"/>
      <c r="AC132" s="738"/>
      <c r="AD132" s="738"/>
      <c r="AE132" s="739"/>
      <c r="AF132" s="740">
        <v>11.744854419999999</v>
      </c>
      <c r="AG132" s="738"/>
      <c r="AH132" s="738"/>
      <c r="AI132" s="738"/>
      <c r="AJ132" s="739"/>
      <c r="AK132" s="740">
        <v>13.49512522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13.4</v>
      </c>
      <c r="AB133" s="747"/>
      <c r="AC133" s="747"/>
      <c r="AD133" s="747"/>
      <c r="AE133" s="748"/>
      <c r="AF133" s="746">
        <v>11.7</v>
      </c>
      <c r="AG133" s="747"/>
      <c r="AH133" s="747"/>
      <c r="AI133" s="747"/>
      <c r="AJ133" s="748"/>
      <c r="AK133" s="746">
        <v>12.3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7" t="s">
        <v>473</v>
      </c>
      <c r="L7" s="254"/>
      <c r="M7" s="255" t="s">
        <v>474</v>
      </c>
      <c r="N7" s="256"/>
    </row>
    <row r="8" spans="1:16">
      <c r="A8" s="248"/>
      <c r="B8" s="244"/>
      <c r="C8" s="244"/>
      <c r="D8" s="244"/>
      <c r="E8" s="244"/>
      <c r="F8" s="244"/>
      <c r="G8" s="257"/>
      <c r="H8" s="258"/>
      <c r="I8" s="258"/>
      <c r="J8" s="259"/>
      <c r="K8" s="1118"/>
      <c r="L8" s="260" t="s">
        <v>475</v>
      </c>
      <c r="M8" s="261" t="s">
        <v>476</v>
      </c>
      <c r="N8" s="262" t="s">
        <v>477</v>
      </c>
    </row>
    <row r="9" spans="1:16">
      <c r="A9" s="248"/>
      <c r="B9" s="244"/>
      <c r="C9" s="244"/>
      <c r="D9" s="244"/>
      <c r="E9" s="244"/>
      <c r="F9" s="244"/>
      <c r="G9" s="1131" t="s">
        <v>478</v>
      </c>
      <c r="H9" s="1132"/>
      <c r="I9" s="1132"/>
      <c r="J9" s="1133"/>
      <c r="K9" s="263">
        <v>2752731</v>
      </c>
      <c r="L9" s="264">
        <v>73642</v>
      </c>
      <c r="M9" s="265">
        <v>83170</v>
      </c>
      <c r="N9" s="266">
        <v>-11.5</v>
      </c>
    </row>
    <row r="10" spans="1:16">
      <c r="A10" s="248"/>
      <c r="B10" s="244"/>
      <c r="C10" s="244"/>
      <c r="D10" s="244"/>
      <c r="E10" s="244"/>
      <c r="F10" s="244"/>
      <c r="G10" s="1131" t="s">
        <v>479</v>
      </c>
      <c r="H10" s="1132"/>
      <c r="I10" s="1132"/>
      <c r="J10" s="1133"/>
      <c r="K10" s="267">
        <v>388250</v>
      </c>
      <c r="L10" s="268">
        <v>10387</v>
      </c>
      <c r="M10" s="269">
        <v>7053</v>
      </c>
      <c r="N10" s="270">
        <v>47.3</v>
      </c>
    </row>
    <row r="11" spans="1:16" ht="13.5" customHeight="1">
      <c r="A11" s="248"/>
      <c r="B11" s="244"/>
      <c r="C11" s="244"/>
      <c r="D11" s="244"/>
      <c r="E11" s="244"/>
      <c r="F11" s="244"/>
      <c r="G11" s="1131" t="s">
        <v>480</v>
      </c>
      <c r="H11" s="1132"/>
      <c r="I11" s="1132"/>
      <c r="J11" s="1133"/>
      <c r="K11" s="267">
        <v>543272</v>
      </c>
      <c r="L11" s="268">
        <v>14534</v>
      </c>
      <c r="M11" s="269">
        <v>8860</v>
      </c>
      <c r="N11" s="270">
        <v>64</v>
      </c>
    </row>
    <row r="12" spans="1:16" ht="13.5" customHeight="1">
      <c r="A12" s="248"/>
      <c r="B12" s="244"/>
      <c r="C12" s="244"/>
      <c r="D12" s="244"/>
      <c r="E12" s="244"/>
      <c r="F12" s="244"/>
      <c r="G12" s="1131" t="s">
        <v>481</v>
      </c>
      <c r="H12" s="1132"/>
      <c r="I12" s="1132"/>
      <c r="J12" s="1133"/>
      <c r="K12" s="267">
        <v>125542</v>
      </c>
      <c r="L12" s="268">
        <v>3359</v>
      </c>
      <c r="M12" s="269">
        <v>837</v>
      </c>
      <c r="N12" s="270">
        <v>301.3</v>
      </c>
    </row>
    <row r="13" spans="1:16" ht="13.5" customHeight="1">
      <c r="A13" s="248"/>
      <c r="B13" s="244"/>
      <c r="C13" s="244"/>
      <c r="D13" s="244"/>
      <c r="E13" s="244"/>
      <c r="F13" s="244"/>
      <c r="G13" s="1131" t="s">
        <v>482</v>
      </c>
      <c r="H13" s="1132"/>
      <c r="I13" s="1132"/>
      <c r="J13" s="1133"/>
      <c r="K13" s="267" t="s">
        <v>483</v>
      </c>
      <c r="L13" s="268" t="s">
        <v>483</v>
      </c>
      <c r="M13" s="269">
        <v>4</v>
      </c>
      <c r="N13" s="270" t="s">
        <v>483</v>
      </c>
    </row>
    <row r="14" spans="1:16" ht="13.5" customHeight="1">
      <c r="A14" s="248"/>
      <c r="B14" s="244"/>
      <c r="C14" s="244"/>
      <c r="D14" s="244"/>
      <c r="E14" s="244"/>
      <c r="F14" s="244"/>
      <c r="G14" s="1131" t="s">
        <v>484</v>
      </c>
      <c r="H14" s="1132"/>
      <c r="I14" s="1132"/>
      <c r="J14" s="1133"/>
      <c r="K14" s="267">
        <v>157975</v>
      </c>
      <c r="L14" s="268">
        <v>4226</v>
      </c>
      <c r="M14" s="269">
        <v>3453</v>
      </c>
      <c r="N14" s="270">
        <v>22.4</v>
      </c>
    </row>
    <row r="15" spans="1:16" ht="13.5" customHeight="1">
      <c r="A15" s="248"/>
      <c r="B15" s="244"/>
      <c r="C15" s="244"/>
      <c r="D15" s="244"/>
      <c r="E15" s="244"/>
      <c r="F15" s="244"/>
      <c r="G15" s="1131" t="s">
        <v>485</v>
      </c>
      <c r="H15" s="1132"/>
      <c r="I15" s="1132"/>
      <c r="J15" s="1133"/>
      <c r="K15" s="267">
        <v>112674</v>
      </c>
      <c r="L15" s="268">
        <v>3014</v>
      </c>
      <c r="M15" s="269">
        <v>1923</v>
      </c>
      <c r="N15" s="270">
        <v>56.7</v>
      </c>
    </row>
    <row r="16" spans="1:16">
      <c r="A16" s="248"/>
      <c r="B16" s="244"/>
      <c r="C16" s="244"/>
      <c r="D16" s="244"/>
      <c r="E16" s="244"/>
      <c r="F16" s="244"/>
      <c r="G16" s="1134" t="s">
        <v>486</v>
      </c>
      <c r="H16" s="1135"/>
      <c r="I16" s="1135"/>
      <c r="J16" s="1136"/>
      <c r="K16" s="268">
        <v>-198540</v>
      </c>
      <c r="L16" s="268">
        <v>-5311</v>
      </c>
      <c r="M16" s="269">
        <v>-10272</v>
      </c>
      <c r="N16" s="270">
        <v>-48.3</v>
      </c>
    </row>
    <row r="17" spans="1:16">
      <c r="A17" s="248"/>
      <c r="B17" s="244"/>
      <c r="C17" s="244"/>
      <c r="D17" s="244"/>
      <c r="E17" s="244"/>
      <c r="F17" s="244"/>
      <c r="G17" s="1134" t="s">
        <v>169</v>
      </c>
      <c r="H17" s="1135"/>
      <c r="I17" s="1135"/>
      <c r="J17" s="1136"/>
      <c r="K17" s="268">
        <v>3881904</v>
      </c>
      <c r="L17" s="268">
        <v>103850</v>
      </c>
      <c r="M17" s="269">
        <v>95028</v>
      </c>
      <c r="N17" s="270">
        <v>9.3000000000000007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28" t="s">
        <v>491</v>
      </c>
      <c r="H21" s="1129"/>
      <c r="I21" s="1129"/>
      <c r="J21" s="1130"/>
      <c r="K21" s="280">
        <v>8.32</v>
      </c>
      <c r="L21" s="281">
        <v>9.36</v>
      </c>
      <c r="M21" s="282">
        <v>-1.04</v>
      </c>
      <c r="N21" s="249"/>
      <c r="O21" s="283"/>
      <c r="P21" s="279"/>
    </row>
    <row r="22" spans="1:16" s="284" customFormat="1">
      <c r="A22" s="279"/>
      <c r="B22" s="249"/>
      <c r="C22" s="249"/>
      <c r="D22" s="249"/>
      <c r="E22" s="249"/>
      <c r="F22" s="249"/>
      <c r="G22" s="1128" t="s">
        <v>492</v>
      </c>
      <c r="H22" s="1129"/>
      <c r="I22" s="1129"/>
      <c r="J22" s="1130"/>
      <c r="K22" s="285">
        <v>97.9</v>
      </c>
      <c r="L22" s="286">
        <v>96.8</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7" t="s">
        <v>473</v>
      </c>
      <c r="L30" s="254"/>
      <c r="M30" s="255" t="s">
        <v>474</v>
      </c>
      <c r="N30" s="256"/>
    </row>
    <row r="31" spans="1:16">
      <c r="A31" s="248"/>
      <c r="B31" s="244"/>
      <c r="C31" s="244"/>
      <c r="D31" s="244"/>
      <c r="E31" s="244"/>
      <c r="F31" s="244"/>
      <c r="G31" s="257"/>
      <c r="H31" s="258"/>
      <c r="I31" s="258"/>
      <c r="J31" s="259"/>
      <c r="K31" s="1118"/>
      <c r="L31" s="260" t="s">
        <v>475</v>
      </c>
      <c r="M31" s="261" t="s">
        <v>476</v>
      </c>
      <c r="N31" s="262" t="s">
        <v>477</v>
      </c>
    </row>
    <row r="32" spans="1:16" ht="27" customHeight="1">
      <c r="A32" s="248"/>
      <c r="B32" s="244"/>
      <c r="C32" s="244"/>
      <c r="D32" s="244"/>
      <c r="E32" s="244"/>
      <c r="F32" s="244"/>
      <c r="G32" s="1119" t="s">
        <v>496</v>
      </c>
      <c r="H32" s="1120"/>
      <c r="I32" s="1120"/>
      <c r="J32" s="1121"/>
      <c r="K32" s="294">
        <v>2515400</v>
      </c>
      <c r="L32" s="294">
        <v>67293</v>
      </c>
      <c r="M32" s="295">
        <v>65071</v>
      </c>
      <c r="N32" s="296">
        <v>3.4</v>
      </c>
    </row>
    <row r="33" spans="1:16" ht="13.5" customHeight="1">
      <c r="A33" s="248"/>
      <c r="B33" s="244"/>
      <c r="C33" s="244"/>
      <c r="D33" s="244"/>
      <c r="E33" s="244"/>
      <c r="F33" s="244"/>
      <c r="G33" s="1119" t="s">
        <v>497</v>
      </c>
      <c r="H33" s="1120"/>
      <c r="I33" s="1120"/>
      <c r="J33" s="1121"/>
      <c r="K33" s="294" t="s">
        <v>483</v>
      </c>
      <c r="L33" s="294" t="s">
        <v>483</v>
      </c>
      <c r="M33" s="295" t="s">
        <v>483</v>
      </c>
      <c r="N33" s="296" t="s">
        <v>483</v>
      </c>
    </row>
    <row r="34" spans="1:16" ht="27" customHeight="1">
      <c r="A34" s="248"/>
      <c r="B34" s="244"/>
      <c r="C34" s="244"/>
      <c r="D34" s="244"/>
      <c r="E34" s="244"/>
      <c r="F34" s="244"/>
      <c r="G34" s="1119" t="s">
        <v>498</v>
      </c>
      <c r="H34" s="1120"/>
      <c r="I34" s="1120"/>
      <c r="J34" s="1121"/>
      <c r="K34" s="294" t="s">
        <v>483</v>
      </c>
      <c r="L34" s="294" t="s">
        <v>483</v>
      </c>
      <c r="M34" s="295">
        <v>23</v>
      </c>
      <c r="N34" s="296" t="s">
        <v>483</v>
      </c>
    </row>
    <row r="35" spans="1:16" ht="27" customHeight="1">
      <c r="A35" s="248"/>
      <c r="B35" s="244"/>
      <c r="C35" s="244"/>
      <c r="D35" s="244"/>
      <c r="E35" s="244"/>
      <c r="F35" s="244"/>
      <c r="G35" s="1119" t="s">
        <v>499</v>
      </c>
      <c r="H35" s="1120"/>
      <c r="I35" s="1120"/>
      <c r="J35" s="1121"/>
      <c r="K35" s="294">
        <v>906812</v>
      </c>
      <c r="L35" s="294">
        <v>24259</v>
      </c>
      <c r="M35" s="295">
        <v>17560</v>
      </c>
      <c r="N35" s="296">
        <v>38.1</v>
      </c>
    </row>
    <row r="36" spans="1:16" ht="27" customHeight="1">
      <c r="A36" s="248"/>
      <c r="B36" s="244"/>
      <c r="C36" s="244"/>
      <c r="D36" s="244"/>
      <c r="E36" s="244"/>
      <c r="F36" s="244"/>
      <c r="G36" s="1119" t="s">
        <v>500</v>
      </c>
      <c r="H36" s="1120"/>
      <c r="I36" s="1120"/>
      <c r="J36" s="1121"/>
      <c r="K36" s="294">
        <v>19330</v>
      </c>
      <c r="L36" s="294">
        <v>517</v>
      </c>
      <c r="M36" s="295">
        <v>3274</v>
      </c>
      <c r="N36" s="296">
        <v>-84.2</v>
      </c>
    </row>
    <row r="37" spans="1:16" ht="13.5" customHeight="1">
      <c r="A37" s="248"/>
      <c r="B37" s="244"/>
      <c r="C37" s="244"/>
      <c r="D37" s="244"/>
      <c r="E37" s="244"/>
      <c r="F37" s="244"/>
      <c r="G37" s="1119" t="s">
        <v>501</v>
      </c>
      <c r="H37" s="1120"/>
      <c r="I37" s="1120"/>
      <c r="J37" s="1121"/>
      <c r="K37" s="294">
        <v>172704</v>
      </c>
      <c r="L37" s="294">
        <v>4620</v>
      </c>
      <c r="M37" s="295">
        <v>1387</v>
      </c>
      <c r="N37" s="296">
        <v>233.1</v>
      </c>
    </row>
    <row r="38" spans="1:16" ht="27" customHeight="1">
      <c r="A38" s="248"/>
      <c r="B38" s="244"/>
      <c r="C38" s="244"/>
      <c r="D38" s="244"/>
      <c r="E38" s="244"/>
      <c r="F38" s="244"/>
      <c r="G38" s="1122" t="s">
        <v>502</v>
      </c>
      <c r="H38" s="1123"/>
      <c r="I38" s="1123"/>
      <c r="J38" s="1124"/>
      <c r="K38" s="297" t="s">
        <v>483</v>
      </c>
      <c r="L38" s="297" t="s">
        <v>483</v>
      </c>
      <c r="M38" s="298">
        <v>7</v>
      </c>
      <c r="N38" s="299" t="s">
        <v>483</v>
      </c>
      <c r="O38" s="293"/>
    </row>
    <row r="39" spans="1:16">
      <c r="A39" s="248"/>
      <c r="B39" s="244"/>
      <c r="C39" s="244"/>
      <c r="D39" s="244"/>
      <c r="E39" s="244"/>
      <c r="F39" s="244"/>
      <c r="G39" s="1122" t="s">
        <v>503</v>
      </c>
      <c r="H39" s="1123"/>
      <c r="I39" s="1123"/>
      <c r="J39" s="1124"/>
      <c r="K39" s="300">
        <v>-445168</v>
      </c>
      <c r="L39" s="300">
        <v>-11909</v>
      </c>
      <c r="M39" s="301">
        <v>-4282</v>
      </c>
      <c r="N39" s="302">
        <v>178.1</v>
      </c>
      <c r="O39" s="293"/>
    </row>
    <row r="40" spans="1:16" ht="27" customHeight="1">
      <c r="A40" s="248"/>
      <c r="B40" s="244"/>
      <c r="C40" s="244"/>
      <c r="D40" s="244"/>
      <c r="E40" s="244"/>
      <c r="F40" s="244"/>
      <c r="G40" s="1119" t="s">
        <v>504</v>
      </c>
      <c r="H40" s="1120"/>
      <c r="I40" s="1120"/>
      <c r="J40" s="1121"/>
      <c r="K40" s="300">
        <v>-1878430</v>
      </c>
      <c r="L40" s="300">
        <v>-50252</v>
      </c>
      <c r="M40" s="301">
        <v>-54179</v>
      </c>
      <c r="N40" s="302">
        <v>-7.2</v>
      </c>
      <c r="O40" s="293"/>
    </row>
    <row r="41" spans="1:16">
      <c r="A41" s="248"/>
      <c r="B41" s="244"/>
      <c r="C41" s="244"/>
      <c r="D41" s="244"/>
      <c r="E41" s="244"/>
      <c r="F41" s="244"/>
      <c r="G41" s="1125" t="s">
        <v>279</v>
      </c>
      <c r="H41" s="1126"/>
      <c r="I41" s="1126"/>
      <c r="J41" s="1127"/>
      <c r="K41" s="294">
        <v>1290648</v>
      </c>
      <c r="L41" s="300">
        <v>34528</v>
      </c>
      <c r="M41" s="301">
        <v>28861</v>
      </c>
      <c r="N41" s="302">
        <v>19.600000000000001</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12" t="s">
        <v>473</v>
      </c>
      <c r="J49" s="1114" t="s">
        <v>508</v>
      </c>
      <c r="K49" s="1115"/>
      <c r="L49" s="1115"/>
      <c r="M49" s="1115"/>
      <c r="N49" s="1116"/>
    </row>
    <row r="50" spans="1:14">
      <c r="A50" s="248"/>
      <c r="B50" s="244"/>
      <c r="C50" s="244"/>
      <c r="D50" s="244"/>
      <c r="E50" s="244"/>
      <c r="F50" s="244"/>
      <c r="G50" s="312"/>
      <c r="H50" s="313"/>
      <c r="I50" s="1113"/>
      <c r="J50" s="314" t="s">
        <v>509</v>
      </c>
      <c r="K50" s="315" t="s">
        <v>510</v>
      </c>
      <c r="L50" s="316" t="s">
        <v>511</v>
      </c>
      <c r="M50" s="317" t="s">
        <v>512</v>
      </c>
      <c r="N50" s="318" t="s">
        <v>513</v>
      </c>
    </row>
    <row r="51" spans="1:14">
      <c r="A51" s="248"/>
      <c r="B51" s="244"/>
      <c r="C51" s="244"/>
      <c r="D51" s="244"/>
      <c r="E51" s="244"/>
      <c r="F51" s="244"/>
      <c r="G51" s="310" t="s">
        <v>514</v>
      </c>
      <c r="H51" s="311"/>
      <c r="I51" s="319">
        <v>2912579</v>
      </c>
      <c r="J51" s="320">
        <v>73738</v>
      </c>
      <c r="K51" s="321">
        <v>47.1</v>
      </c>
      <c r="L51" s="322">
        <v>76282</v>
      </c>
      <c r="M51" s="323">
        <v>25</v>
      </c>
      <c r="N51" s="324">
        <v>22.1</v>
      </c>
    </row>
    <row r="52" spans="1:14">
      <c r="A52" s="248"/>
      <c r="B52" s="244"/>
      <c r="C52" s="244"/>
      <c r="D52" s="244"/>
      <c r="E52" s="244"/>
      <c r="F52" s="244"/>
      <c r="G52" s="325"/>
      <c r="H52" s="326" t="s">
        <v>515</v>
      </c>
      <c r="I52" s="327">
        <v>2376315</v>
      </c>
      <c r="J52" s="328">
        <v>60161</v>
      </c>
      <c r="K52" s="329">
        <v>74.599999999999994</v>
      </c>
      <c r="L52" s="330">
        <v>41092</v>
      </c>
      <c r="M52" s="331">
        <v>31.8</v>
      </c>
      <c r="N52" s="332">
        <v>42.8</v>
      </c>
    </row>
    <row r="53" spans="1:14">
      <c r="A53" s="248"/>
      <c r="B53" s="244"/>
      <c r="C53" s="244"/>
      <c r="D53" s="244"/>
      <c r="E53" s="244"/>
      <c r="F53" s="244"/>
      <c r="G53" s="310" t="s">
        <v>516</v>
      </c>
      <c r="H53" s="311"/>
      <c r="I53" s="319">
        <v>5143135</v>
      </c>
      <c r="J53" s="320">
        <v>131923</v>
      </c>
      <c r="K53" s="321">
        <v>78.900000000000006</v>
      </c>
      <c r="L53" s="322">
        <v>78670</v>
      </c>
      <c r="M53" s="323">
        <v>3.1</v>
      </c>
      <c r="N53" s="324">
        <v>75.8</v>
      </c>
    </row>
    <row r="54" spans="1:14">
      <c r="A54" s="248"/>
      <c r="B54" s="244"/>
      <c r="C54" s="244"/>
      <c r="D54" s="244"/>
      <c r="E54" s="244"/>
      <c r="F54" s="244"/>
      <c r="G54" s="325"/>
      <c r="H54" s="326" t="s">
        <v>515</v>
      </c>
      <c r="I54" s="327">
        <v>2816515</v>
      </c>
      <c r="J54" s="328">
        <v>72244</v>
      </c>
      <c r="K54" s="329">
        <v>20.100000000000001</v>
      </c>
      <c r="L54" s="330">
        <v>38094</v>
      </c>
      <c r="M54" s="331">
        <v>-7.3</v>
      </c>
      <c r="N54" s="332">
        <v>27.4</v>
      </c>
    </row>
    <row r="55" spans="1:14">
      <c r="A55" s="248"/>
      <c r="B55" s="244"/>
      <c r="C55" s="244"/>
      <c r="D55" s="244"/>
      <c r="E55" s="244"/>
      <c r="F55" s="244"/>
      <c r="G55" s="310" t="s">
        <v>517</v>
      </c>
      <c r="H55" s="311"/>
      <c r="I55" s="319">
        <v>3180581</v>
      </c>
      <c r="J55" s="320">
        <v>82828</v>
      </c>
      <c r="K55" s="321">
        <v>-37.200000000000003</v>
      </c>
      <c r="L55" s="322">
        <v>67201</v>
      </c>
      <c r="M55" s="323">
        <v>-14.6</v>
      </c>
      <c r="N55" s="324">
        <v>-22.6</v>
      </c>
    </row>
    <row r="56" spans="1:14">
      <c r="A56" s="248"/>
      <c r="B56" s="244"/>
      <c r="C56" s="244"/>
      <c r="D56" s="244"/>
      <c r="E56" s="244"/>
      <c r="F56" s="244"/>
      <c r="G56" s="325"/>
      <c r="H56" s="326" t="s">
        <v>515</v>
      </c>
      <c r="I56" s="327">
        <v>2078520</v>
      </c>
      <c r="J56" s="328">
        <v>54128</v>
      </c>
      <c r="K56" s="329">
        <v>-25.1</v>
      </c>
      <c r="L56" s="330">
        <v>35210</v>
      </c>
      <c r="M56" s="331">
        <v>-7.6</v>
      </c>
      <c r="N56" s="332">
        <v>-17.5</v>
      </c>
    </row>
    <row r="57" spans="1:14">
      <c r="A57" s="248"/>
      <c r="B57" s="244"/>
      <c r="C57" s="244"/>
      <c r="D57" s="244"/>
      <c r="E57" s="244"/>
      <c r="F57" s="244"/>
      <c r="G57" s="310" t="s">
        <v>518</v>
      </c>
      <c r="H57" s="311"/>
      <c r="I57" s="319">
        <v>4322176</v>
      </c>
      <c r="J57" s="320">
        <v>114467</v>
      </c>
      <c r="K57" s="321">
        <v>38.200000000000003</v>
      </c>
      <c r="L57" s="322">
        <v>75709</v>
      </c>
      <c r="M57" s="323">
        <v>12.7</v>
      </c>
      <c r="N57" s="324">
        <v>25.5</v>
      </c>
    </row>
    <row r="58" spans="1:14">
      <c r="A58" s="248"/>
      <c r="B58" s="244"/>
      <c r="C58" s="244"/>
      <c r="D58" s="244"/>
      <c r="E58" s="244"/>
      <c r="F58" s="244"/>
      <c r="G58" s="325"/>
      <c r="H58" s="326" t="s">
        <v>515</v>
      </c>
      <c r="I58" s="327">
        <v>2511968</v>
      </c>
      <c r="J58" s="328">
        <v>66526</v>
      </c>
      <c r="K58" s="329">
        <v>22.9</v>
      </c>
      <c r="L58" s="330">
        <v>35212</v>
      </c>
      <c r="M58" s="331">
        <v>0</v>
      </c>
      <c r="N58" s="332">
        <v>22.9</v>
      </c>
    </row>
    <row r="59" spans="1:14">
      <c r="A59" s="248"/>
      <c r="B59" s="244"/>
      <c r="C59" s="244"/>
      <c r="D59" s="244"/>
      <c r="E59" s="244"/>
      <c r="F59" s="244"/>
      <c r="G59" s="310" t="s">
        <v>519</v>
      </c>
      <c r="H59" s="311"/>
      <c r="I59" s="319">
        <v>1660324</v>
      </c>
      <c r="J59" s="320">
        <v>44417</v>
      </c>
      <c r="K59" s="321">
        <v>-61.2</v>
      </c>
      <c r="L59" s="322">
        <v>90961</v>
      </c>
      <c r="M59" s="323">
        <v>20.100000000000001</v>
      </c>
      <c r="N59" s="324">
        <v>-81.3</v>
      </c>
    </row>
    <row r="60" spans="1:14">
      <c r="A60" s="248"/>
      <c r="B60" s="244"/>
      <c r="C60" s="244"/>
      <c r="D60" s="244"/>
      <c r="E60" s="244"/>
      <c r="F60" s="244"/>
      <c r="G60" s="325"/>
      <c r="H60" s="326" t="s">
        <v>515</v>
      </c>
      <c r="I60" s="333">
        <v>1318119</v>
      </c>
      <c r="J60" s="328">
        <v>35263</v>
      </c>
      <c r="K60" s="329">
        <v>-47</v>
      </c>
      <c r="L60" s="330">
        <v>37720</v>
      </c>
      <c r="M60" s="331">
        <v>7.1</v>
      </c>
      <c r="N60" s="332">
        <v>-54.1</v>
      </c>
    </row>
    <row r="61" spans="1:14">
      <c r="A61" s="248"/>
      <c r="B61" s="244"/>
      <c r="C61" s="244"/>
      <c r="D61" s="244"/>
      <c r="E61" s="244"/>
      <c r="F61" s="244"/>
      <c r="G61" s="310" t="s">
        <v>520</v>
      </c>
      <c r="H61" s="334"/>
      <c r="I61" s="335">
        <v>3443759</v>
      </c>
      <c r="J61" s="336">
        <v>89475</v>
      </c>
      <c r="K61" s="337">
        <v>13.2</v>
      </c>
      <c r="L61" s="338">
        <v>77765</v>
      </c>
      <c r="M61" s="339">
        <v>9.3000000000000007</v>
      </c>
      <c r="N61" s="324">
        <v>3.9</v>
      </c>
    </row>
    <row r="62" spans="1:14">
      <c r="A62" s="248"/>
      <c r="B62" s="244"/>
      <c r="C62" s="244"/>
      <c r="D62" s="244"/>
      <c r="E62" s="244"/>
      <c r="F62" s="244"/>
      <c r="G62" s="325"/>
      <c r="H62" s="326" t="s">
        <v>515</v>
      </c>
      <c r="I62" s="327">
        <v>2220287</v>
      </c>
      <c r="J62" s="328">
        <v>57664</v>
      </c>
      <c r="K62" s="329">
        <v>9.1</v>
      </c>
      <c r="L62" s="330">
        <v>37466</v>
      </c>
      <c r="M62" s="331">
        <v>4.8</v>
      </c>
      <c r="N62" s="332">
        <v>4.3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7" t="s">
        <v>3</v>
      </c>
      <c r="D47" s="1137"/>
      <c r="E47" s="1138"/>
      <c r="F47" s="11">
        <v>8.83</v>
      </c>
      <c r="G47" s="12">
        <v>11.05</v>
      </c>
      <c r="H47" s="12">
        <v>19.260000000000002</v>
      </c>
      <c r="I47" s="12">
        <v>22.59</v>
      </c>
      <c r="J47" s="13">
        <v>23.66</v>
      </c>
    </row>
    <row r="48" spans="2:10" ht="57.75" customHeight="1">
      <c r="B48" s="14"/>
      <c r="C48" s="1139" t="s">
        <v>4</v>
      </c>
      <c r="D48" s="1139"/>
      <c r="E48" s="1140"/>
      <c r="F48" s="15">
        <v>1.58</v>
      </c>
      <c r="G48" s="16">
        <v>5.19</v>
      </c>
      <c r="H48" s="16">
        <v>5.89</v>
      </c>
      <c r="I48" s="16">
        <v>2.6</v>
      </c>
      <c r="J48" s="17">
        <v>3.15</v>
      </c>
    </row>
    <row r="49" spans="2:10" ht="57.75" customHeight="1" thickBot="1">
      <c r="B49" s="18"/>
      <c r="C49" s="1141" t="s">
        <v>5</v>
      </c>
      <c r="D49" s="1141"/>
      <c r="E49" s="1142"/>
      <c r="F49" s="19" t="s">
        <v>527</v>
      </c>
      <c r="G49" s="20">
        <v>6.37</v>
      </c>
      <c r="H49" s="20">
        <v>8.49</v>
      </c>
      <c r="I49" s="20" t="s">
        <v>528</v>
      </c>
      <c r="J49" s="21">
        <v>1.9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9" t="s">
        <v>529</v>
      </c>
      <c r="D34" s="1149"/>
      <c r="E34" s="1150"/>
      <c r="F34" s="32">
        <v>0.59</v>
      </c>
      <c r="G34" s="33">
        <v>3.55</v>
      </c>
      <c r="H34" s="33">
        <v>8.75</v>
      </c>
      <c r="I34" s="33">
        <v>9.73</v>
      </c>
      <c r="J34" s="34">
        <v>12.84</v>
      </c>
      <c r="K34" s="22"/>
      <c r="L34" s="22"/>
      <c r="M34" s="22"/>
      <c r="N34" s="22"/>
      <c r="O34" s="22"/>
      <c r="P34" s="22"/>
    </row>
    <row r="35" spans="1:16" ht="39" customHeight="1">
      <c r="A35" s="22"/>
      <c r="B35" s="35"/>
      <c r="C35" s="1143" t="s">
        <v>530</v>
      </c>
      <c r="D35" s="1144"/>
      <c r="E35" s="1145"/>
      <c r="F35" s="36">
        <v>4.01</v>
      </c>
      <c r="G35" s="37">
        <v>4.08</v>
      </c>
      <c r="H35" s="37">
        <v>4.0999999999999996</v>
      </c>
      <c r="I35" s="37">
        <v>4.3</v>
      </c>
      <c r="J35" s="38">
        <v>5.45</v>
      </c>
      <c r="K35" s="22"/>
      <c r="L35" s="22"/>
      <c r="M35" s="22"/>
      <c r="N35" s="22"/>
      <c r="O35" s="22"/>
      <c r="P35" s="22"/>
    </row>
    <row r="36" spans="1:16" ht="39" customHeight="1">
      <c r="A36" s="22"/>
      <c r="B36" s="35"/>
      <c r="C36" s="1143" t="s">
        <v>531</v>
      </c>
      <c r="D36" s="1144"/>
      <c r="E36" s="1145"/>
      <c r="F36" s="36">
        <v>1.58</v>
      </c>
      <c r="G36" s="37">
        <v>5.19</v>
      </c>
      <c r="H36" s="37">
        <v>5.89</v>
      </c>
      <c r="I36" s="37">
        <v>2.6</v>
      </c>
      <c r="J36" s="38">
        <v>3.15</v>
      </c>
      <c r="K36" s="22"/>
      <c r="L36" s="22"/>
      <c r="M36" s="22"/>
      <c r="N36" s="22"/>
      <c r="O36" s="22"/>
      <c r="P36" s="22"/>
    </row>
    <row r="37" spans="1:16" ht="39" customHeight="1">
      <c r="A37" s="22"/>
      <c r="B37" s="35"/>
      <c r="C37" s="1143" t="s">
        <v>532</v>
      </c>
      <c r="D37" s="1144"/>
      <c r="E37" s="1145"/>
      <c r="F37" s="36">
        <v>0.37</v>
      </c>
      <c r="G37" s="37">
        <v>0.28999999999999998</v>
      </c>
      <c r="H37" s="37">
        <v>0</v>
      </c>
      <c r="I37" s="37">
        <v>0.55000000000000004</v>
      </c>
      <c r="J37" s="38">
        <v>0.5</v>
      </c>
      <c r="K37" s="22"/>
      <c r="L37" s="22"/>
      <c r="M37" s="22"/>
      <c r="N37" s="22"/>
      <c r="O37" s="22"/>
      <c r="P37" s="22"/>
    </row>
    <row r="38" spans="1:16" ht="39" customHeight="1">
      <c r="A38" s="22"/>
      <c r="B38" s="35"/>
      <c r="C38" s="1143" t="s">
        <v>533</v>
      </c>
      <c r="D38" s="1144"/>
      <c r="E38" s="1145"/>
      <c r="F38" s="36">
        <v>1.58</v>
      </c>
      <c r="G38" s="37">
        <v>2.4700000000000002</v>
      </c>
      <c r="H38" s="37">
        <v>1.36</v>
      </c>
      <c r="I38" s="37">
        <v>0.99</v>
      </c>
      <c r="J38" s="38">
        <v>0.43</v>
      </c>
      <c r="K38" s="22"/>
      <c r="L38" s="22"/>
      <c r="M38" s="22"/>
      <c r="N38" s="22"/>
      <c r="O38" s="22"/>
      <c r="P38" s="22"/>
    </row>
    <row r="39" spans="1:16" ht="39" customHeight="1">
      <c r="A39" s="22"/>
      <c r="B39" s="35"/>
      <c r="C39" s="1143" t="s">
        <v>534</v>
      </c>
      <c r="D39" s="1144"/>
      <c r="E39" s="1145"/>
      <c r="F39" s="36">
        <v>7.0000000000000007E-2</v>
      </c>
      <c r="G39" s="37">
        <v>0.06</v>
      </c>
      <c r="H39" s="37">
        <v>0.08</v>
      </c>
      <c r="I39" s="37">
        <v>0.09</v>
      </c>
      <c r="J39" s="38">
        <v>0.09</v>
      </c>
      <c r="K39" s="22"/>
      <c r="L39" s="22"/>
      <c r="M39" s="22"/>
      <c r="N39" s="22"/>
      <c r="O39" s="22"/>
      <c r="P39" s="22"/>
    </row>
    <row r="40" spans="1:16" ht="39" customHeight="1">
      <c r="A40" s="22"/>
      <c r="B40" s="35"/>
      <c r="C40" s="1143" t="s">
        <v>535</v>
      </c>
      <c r="D40" s="1144"/>
      <c r="E40" s="1145"/>
      <c r="F40" s="36">
        <v>0</v>
      </c>
      <c r="G40" s="37">
        <v>0</v>
      </c>
      <c r="H40" s="37">
        <v>0</v>
      </c>
      <c r="I40" s="37">
        <v>0</v>
      </c>
      <c r="J40" s="38">
        <v>0</v>
      </c>
      <c r="K40" s="22"/>
      <c r="L40" s="22"/>
      <c r="M40" s="22"/>
      <c r="N40" s="22"/>
      <c r="O40" s="22"/>
      <c r="P40" s="22"/>
    </row>
    <row r="41" spans="1:16" ht="39" customHeight="1">
      <c r="A41" s="22"/>
      <c r="B41" s="35"/>
      <c r="C41" s="1143" t="s">
        <v>536</v>
      </c>
      <c r="D41" s="1144"/>
      <c r="E41" s="1145"/>
      <c r="F41" s="36">
        <v>0</v>
      </c>
      <c r="G41" s="37">
        <v>0</v>
      </c>
      <c r="H41" s="37">
        <v>0</v>
      </c>
      <c r="I41" s="37">
        <v>0</v>
      </c>
      <c r="J41" s="38">
        <v>0</v>
      </c>
      <c r="K41" s="22"/>
      <c r="L41" s="22"/>
      <c r="M41" s="22"/>
      <c r="N41" s="22"/>
      <c r="O41" s="22"/>
      <c r="P41" s="22"/>
    </row>
    <row r="42" spans="1:16" ht="39" customHeight="1">
      <c r="A42" s="22"/>
      <c r="B42" s="39"/>
      <c r="C42" s="1143" t="s">
        <v>537</v>
      </c>
      <c r="D42" s="1144"/>
      <c r="E42" s="1145"/>
      <c r="F42" s="36" t="s">
        <v>483</v>
      </c>
      <c r="G42" s="37" t="s">
        <v>483</v>
      </c>
      <c r="H42" s="37" t="s">
        <v>483</v>
      </c>
      <c r="I42" s="37" t="s">
        <v>483</v>
      </c>
      <c r="J42" s="38" t="s">
        <v>483</v>
      </c>
      <c r="K42" s="22"/>
      <c r="L42" s="22"/>
      <c r="M42" s="22"/>
      <c r="N42" s="22"/>
      <c r="O42" s="22"/>
      <c r="P42" s="22"/>
    </row>
    <row r="43" spans="1:16" ht="39" customHeight="1" thickBot="1">
      <c r="A43" s="22"/>
      <c r="B43" s="40"/>
      <c r="C43" s="1146" t="s">
        <v>538</v>
      </c>
      <c r="D43" s="1147"/>
      <c r="E43" s="1148"/>
      <c r="F43" s="41">
        <v>0.16</v>
      </c>
      <c r="G43" s="42">
        <v>0.13</v>
      </c>
      <c r="H43" s="42">
        <v>0.22</v>
      </c>
      <c r="I43" s="42">
        <v>0.08</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9" t="s">
        <v>11</v>
      </c>
      <c r="C45" s="1160"/>
      <c r="D45" s="58"/>
      <c r="E45" s="1165" t="s">
        <v>12</v>
      </c>
      <c r="F45" s="1165"/>
      <c r="G45" s="1165"/>
      <c r="H45" s="1165"/>
      <c r="I45" s="1165"/>
      <c r="J45" s="1166"/>
      <c r="K45" s="59">
        <v>2734</v>
      </c>
      <c r="L45" s="60">
        <v>2697</v>
      </c>
      <c r="M45" s="60">
        <v>2646</v>
      </c>
      <c r="N45" s="60">
        <v>2534</v>
      </c>
      <c r="O45" s="61">
        <v>2515</v>
      </c>
      <c r="P45" s="48"/>
      <c r="Q45" s="48"/>
      <c r="R45" s="48"/>
      <c r="S45" s="48"/>
      <c r="T45" s="48"/>
      <c r="U45" s="48"/>
    </row>
    <row r="46" spans="1:21" ht="30.75" customHeight="1">
      <c r="A46" s="48"/>
      <c r="B46" s="1161"/>
      <c r="C46" s="1162"/>
      <c r="D46" s="62"/>
      <c r="E46" s="1153" t="s">
        <v>13</v>
      </c>
      <c r="F46" s="1153"/>
      <c r="G46" s="1153"/>
      <c r="H46" s="1153"/>
      <c r="I46" s="1153"/>
      <c r="J46" s="1154"/>
      <c r="K46" s="63" t="s">
        <v>483</v>
      </c>
      <c r="L46" s="64" t="s">
        <v>483</v>
      </c>
      <c r="M46" s="64" t="s">
        <v>483</v>
      </c>
      <c r="N46" s="64" t="s">
        <v>483</v>
      </c>
      <c r="O46" s="65" t="s">
        <v>483</v>
      </c>
      <c r="P46" s="48"/>
      <c r="Q46" s="48"/>
      <c r="R46" s="48"/>
      <c r="S46" s="48"/>
      <c r="T46" s="48"/>
      <c r="U46" s="48"/>
    </row>
    <row r="47" spans="1:21" ht="30.75" customHeight="1">
      <c r="A47" s="48"/>
      <c r="B47" s="1161"/>
      <c r="C47" s="1162"/>
      <c r="D47" s="62"/>
      <c r="E47" s="1153" t="s">
        <v>14</v>
      </c>
      <c r="F47" s="1153"/>
      <c r="G47" s="1153"/>
      <c r="H47" s="1153"/>
      <c r="I47" s="1153"/>
      <c r="J47" s="1154"/>
      <c r="K47" s="63" t="s">
        <v>483</v>
      </c>
      <c r="L47" s="64" t="s">
        <v>483</v>
      </c>
      <c r="M47" s="64" t="s">
        <v>483</v>
      </c>
      <c r="N47" s="64" t="s">
        <v>483</v>
      </c>
      <c r="O47" s="65" t="s">
        <v>483</v>
      </c>
      <c r="P47" s="48"/>
      <c r="Q47" s="48"/>
      <c r="R47" s="48"/>
      <c r="S47" s="48"/>
      <c r="T47" s="48"/>
      <c r="U47" s="48"/>
    </row>
    <row r="48" spans="1:21" ht="30.75" customHeight="1">
      <c r="A48" s="48"/>
      <c r="B48" s="1161"/>
      <c r="C48" s="1162"/>
      <c r="D48" s="62"/>
      <c r="E48" s="1153" t="s">
        <v>15</v>
      </c>
      <c r="F48" s="1153"/>
      <c r="G48" s="1153"/>
      <c r="H48" s="1153"/>
      <c r="I48" s="1153"/>
      <c r="J48" s="1154"/>
      <c r="K48" s="63">
        <v>1102</v>
      </c>
      <c r="L48" s="64">
        <v>501</v>
      </c>
      <c r="M48" s="64">
        <v>553</v>
      </c>
      <c r="N48" s="64">
        <v>634</v>
      </c>
      <c r="O48" s="65">
        <v>907</v>
      </c>
      <c r="P48" s="48"/>
      <c r="Q48" s="48"/>
      <c r="R48" s="48"/>
      <c r="S48" s="48"/>
      <c r="T48" s="48"/>
      <c r="U48" s="48"/>
    </row>
    <row r="49" spans="1:21" ht="30.75" customHeight="1">
      <c r="A49" s="48"/>
      <c r="B49" s="1161"/>
      <c r="C49" s="1162"/>
      <c r="D49" s="62"/>
      <c r="E49" s="1153" t="s">
        <v>16</v>
      </c>
      <c r="F49" s="1153"/>
      <c r="G49" s="1153"/>
      <c r="H49" s="1153"/>
      <c r="I49" s="1153"/>
      <c r="J49" s="1154"/>
      <c r="K49" s="63">
        <v>97</v>
      </c>
      <c r="L49" s="64">
        <v>91</v>
      </c>
      <c r="M49" s="64">
        <v>103</v>
      </c>
      <c r="N49" s="64">
        <v>66</v>
      </c>
      <c r="O49" s="65">
        <v>19</v>
      </c>
      <c r="P49" s="48"/>
      <c r="Q49" s="48"/>
      <c r="R49" s="48"/>
      <c r="S49" s="48"/>
      <c r="T49" s="48"/>
      <c r="U49" s="48"/>
    </row>
    <row r="50" spans="1:21" ht="30.75" customHeight="1">
      <c r="A50" s="48"/>
      <c r="B50" s="1161"/>
      <c r="C50" s="1162"/>
      <c r="D50" s="62"/>
      <c r="E50" s="1153" t="s">
        <v>17</v>
      </c>
      <c r="F50" s="1153"/>
      <c r="G50" s="1153"/>
      <c r="H50" s="1153"/>
      <c r="I50" s="1153"/>
      <c r="J50" s="1154"/>
      <c r="K50" s="63">
        <v>180</v>
      </c>
      <c r="L50" s="64">
        <v>188</v>
      </c>
      <c r="M50" s="64">
        <v>185</v>
      </c>
      <c r="N50" s="64">
        <v>182</v>
      </c>
      <c r="O50" s="65">
        <v>173</v>
      </c>
      <c r="P50" s="48"/>
      <c r="Q50" s="48"/>
      <c r="R50" s="48"/>
      <c r="S50" s="48"/>
      <c r="T50" s="48"/>
      <c r="U50" s="48"/>
    </row>
    <row r="51" spans="1:21" ht="30.75" customHeight="1">
      <c r="A51" s="48"/>
      <c r="B51" s="1163"/>
      <c r="C51" s="1164"/>
      <c r="D51" s="66"/>
      <c r="E51" s="1153" t="s">
        <v>18</v>
      </c>
      <c r="F51" s="1153"/>
      <c r="G51" s="1153"/>
      <c r="H51" s="1153"/>
      <c r="I51" s="1153"/>
      <c r="J51" s="1154"/>
      <c r="K51" s="63" t="s">
        <v>483</v>
      </c>
      <c r="L51" s="64" t="s">
        <v>483</v>
      </c>
      <c r="M51" s="64" t="s">
        <v>483</v>
      </c>
      <c r="N51" s="64" t="s">
        <v>483</v>
      </c>
      <c r="O51" s="65" t="s">
        <v>483</v>
      </c>
      <c r="P51" s="48"/>
      <c r="Q51" s="48"/>
      <c r="R51" s="48"/>
      <c r="S51" s="48"/>
      <c r="T51" s="48"/>
      <c r="U51" s="48"/>
    </row>
    <row r="52" spans="1:21" ht="30.75" customHeight="1">
      <c r="A52" s="48"/>
      <c r="B52" s="1151" t="s">
        <v>19</v>
      </c>
      <c r="C52" s="1152"/>
      <c r="D52" s="66"/>
      <c r="E52" s="1153" t="s">
        <v>20</v>
      </c>
      <c r="F52" s="1153"/>
      <c r="G52" s="1153"/>
      <c r="H52" s="1153"/>
      <c r="I52" s="1153"/>
      <c r="J52" s="1154"/>
      <c r="K52" s="63">
        <v>2548</v>
      </c>
      <c r="L52" s="64">
        <v>2307</v>
      </c>
      <c r="M52" s="64">
        <v>2338</v>
      </c>
      <c r="N52" s="64">
        <v>2298</v>
      </c>
      <c r="O52" s="65">
        <v>2324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1565</v>
      </c>
      <c r="L53" s="69">
        <v>1170</v>
      </c>
      <c r="M53" s="69">
        <v>1149</v>
      </c>
      <c r="N53" s="69">
        <v>1118</v>
      </c>
      <c r="O53" s="70">
        <v>1290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2015-04-24T09:13:06Z</cp:lastPrinted>
  <dcterms:created xsi:type="dcterms:W3CDTF">2015-02-17T07:34:52Z</dcterms:created>
  <dcterms:modified xsi:type="dcterms:W3CDTF">2015-05-01T02:59:47Z</dcterms:modified>
  <cp:category/>
</cp:coreProperties>
</file>