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3090" yWindow="-165"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BE39" i="9"/>
  <c r="AM39" i="9"/>
  <c r="U39" i="9"/>
  <c r="C39" i="9"/>
  <c r="AM38" i="9"/>
  <c r="C38" i="9"/>
  <c r="CO34" i="9"/>
  <c r="CO35" i="9" s="1"/>
  <c r="CO36" i="9" s="1"/>
  <c r="CO37" i="9" s="1"/>
  <c r="CO38" i="9" s="1"/>
  <c r="CO39" i="9" s="1"/>
  <c r="CO40" i="9" s="1"/>
  <c r="BW34" i="9"/>
  <c r="BW35" i="9" s="1"/>
  <c r="BW36" i="9" s="1"/>
  <c r="BW37" i="9" s="1"/>
  <c r="BW38" i="9" s="1"/>
  <c r="BW39" i="9" s="1"/>
  <c r="BW40" i="9" s="1"/>
  <c r="BW41" i="9" s="1"/>
  <c r="BW42" i="9" s="1"/>
  <c r="BW43" i="9" s="1"/>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BE34" i="9" l="1"/>
  <c r="BE35" i="9" s="1"/>
  <c r="BE36" i="9" s="1"/>
  <c r="BE37" i="9" s="1"/>
  <c r="BE38" i="9" s="1"/>
  <c r="AM34" i="9"/>
  <c r="AM35" i="9" s="1"/>
  <c r="AM36" i="9" s="1"/>
  <c r="AM37" i="9" s="1"/>
</calcChain>
</file>

<file path=xl/sharedStrings.xml><?xml version="1.0" encoding="utf-8"?>
<sst xmlns="http://schemas.openxmlformats.org/spreadsheetml/2006/main" count="1065" uniqueCount="570">
  <si>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</si>
  <si>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</si>
  <si>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</si>
  <si>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</si>
  <si>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</si>
  <si>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</si>
  <si>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</si>
  <si>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</si>
  <si>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</si>
  <si>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</si>
  <si>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</si>
  <si>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</si>
  <si>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</si>
  <si>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</si>
  <si>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</si>
  <si>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</si>
  <si>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</si>
  <si>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</si>
  <si>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</si>
  <si>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</si>
  <si>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</si>
  <si>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</si>
  <si>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</si>
  <si>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</si>
  <si>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</si>
  <si>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</si>
  <si>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</si>
  <si>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</si>
  <si>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</si>
  <si>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</si>
  <si>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</si>
  <si>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</si>
  <si>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</si>
  <si>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</si>
  <si>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</si>
  <si>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</si>
  <si>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</si>
  <si>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</si>
  <si>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</si>
  <si>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</si>
  <si>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</si>
  <si>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</si>
  <si>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</si>
  <si>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</si>
  <si>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</si>
  <si>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</si>
  <si>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</si>
  <si>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</si>
  <si>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</si>
  <si>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</si>
  <si>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</si>
  <si>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</si>
  <si>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</si>
  <si>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</si>
  <si>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</si>
  <si>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</si>
  <si>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</si>
  <si>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</si>
  <si>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</si>
  <si>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</si>
  <si>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</si>
  <si>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</si>
  <si>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</si>
  <si>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</si>
  <si>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</si>
  <si>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</si>
  <si>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</si>
  <si>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</si>
  <si>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</si>
  <si>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</si>
  <si>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</si>
  <si>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</si>
  <si>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</si>
  <si>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</si>
  <si>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</si>
  <si>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</si>
  <si>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</si>
  <si>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</si>
  <si>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</si>
  <si>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</si>
  <si>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</si>
  <si>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</si>
  <si>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松山市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</si>
  <si>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</si>
  <si>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</si>
  <si>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</si>
  <si>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</si>
  <si>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</si>
  <si>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</si>
  <si>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</si>
  <si>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</si>
  <si>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</si>
  <si>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</si>
  <si>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</si>
  <si>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</si>
  <si>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</si>
  <si>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</si>
  <si>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</si>
  <si>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</si>
  <si>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</si>
  <si>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</si>
  <si>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</si>
  <si>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</si>
  <si>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</si>
  <si>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</si>
  <si>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</si>
  <si>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</si>
  <si>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</si>
  <si>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</si>
  <si>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</si>
  <si>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</si>
  <si>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</si>
  <si>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</si>
  <si>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</si>
  <si>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</si>
  <si>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</si>
  <si>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</si>
  <si>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</si>
  <si>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</si>
  <si>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</si>
  <si>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</si>
  <si>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</si>
  <si>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</si>
  <si>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</si>
  <si>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</si>
  <si>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</si>
  <si>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</si>
  <si>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</si>
  <si>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</si>
  <si>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</si>
  <si>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</si>
  <si>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</si>
  <si>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</si>
  <si>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</si>
  <si>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</si>
  <si>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</si>
  <si>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</si>
  <si>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</si>
  <si>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</si>
  <si>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</si>
  <si>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</si>
  <si>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</si>
  <si>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</si>
  <si>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</si>
  <si>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</si>
  <si>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</si>
  <si>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</si>
  <si>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</si>
  <si>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</si>
  <si>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</si>
  <si>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</si>
  <si>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</si>
  <si>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</si>
  <si>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</si>
  <si>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</si>
  <si>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</si>
  <si>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</si>
  <si>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</si>
  <si>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</si>
  <si>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</si>
  <si>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</si>
  <si>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</si>
  <si>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</si>
  <si>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</si>
  <si>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</si>
  <si>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</si>
  <si>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</si>
  <si>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</si>
  <si>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</si>
  <si>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</si>
  <si>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</si>
  <si>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</si>
  <si>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</si>
  <si>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</si>
  <si>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</si>
  <si>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</si>
  <si>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</si>
  <si>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</si>
  <si>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</si>
  <si>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</si>
  <si>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</si>
  <si>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</si>
  <si>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</si>
  <si>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</si>
  <si>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</si>
  <si>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</si>
  <si>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</si>
  <si>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</si>
  <si>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</si>
  <si>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</si>
  <si>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</si>
  <si>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</si>
  <si>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</si>
  <si>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</si>
  <si>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</si>
  <si>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愛媛県松山市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</si>
  <si>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</si>
  <si>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</si>
  <si>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</si>
  <si>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</si>
  <si>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</si>
  <si>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</si>
  <si>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</si>
  <si>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</si>
  <si>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</si>
  <si>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</si>
  <si>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</si>
  <si>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</si>
  <si>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</si>
  <si>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</si>
  <si>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</si>
  <si>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</si>
  <si>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</si>
  <si>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</si>
  <si>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</si>
  <si>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</si>
  <si>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</si>
  <si>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</si>
  <si>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</si>
  <si>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</si>
  <si>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</si>
  <si>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</si>
  <si>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</si>
  <si>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</si>
  <si>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</si>
  <si>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</si>
  <si>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</si>
  <si>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</si>
  <si>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</si>
  <si>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</si>
  <si>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</si>
  <si>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</si>
  <si>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</si>
  <si>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</si>
  <si>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</si>
  <si>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</si>
  <si>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</si>
  <si>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</si>
  <si>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</si>
  <si>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</si>
  <si>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</si>
  <si>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</si>
  <si>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</si>
  <si>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</si>
  <si>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</si>
  <si>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</si>
  <si>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</si>
  <si>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</si>
  <si>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</si>
  <si>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</si>
  <si>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</si>
  <si>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</si>
  <si>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</si>
  <si>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</si>
  <si>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</si>
  <si>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</si>
  <si>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</si>
  <si>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</si>
  <si>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</si>
  <si>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</si>
  <si>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</si>
  <si>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</si>
  <si>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</si>
  <si>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</si>
  <si>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</si>
  <si>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</si>
  <si>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</si>
  <si>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</si>
  <si>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</si>
  <si>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</si>
  <si>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</si>
  <si>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</si>
  <si>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</si>
  <si>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</si>
  <si>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</si>
  <si>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</si>
  <si>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</si>
  <si>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</si>
  <si>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</si>
  <si>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</si>
  <si>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</si>
  <si>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</si>
  <si>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</si>
  <si>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</si>
  <si>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</si>
  <si>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</si>
  <si>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</si>
  <si>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</si>
  <si>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</si>
  <si>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</si>
  <si>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</si>
  <si>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</si>
  <si>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</si>
  <si>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</si>
  <si>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</si>
  <si>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</si>
  <si>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</si>
  <si>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</si>
  <si>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</si>
  <si>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</si>
  <si>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</si>
  <si>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</si>
  <si>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</si>
  <si>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</si>
  <si>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</si>
  <si>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</si>
  <si>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</si>
  <si>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</si>
  <si>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</si>
  <si>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</si>
  <si>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</si>
  <si>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</si>
  <si>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</si>
  <si>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</si>
  <si>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</si>
  <si>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</si>
  <si>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</si>
  <si>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</si>
  <si>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</si>
  <si>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</si>
  <si>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市場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</si>
  <si>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</si>
  <si>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</si>
  <si>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</si>
  <si>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</si>
  <si>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</si>
  <si>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</si>
  <si>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</si>
  <si>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</si>
  <si>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</si>
  <si>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</si>
  <si>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</si>
  <si>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</si>
  <si>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</si>
  <si>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</si>
  <si>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</si>
  <si>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</si>
  <si>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</si>
  <si>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</si>
  <si>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</si>
  <si>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</si>
  <si>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</si>
  <si>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</si>
  <si>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</si>
  <si>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愛媛県松山市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</si>
  <si>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</si>
  <si>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</si>
  <si>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</si>
  <si>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</si>
  <si>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</si>
  <si>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</si>
  <si>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</si>
  <si>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</si>
  <si>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</si>
  <si>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</si>
  <si>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</si>
  <si>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</si>
  <si>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</si>
  <si>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</si>
  <si>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</si>
  <si>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</si>
  <si>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</si>
  <si>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</si>
  <si>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</si>
  <si>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</si>
  <si>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母子寡婦福祉資金貸付事業特別会計</t>
    <phoneticPr fontId="5"/>
  </si>
  <si>
    <t>勤労者福祉サービスセンター事業特別会計</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</si>
  <si>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</si>
  <si>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</si>
  <si>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</si>
  <si>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</si>
  <si>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</si>
  <si>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</si>
  <si>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</si>
  <si>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</si>
  <si>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</si>
  <si>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</si>
  <si>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</si>
  <si>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</si>
  <si>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</si>
  <si>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</si>
  <si>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</si>
  <si>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介護保険事業特別会計</t>
    <phoneticPr fontId="5"/>
  </si>
  <si>
    <t>後期高齢者医療特別会計</t>
    <phoneticPr fontId="5"/>
  </si>
  <si>
    <t>駐車場事業特別会計</t>
    <phoneticPr fontId="5"/>
  </si>
  <si>
    <t>競輪事業特別会計</t>
    <phoneticPr fontId="5"/>
  </si>
  <si>
    <t>水道事業会計</t>
    <phoneticPr fontId="5"/>
  </si>
  <si>
    <t>法適用企業</t>
    <phoneticPr fontId="5"/>
  </si>
  <si>
    <t>簡易水道事業会計</t>
    <phoneticPr fontId="5"/>
  </si>
  <si>
    <t>工業用水道事業会計</t>
    <phoneticPr fontId="5"/>
  </si>
  <si>
    <t>公共下水道事業会計</t>
    <phoneticPr fontId="5"/>
  </si>
  <si>
    <t>鹿島観光事業特別会計</t>
    <phoneticPr fontId="5"/>
  </si>
  <si>
    <t>法非適用企業</t>
    <phoneticPr fontId="5"/>
  </si>
  <si>
    <t>卸売市場事業特別会計</t>
    <phoneticPr fontId="5"/>
  </si>
  <si>
    <t>小規模下水道事業特別会計</t>
    <phoneticPr fontId="5"/>
  </si>
  <si>
    <t>松山城観光事業特別会計</t>
    <phoneticPr fontId="5"/>
  </si>
  <si>
    <t>道後温泉事業特別会計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</si>
  <si>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</si>
  <si>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</si>
  <si>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</si>
  <si>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</si>
  <si>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</si>
  <si>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</si>
  <si>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</si>
  <si>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</si>
  <si>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</si>
  <si>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</si>
  <si>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</si>
  <si>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</si>
  <si>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</si>
  <si>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</si>
  <si>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</si>
  <si>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</si>
  <si>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</si>
  <si>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</si>
  <si>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</si>
  <si>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</si>
  <si>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</si>
  <si>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</si>
  <si>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</si>
  <si>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</si>
  <si>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</si>
  <si>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</si>
  <si>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</si>
  <si>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</si>
  <si>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</si>
  <si>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</si>
  <si>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</si>
  <si>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</si>
  <si>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</si>
  <si>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</si>
  <si>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</si>
  <si>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</si>
  <si>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</si>
  <si>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</si>
  <si>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</si>
  <si>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</si>
  <si>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</si>
  <si>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</si>
  <si>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</si>
  <si>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</si>
  <si>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</si>
  <si>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</si>
  <si>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</si>
  <si>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</si>
  <si>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</si>
  <si>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</si>
  <si>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</si>
  <si>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</si>
  <si>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</si>
  <si>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</si>
  <si>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</si>
  <si>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</si>
  <si>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</si>
  <si>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</si>
  <si>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</si>
  <si>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</si>
  <si>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</si>
  <si>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</si>
  <si>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</si>
  <si>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</si>
  <si>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</si>
  <si>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</si>
  <si>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</si>
  <si>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</si>
  <si>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</si>
  <si>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</si>
  <si>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</si>
  <si>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</si>
  <si>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</si>
  <si>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</si>
  <si>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</si>
  <si>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</si>
  <si>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</si>
  <si>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</si>
  <si>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</si>
  <si>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</si>
  <si>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</si>
  <si>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</si>
  <si>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</si>
  <si>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</si>
  <si>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</si>
  <si>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</si>
  <si>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</si>
  <si>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</si>
  <si>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</si>
  <si>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</si>
  <si>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</si>
  <si>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</si>
  <si>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</si>
  <si>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</si>
  <si>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</si>
  <si>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</si>
  <si>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</si>
  <si>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</si>
  <si>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</si>
  <si>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</si>
  <si>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</si>
  <si>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</si>
  <si>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</si>
  <si>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</si>
  <si>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</si>
  <si>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</si>
  <si>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</si>
  <si>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</si>
  <si>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</si>
  <si>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</si>
  <si>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</si>
  <si>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</si>
  <si>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</si>
  <si>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</si>
  <si>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</si>
  <si>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</si>
  <si>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</si>
  <si>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</si>
  <si>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</si>
  <si>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</si>
  <si>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</si>
  <si>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</si>
  <si>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</si>
  <si>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</si>
  <si>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</si>
  <si>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</si>
  <si>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</si>
  <si>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</si>
  <si>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</si>
  <si>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</si>
  <si>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</si>
  <si>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</si>
  <si>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</si>
  <si>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1.27</t>
  </si>
  <si>
    <t>▲ 0.74</t>
  </si>
  <si>
    <t>水道事業会計</t>
  </si>
  <si>
    <t>工業用水道事業会計</t>
  </si>
  <si>
    <t>一般会計</t>
  </si>
  <si>
    <t>国民健康保険事業勘定特別会計</t>
  </si>
  <si>
    <t>▲ 0.10</t>
  </si>
  <si>
    <t>公共下水道事業会計</t>
  </si>
  <si>
    <t>松山城観光事業特別会計</t>
  </si>
  <si>
    <t>簡易水道事業会計</t>
  </si>
  <si>
    <t>競輪事業特別会計</t>
  </si>
  <si>
    <t>その他会計（赤字）</t>
  </si>
  <si>
    <t>その他会計（黒字）</t>
  </si>
  <si>
    <t>-</t>
    <phoneticPr fontId="2"/>
  </si>
  <si>
    <t>-</t>
    <phoneticPr fontId="2"/>
  </si>
  <si>
    <t>-</t>
    <phoneticPr fontId="2"/>
  </si>
  <si>
    <t>-</t>
    <phoneticPr fontId="2"/>
  </si>
  <si>
    <t>-</t>
    <phoneticPr fontId="2"/>
  </si>
  <si>
    <t>-</t>
    <phoneticPr fontId="2"/>
  </si>
  <si>
    <t>-</t>
    <phoneticPr fontId="2"/>
  </si>
  <si>
    <t>-</t>
    <phoneticPr fontId="2"/>
  </si>
  <si>
    <t>松山市衛生事務組合</t>
    <rPh sb="0" eb="3">
      <t>マツヤマシ</t>
    </rPh>
    <rPh sb="3" eb="5">
      <t>エイセイ</t>
    </rPh>
    <rPh sb="5" eb="7">
      <t>ジム</t>
    </rPh>
    <rPh sb="7" eb="9">
      <t>クミアイ</t>
    </rPh>
    <phoneticPr fontId="5"/>
  </si>
  <si>
    <t>愛媛地方税滞納整理機構</t>
    <rPh sb="0" eb="2">
      <t>エヒメ</t>
    </rPh>
    <rPh sb="2" eb="5">
      <t>チホウゼイ</t>
    </rPh>
    <rPh sb="5" eb="7">
      <t>タイノウ</t>
    </rPh>
    <rPh sb="7" eb="9">
      <t>セイリ</t>
    </rPh>
    <rPh sb="9" eb="11">
      <t>キコウ</t>
    </rPh>
    <phoneticPr fontId="5"/>
  </si>
  <si>
    <t>松山市広域福祉施設事務組合（一般会計）</t>
    <rPh sb="0" eb="3">
      <t>マツヤマシ</t>
    </rPh>
    <rPh sb="3" eb="5">
      <t>コウイキ</t>
    </rPh>
    <rPh sb="5" eb="7">
      <t>フクシ</t>
    </rPh>
    <rPh sb="7" eb="9">
      <t>シセツ</t>
    </rPh>
    <rPh sb="9" eb="11">
      <t>ジム</t>
    </rPh>
    <rPh sb="11" eb="13">
      <t>クミアイ</t>
    </rPh>
    <rPh sb="14" eb="16">
      <t>イッパン</t>
    </rPh>
    <rPh sb="16" eb="18">
      <t>カイケイ</t>
    </rPh>
    <phoneticPr fontId="5"/>
  </si>
  <si>
    <t>松山市広域福祉施設事務組合（公営企業会計）</t>
    <rPh sb="0" eb="3">
      <t>マツヤマシ</t>
    </rPh>
    <rPh sb="3" eb="5">
      <t>コウイキ</t>
    </rPh>
    <rPh sb="5" eb="7">
      <t>フクシ</t>
    </rPh>
    <rPh sb="7" eb="9">
      <t>シセツ</t>
    </rPh>
    <rPh sb="9" eb="11">
      <t>ジム</t>
    </rPh>
    <rPh sb="11" eb="13">
      <t>クミアイ</t>
    </rPh>
    <rPh sb="14" eb="16">
      <t>コウエイ</t>
    </rPh>
    <rPh sb="16" eb="18">
      <t>キギョウ</t>
    </rPh>
    <rPh sb="18" eb="20">
      <t>カイケイ</t>
    </rPh>
    <phoneticPr fontId="5"/>
  </si>
  <si>
    <t>松山養護老人ホーム事務組合（一般会計）</t>
    <rPh sb="0" eb="2">
      <t>マツヤマ</t>
    </rPh>
    <rPh sb="2" eb="4">
      <t>ヨウゴ</t>
    </rPh>
    <rPh sb="4" eb="6">
      <t>ロウジン</t>
    </rPh>
    <rPh sb="9" eb="11">
      <t>ジム</t>
    </rPh>
    <rPh sb="11" eb="13">
      <t>クミアイ</t>
    </rPh>
    <rPh sb="14" eb="16">
      <t>イッパン</t>
    </rPh>
    <rPh sb="16" eb="18">
      <t>カイケイ</t>
    </rPh>
    <phoneticPr fontId="5"/>
  </si>
  <si>
    <t>松山養護老人ホーム事務組合（診療所事業会計）</t>
    <rPh sb="0" eb="2">
      <t>マツヤマ</t>
    </rPh>
    <rPh sb="2" eb="4">
      <t>ヨウゴ</t>
    </rPh>
    <rPh sb="4" eb="6">
      <t>ロウジン</t>
    </rPh>
    <rPh sb="9" eb="11">
      <t>ジム</t>
    </rPh>
    <rPh sb="11" eb="13">
      <t>クミアイ</t>
    </rPh>
    <rPh sb="14" eb="16">
      <t>シンリョウ</t>
    </rPh>
    <rPh sb="16" eb="17">
      <t>ショ</t>
    </rPh>
    <rPh sb="17" eb="19">
      <t>ジギョウ</t>
    </rPh>
    <rPh sb="19" eb="21">
      <t>カイケイ</t>
    </rPh>
    <phoneticPr fontId="5"/>
  </si>
  <si>
    <t>愛媛県後期高齢者医療広域連合（一般会計）</t>
    <rPh sb="0" eb="2">
      <t>エヒメ</t>
    </rPh>
    <rPh sb="2" eb="3">
      <t>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</si>
  <si>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2">
      <t>エヒメ</t>
    </rPh>
    <rPh sb="2" eb="3">
      <t>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</si>
  <si>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松山市、東温市共有山林組合</t>
    <rPh sb="0" eb="3">
      <t>マツヤマシ</t>
    </rPh>
    <rPh sb="4" eb="5">
      <t>トウ</t>
    </rPh>
    <rPh sb="5" eb="6">
      <t>オン</t>
    </rPh>
    <rPh sb="6" eb="7">
      <t>シ</t>
    </rPh>
    <rPh sb="7" eb="9">
      <t>キョウユウ</t>
    </rPh>
    <rPh sb="9" eb="11">
      <t>サンリン</t>
    </rPh>
    <rPh sb="11" eb="13">
      <t>クミアイ</t>
    </rPh>
    <phoneticPr fontId="5"/>
  </si>
  <si>
    <t>松山市土地開発公社</t>
    <rPh sb="0" eb="3">
      <t>マツヤマシ</t>
    </rPh>
    <rPh sb="3" eb="5">
      <t>トチ</t>
    </rPh>
    <rPh sb="5" eb="7">
      <t>カイハツ</t>
    </rPh>
    <rPh sb="7" eb="9">
      <t>コウシャ</t>
    </rPh>
    <phoneticPr fontId="5"/>
  </si>
  <si>
    <t>松山市文化・スポーツ振興財団</t>
    <rPh sb="0" eb="3">
      <t>マツヤマシ</t>
    </rPh>
    <rPh sb="3" eb="5">
      <t>ブンカ</t>
    </rPh>
    <rPh sb="10" eb="12">
      <t>シンコウ</t>
    </rPh>
    <rPh sb="12" eb="14">
      <t>ザイダン</t>
    </rPh>
    <phoneticPr fontId="5"/>
  </si>
  <si>
    <t>松山市体育協会</t>
    <rPh sb="0" eb="3">
      <t>マツヤマシ</t>
    </rPh>
    <rPh sb="3" eb="5">
      <t>タイイク</t>
    </rPh>
    <rPh sb="5" eb="7">
      <t>キョウカイ</t>
    </rPh>
    <phoneticPr fontId="5"/>
  </si>
  <si>
    <t>松山市国際交流協会</t>
    <rPh sb="0" eb="3">
      <t>マツヤマシ</t>
    </rPh>
    <rPh sb="3" eb="5">
      <t>コクサイ</t>
    </rPh>
    <rPh sb="5" eb="7">
      <t>コウリュウ</t>
    </rPh>
    <rPh sb="7" eb="9">
      <t>キョウカイ</t>
    </rPh>
    <phoneticPr fontId="5"/>
  </si>
  <si>
    <t>松山市男女共同参画推進財団</t>
    <rPh sb="0" eb="3">
      <t>マツヤマシ</t>
    </rPh>
    <rPh sb="3" eb="5">
      <t>ダンジョ</t>
    </rPh>
    <rPh sb="5" eb="7">
      <t>キョウドウ</t>
    </rPh>
    <rPh sb="7" eb="9">
      <t>サンカク</t>
    </rPh>
    <rPh sb="9" eb="11">
      <t>スイシン</t>
    </rPh>
    <rPh sb="11" eb="13">
      <t>ザイダン</t>
    </rPh>
    <phoneticPr fontId="5"/>
  </si>
  <si>
    <t>松山観光コンベンション協会</t>
    <rPh sb="0" eb="2">
      <t>マツヤマ</t>
    </rPh>
    <rPh sb="2" eb="4">
      <t>カンコウ</t>
    </rPh>
    <rPh sb="11" eb="13">
      <t>キョウカイ</t>
    </rPh>
    <phoneticPr fontId="5"/>
  </si>
  <si>
    <t>まちづくり松山</t>
    <rPh sb="5" eb="7">
      <t>マツヤマ</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</si>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</sst>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36860</c:v>
                </c:pt>
                <c:pt idx="1">
                  <c:v>49687</c:v>
                </c:pt>
                <c:pt idx="2">
                  <c:v>51214</c:v>
                </c:pt>
                <c:pt idx="3">
                  <c:v>45261</c:v>
                </c:pt>
                <c:pt idx="4">
                  <c:v>36107</c:v>
                </c:pt>
              </c:numCache>
            </c:numRef>
          </c:val>
          <c:smooth val="0"/>
        </c:ser>
        <c:dLbls>
          <c:showLegendKey val="0"/>
          <c:showVal val="0"/>
          <c:showCatName val="0"/>
          <c:showSerName val="0"/>
          <c:showPercent val="0"/>
          <c:showBubbleSize val="0"/>
        </c:dLbls>
        <c:marker val="1"/>
        <c:smooth val="0"/>
        <c:axId val="141308672"/>
        <c:axId val="141310592"/>
      </c:lineChart>
      <c:catAx>
        <c:axId val="1413086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310592"/>
        <c:crosses val="autoZero"/>
        <c:auto val="1"/>
        <c:lblAlgn val="ctr"/>
        <c:lblOffset val="100"/>
        <c:tickLblSkip val="1"/>
        <c:tickMarkSkip val="1"/>
        <c:noMultiLvlLbl val="0"/>
      </c:catAx>
      <c:valAx>
        <c:axId val="141310592"/>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308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1.93</c:v>
                </c:pt>
                <c:pt idx="1">
                  <c:v>2.21</c:v>
                </c:pt>
                <c:pt idx="2">
                  <c:v>2.14</c:v>
                </c:pt>
                <c:pt idx="3">
                  <c:v>2.3199999999999998</c:v>
                </c:pt>
                <c:pt idx="4">
                  <c:v>2.96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14.72</c:v>
                </c:pt>
                <c:pt idx="1">
                  <c:v>15.42</c:v>
                </c:pt>
                <c:pt idx="2">
                  <c:v>15.97</c:v>
                </c:pt>
                <c:pt idx="3">
                  <c:v>15.91</c:v>
                </c:pt>
                <c:pt idx="4">
                  <c:v>18.399999999999999</c:v>
                </c:pt>
              </c:numCache>
            </c:numRef>
          </c:val>
        </c:ser>
        <c:dLbls>
          <c:showLegendKey val="0"/>
          <c:showVal val="0"/>
          <c:showCatName val="0"/>
          <c:showSerName val="0"/>
          <c:showPercent val="0"/>
          <c:showBubbleSize val="0"/>
        </c:dLbls>
        <c:gapWidth val="250"/>
        <c:overlap val="100"/>
        <c:axId val="141651328"/>
        <c:axId val="141653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-1.27</c:v>
                </c:pt>
                <c:pt idx="1">
                  <c:v>0.22</c:v>
                </c:pt>
                <c:pt idx="2">
                  <c:v>7.0000000000000007E-2</c:v>
                </c:pt>
                <c:pt idx="3">
                  <c:v>-0.74</c:v>
                </c:pt>
                <c:pt idx="4">
                  <c:v>1.97</c:v>
                </c:pt>
              </c:numCache>
            </c:numRef>
          </c:val>
          <c:smooth val="0"/>
        </c:ser>
        <c:dLbls>
          <c:showLegendKey val="0"/>
          <c:showVal val="0"/>
          <c:showCatName val="0"/>
          <c:showSerName val="0"/>
          <c:showPercent val="0"/>
          <c:showBubbleSize val="0"/>
        </c:dLbls>
        <c:marker val="1"/>
        <c:smooth val="0"/>
        <c:axId val="141651328"/>
        <c:axId val="141653504"/>
      </c:lineChart>
      <c:catAx>
        <c:axId val="141651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653504"/>
        <c:crosses val="autoZero"/>
        <c:auto val="1"/>
        <c:lblAlgn val="ctr"/>
        <c:lblOffset val="100"/>
        <c:tickLblSkip val="1"/>
        <c:tickMarkSkip val="1"/>
        <c:noMultiLvlLbl val="0"/>
      </c:catAx>
      <c:valAx>
        <c:axId val="141653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651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1.21</c:v>
                </c:pt>
                <c:pt idx="2">
                  <c:v>#N/A</c:v>
                </c:pt>
                <c:pt idx="3">
                  <c:v>0.64</c:v>
                </c:pt>
                <c:pt idx="4">
                  <c:v>#N/A</c:v>
                </c:pt>
                <c:pt idx="5">
                  <c:v>0.55000000000000004</c:v>
                </c:pt>
                <c:pt idx="6">
                  <c:v>#N/A</c:v>
                </c:pt>
                <c:pt idx="7">
                  <c:v>0.74</c:v>
                </c:pt>
                <c:pt idx="8">
                  <c:v>#N/A</c:v>
                </c:pt>
                <c:pt idx="9">
                  <c:v>0.82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競輪事業特別会計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0.43</c:v>
                </c:pt>
                <c:pt idx="2">
                  <c:v>#N/A</c:v>
                </c:pt>
                <c:pt idx="3">
                  <c:v>0.32</c:v>
                </c:pt>
                <c:pt idx="4">
                  <c:v>#N/A</c:v>
                </c:pt>
                <c:pt idx="5">
                  <c:v>0.52</c:v>
                </c:pt>
                <c:pt idx="6">
                  <c:v>#N/A</c:v>
                </c:pt>
                <c:pt idx="7">
                  <c:v>0.47</c:v>
                </c:pt>
                <c:pt idx="8">
                  <c:v>#N/A</c:v>
                </c:pt>
                <c:pt idx="9">
                  <c:v>0.46</c:v>
                </c:pt>
              </c:numCache>
            </c:numRef>
          </c:val>
        </c:ser>
        <c:ser>
          <c:idx val="3"/>
          <c:order val="3"/>
          <c:tx>
            <c:strRef>
              <c:f>データシート!$A$30</c:f>
              <c:strCache>
                <c:ptCount val="1"/>
                <c:pt idx="0">
                  <c:v>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0.41</c:v>
                </c:pt>
                <c:pt idx="2">
                  <c:v>#N/A</c:v>
                </c:pt>
                <c:pt idx="3">
                  <c:v>0.5</c:v>
                </c:pt>
                <c:pt idx="4">
                  <c:v>#N/A</c:v>
                </c:pt>
                <c:pt idx="5">
                  <c:v>0.39</c:v>
                </c:pt>
                <c:pt idx="6">
                  <c:v>#N/A</c:v>
                </c:pt>
                <c:pt idx="7">
                  <c:v>0.43</c:v>
                </c:pt>
                <c:pt idx="8">
                  <c:v>#N/A</c:v>
                </c:pt>
                <c:pt idx="9">
                  <c:v>0.48</c:v>
                </c:pt>
              </c:numCache>
            </c:numRef>
          </c:val>
        </c:ser>
        <c:ser>
          <c:idx val="4"/>
          <c:order val="4"/>
          <c:tx>
            <c:strRef>
              <c:f>データシート!$A$31</c:f>
              <c:strCache>
                <c:ptCount val="1"/>
                <c:pt idx="0">
                  <c:v>松山城観光事業特別会計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0.49</c:v>
                </c:pt>
                <c:pt idx="2">
                  <c:v>#N/A</c:v>
                </c:pt>
                <c:pt idx="3">
                  <c:v>0.68</c:v>
                </c:pt>
                <c:pt idx="4">
                  <c:v>#N/A</c:v>
                </c:pt>
                <c:pt idx="5">
                  <c:v>0.74</c:v>
                </c:pt>
                <c:pt idx="6">
                  <c:v>#N/A</c:v>
                </c:pt>
                <c:pt idx="7">
                  <c:v>0.8</c:v>
                </c:pt>
                <c:pt idx="8">
                  <c:v>#N/A</c:v>
                </c:pt>
                <c:pt idx="9">
                  <c:v>0.89</c:v>
                </c:pt>
              </c:numCache>
            </c:numRef>
          </c:val>
        </c:ser>
        <c:ser>
          <c:idx val="5"/>
          <c:order val="5"/>
          <c:tx>
            <c:strRef>
              <c:f>データシート!$A$32</c:f>
              <c:strCache>
                <c:ptCount val="1"/>
                <c:pt idx="0">
                  <c:v>公共下水道事業会計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1.33</c:v>
                </c:pt>
                <c:pt idx="2">
                  <c:v>#N/A</c:v>
                </c:pt>
                <c:pt idx="3">
                  <c:v>1.1499999999999999</c:v>
                </c:pt>
                <c:pt idx="4">
                  <c:v>#N/A</c:v>
                </c:pt>
                <c:pt idx="5">
                  <c:v>1</c:v>
                </c:pt>
                <c:pt idx="6">
                  <c:v>#N/A</c:v>
                </c:pt>
                <c:pt idx="7">
                  <c:v>0.87</c:v>
                </c:pt>
                <c:pt idx="8">
                  <c:v>#N/A</c:v>
                </c:pt>
                <c:pt idx="9">
                  <c:v>1.21</c:v>
                </c:pt>
              </c:numCache>
            </c:numRef>
          </c:val>
        </c:ser>
        <c:ser>
          <c:idx val="6"/>
          <c:order val="6"/>
          <c:tx>
            <c:strRef>
              <c:f>データシート!$A$33</c:f>
              <c:strCache>
                <c:ptCount val="1"/>
                <c:pt idx="0">
                  <c:v>国民健康保険事業勘定特別会計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0.1</c:v>
                </c:pt>
                <c:pt idx="3">
                  <c:v>#N/A</c:v>
                </c:pt>
                <c:pt idx="4">
                  <c:v>#N/A</c:v>
                </c:pt>
                <c:pt idx="5">
                  <c:v>0.78</c:v>
                </c:pt>
                <c:pt idx="6">
                  <c:v>#N/A</c:v>
                </c:pt>
                <c:pt idx="7">
                  <c:v>0.76</c:v>
                </c:pt>
                <c:pt idx="8">
                  <c:v>#N/A</c:v>
                </c:pt>
                <c:pt idx="9">
                  <c:v>1.39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2.12</c:v>
                </c:pt>
                <c:pt idx="2">
                  <c:v>#N/A</c:v>
                </c:pt>
                <c:pt idx="3">
                  <c:v>2.0699999999999998</c:v>
                </c:pt>
                <c:pt idx="4">
                  <c:v>#N/A</c:v>
                </c:pt>
                <c:pt idx="5">
                  <c:v>2.14</c:v>
                </c:pt>
                <c:pt idx="6">
                  <c:v>#N/A</c:v>
                </c:pt>
                <c:pt idx="7">
                  <c:v>2.09</c:v>
                </c:pt>
                <c:pt idx="8">
                  <c:v>#N/A</c:v>
                </c:pt>
                <c:pt idx="9">
                  <c:v>2.7</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2.58</c:v>
                </c:pt>
                <c:pt idx="2">
                  <c:v>#N/A</c:v>
                </c:pt>
                <c:pt idx="3">
                  <c:v>2.86</c:v>
                </c:pt>
                <c:pt idx="4">
                  <c:v>#N/A</c:v>
                </c:pt>
                <c:pt idx="5">
                  <c:v>2.89</c:v>
                </c:pt>
                <c:pt idx="6">
                  <c:v>#N/A</c:v>
                </c:pt>
                <c:pt idx="7">
                  <c:v>2.97</c:v>
                </c:pt>
                <c:pt idx="8">
                  <c:v>#N/A</c:v>
                </c:pt>
                <c:pt idx="9">
                  <c:v>3.11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9.6199999999999992</c:v>
                </c:pt>
                <c:pt idx="2">
                  <c:v>#N/A</c:v>
                </c:pt>
                <c:pt idx="3">
                  <c:v>11.68</c:v>
                </c:pt>
                <c:pt idx="4">
                  <c:v>#N/A</c:v>
                </c:pt>
                <c:pt idx="5">
                  <c:v>12.49</c:v>
                </c:pt>
                <c:pt idx="6">
                  <c:v>#N/A</c:v>
                </c:pt>
                <c:pt idx="7">
                  <c:v>12.64</c:v>
                </c:pt>
                <c:pt idx="8">
                  <c:v>#N/A</c:v>
                </c:pt>
                <c:pt idx="9">
                  <c:v>12.68</c:v>
                </c:pt>
              </c:numCache>
            </c:numRef>
          </c:val>
        </c:ser>
        <c:dLbls>
          <c:showLegendKey val="0"/>
          <c:showVal val="0"/>
          <c:showCatName val="0"/>
          <c:showSerName val="0"/>
          <c:showPercent val="0"/>
          <c:showBubbleSize val="0"/>
        </c:dLbls>
        <c:gapWidth val="150"/>
        <c:overlap val="100"/>
        <c:axId val="137217536"/>
        <c:axId val="137219072"/>
      </c:barChart>
      <c:catAx>
        <c:axId val="13721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219072"/>
        <c:crosses val="autoZero"/>
        <c:auto val="1"/>
        <c:lblAlgn val="ctr"/>
        <c:lblOffset val="100"/>
        <c:tickLblSkip val="1"/>
        <c:tickMarkSkip val="1"/>
        <c:noMultiLvlLbl val="0"/>
      </c:catAx>
      <c:valAx>
        <c:axId val="137219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17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14545</c:v>
                </c:pt>
                <c:pt idx="5">
                  <c:v>14421</c:v>
                </c:pt>
                <c:pt idx="8">
                  <c:v>14538</c:v>
                </c:pt>
                <c:pt idx="11">
                  <c:v>15471</c:v>
                </c:pt>
                <c:pt idx="14">
                  <c:v>15309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11</c:v>
                </c:pt>
                <c:pt idx="3">
                  <c:v>10</c:v>
                </c:pt>
                <c:pt idx="6">
                  <c:v>5</c:v>
                </c:pt>
                <c:pt idx="9">
                  <c:v>8</c:v>
                </c:pt>
                <c:pt idx="12">
                  <c:v>25</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c:v>
                </c:pt>
                <c:pt idx="3">
                  <c:v>3</c:v>
                </c:pt>
                <c:pt idx="6">
                  <c:v>3</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276</c:v>
                </c:pt>
                <c:pt idx="3">
                  <c:v>172</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5301</c:v>
                </c:pt>
                <c:pt idx="3">
                  <c:v>5241</c:v>
                </c:pt>
                <c:pt idx="6">
                  <c:v>5228</c:v>
                </c:pt>
                <c:pt idx="9">
                  <c:v>5106</c:v>
                </c:pt>
                <c:pt idx="12">
                  <c:v>5278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293</c:v>
                </c:pt>
                <c:pt idx="3">
                  <c:v>317</c:v>
                </c:pt>
                <c:pt idx="6">
                  <c:v>340</c:v>
                </c:pt>
                <c:pt idx="9">
                  <c:v>363</c:v>
                </c:pt>
                <c:pt idx="12">
                  <c:v>387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16378</c:v>
                </c:pt>
                <c:pt idx="3">
                  <c:v>16103</c:v>
                </c:pt>
                <c:pt idx="6">
                  <c:v>17035</c:v>
                </c:pt>
                <c:pt idx="9">
                  <c:v>17241</c:v>
                </c:pt>
                <c:pt idx="12">
                  <c:v>15700</c:v>
                </c:pt>
              </c:numCache>
            </c:numRef>
          </c:val>
        </c:ser>
        <c:dLbls>
          <c:showLegendKey val="0"/>
          <c:showVal val="0"/>
          <c:showCatName val="0"/>
          <c:showSerName val="0"/>
          <c:showPercent val="0"/>
          <c:showBubbleSize val="0"/>
        </c:dLbls>
        <c:gapWidth val="100"/>
        <c:overlap val="100"/>
        <c:axId val="140686080"/>
        <c:axId val="1406880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7723</c:v>
                </c:pt>
                <c:pt idx="2">
                  <c:v>#N/A</c:v>
                </c:pt>
                <c:pt idx="3">
                  <c:v>#N/A</c:v>
                </c:pt>
                <c:pt idx="4">
                  <c:v>7425</c:v>
                </c:pt>
                <c:pt idx="5">
                  <c:v>#N/A</c:v>
                </c:pt>
                <c:pt idx="6">
                  <c:v>#N/A</c:v>
                </c:pt>
                <c:pt idx="7">
                  <c:v>8073</c:v>
                </c:pt>
                <c:pt idx="8">
                  <c:v>#N/A</c:v>
                </c:pt>
                <c:pt idx="9">
                  <c:v>#N/A</c:v>
                </c:pt>
                <c:pt idx="10">
                  <c:v>7249</c:v>
                </c:pt>
                <c:pt idx="11">
                  <c:v>#N/A</c:v>
                </c:pt>
                <c:pt idx="12">
                  <c:v>#N/A</c:v>
                </c:pt>
                <c:pt idx="13">
                  <c:v>6083</c:v>
                </c:pt>
                <c:pt idx="14">
                  <c:v>#N/A</c:v>
                </c:pt>
              </c:numCache>
            </c:numRef>
          </c:val>
          <c:smooth val="0"/>
        </c:ser>
        <c:dLbls>
          <c:showLegendKey val="0"/>
          <c:showVal val="0"/>
          <c:showCatName val="0"/>
          <c:showSerName val="0"/>
          <c:showPercent val="0"/>
          <c:showBubbleSize val="0"/>
        </c:dLbls>
        <c:marker val="1"/>
        <c:smooth val="0"/>
        <c:axId val="140686080"/>
        <c:axId val="140688000"/>
      </c:lineChart>
      <c:catAx>
        <c:axId val="140686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688000"/>
        <c:crosses val="autoZero"/>
        <c:auto val="1"/>
        <c:lblAlgn val="ctr"/>
        <c:lblOffset val="100"/>
        <c:tickLblSkip val="1"/>
        <c:tickMarkSkip val="1"/>
        <c:noMultiLvlLbl val="0"/>
      </c:catAx>
      <c:valAx>
        <c:axId val="140688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686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171724</c:v>
                </c:pt>
                <c:pt idx="5">
                  <c:v>174969</c:v>
                </c:pt>
                <c:pt idx="8">
                  <c:v>178801</c:v>
                </c:pt>
                <c:pt idx="11">
                  <c:v>180740</c:v>
                </c:pt>
                <c:pt idx="14">
                  <c:v>182861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2437</c:v>
                </c:pt>
                <c:pt idx="5">
                  <c:v>2424</c:v>
                </c:pt>
                <c:pt idx="8">
                  <c:v>2204</c:v>
                </c:pt>
                <c:pt idx="11">
                  <c:v>1933</c:v>
                </c:pt>
                <c:pt idx="14">
                  <c:v>1798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41835</c:v>
                </c:pt>
                <c:pt idx="5">
                  <c:v>45175</c:v>
                </c:pt>
                <c:pt idx="8">
                  <c:v>47676</c:v>
                </c:pt>
                <c:pt idx="11">
                  <c:v>45975</c:v>
                </c:pt>
                <c:pt idx="14">
                  <c:v>50337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c:v>
                </c:pt>
                <c:pt idx="3">
                  <c:v>1</c:v>
                </c:pt>
                <c:pt idx="6">
                  <c:v>1</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24363</c:v>
                </c:pt>
                <c:pt idx="3">
                  <c:v>24336</c:v>
                </c:pt>
                <c:pt idx="6">
                  <c:v>23821</c:v>
                </c:pt>
                <c:pt idx="9">
                  <c:v>22756</c:v>
                </c:pt>
                <c:pt idx="12">
                  <c:v>21799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168</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100115</c:v>
                </c:pt>
                <c:pt idx="3">
                  <c:v>97644</c:v>
                </c:pt>
                <c:pt idx="6">
                  <c:v>94282</c:v>
                </c:pt>
                <c:pt idx="9">
                  <c:v>92048</c:v>
                </c:pt>
                <c:pt idx="12">
                  <c:v>91838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170540</c:v>
                </c:pt>
                <c:pt idx="3">
                  <c:v>172319</c:v>
                </c:pt>
                <c:pt idx="6">
                  <c:v>173639</c:v>
                </c:pt>
                <c:pt idx="9">
                  <c:v>175405</c:v>
                </c:pt>
                <c:pt idx="12">
                  <c:v>176890</c:v>
                </c:pt>
              </c:numCache>
            </c:numRef>
          </c:val>
        </c:ser>
        <c:dLbls>
          <c:showLegendKey val="0"/>
          <c:showVal val="0"/>
          <c:showCatName val="0"/>
          <c:showSerName val="0"/>
          <c:showPercent val="0"/>
          <c:showBubbleSize val="0"/>
        </c:dLbls>
        <c:gapWidth val="100"/>
        <c:overlap val="100"/>
        <c:axId val="141728384"/>
        <c:axId val="141734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79193</c:v>
                </c:pt>
                <c:pt idx="2">
                  <c:v>#N/A</c:v>
                </c:pt>
                <c:pt idx="3">
                  <c:v>#N/A</c:v>
                </c:pt>
                <c:pt idx="4">
                  <c:v>71732</c:v>
                </c:pt>
                <c:pt idx="5">
                  <c:v>#N/A</c:v>
                </c:pt>
                <c:pt idx="6">
                  <c:v>#N/A</c:v>
                </c:pt>
                <c:pt idx="7">
                  <c:v>63062</c:v>
                </c:pt>
                <c:pt idx="8">
                  <c:v>#N/A</c:v>
                </c:pt>
                <c:pt idx="9">
                  <c:v>#N/A</c:v>
                </c:pt>
                <c:pt idx="10">
                  <c:v>61561</c:v>
                </c:pt>
                <c:pt idx="11">
                  <c:v>#N/A</c:v>
                </c:pt>
                <c:pt idx="12">
                  <c:v>#N/A</c:v>
                </c:pt>
                <c:pt idx="13">
                  <c:v>55531</c:v>
                </c:pt>
                <c:pt idx="14">
                  <c:v>#N/A</c:v>
                </c:pt>
              </c:numCache>
            </c:numRef>
          </c:val>
          <c:smooth val="0"/>
        </c:ser>
        <c:dLbls>
          <c:showLegendKey val="0"/>
          <c:showVal val="0"/>
          <c:showCatName val="0"/>
          <c:showSerName val="0"/>
          <c:showPercent val="0"/>
          <c:showBubbleSize val="0"/>
        </c:dLbls>
        <c:marker val="1"/>
        <c:smooth val="0"/>
        <c:axId val="141728384"/>
        <c:axId val="141734656"/>
      </c:lineChart>
      <c:catAx>
        <c:axId val="141728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734656"/>
        <c:crosses val="autoZero"/>
        <c:auto val="1"/>
        <c:lblAlgn val="ctr"/>
        <c:lblOffset val="100"/>
        <c:tickLblSkip val="1"/>
        <c:tickMarkSkip val="1"/>
        <c:noMultiLvlLbl val="0"/>
      </c:catAx>
      <c:valAx>
        <c:axId val="141734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728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518,050
515,397
429.06
177,527,141
171,325,134
3,135,559
105,964,359
173,308,864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60.9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市税収入の増もあり、平成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年度は、前年度から</a:t>
          </a:r>
          <a:r>
            <a:rPr lang="en-US" altLang="ja-JP" sz="1100">
              <a:solidFill>
                <a:schemeClr val="dk1"/>
              </a:solidFill>
              <a:effectLst/>
              <a:latin typeface="+mn-lt"/>
              <a:ea typeface="+mn-ea"/>
              <a:cs typeface="+mn-cs"/>
            </a:rPr>
            <a:t>0.01</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の増となった。しかし、類似団体と比較し、平均値を下回っていることから、</a:t>
          </a:r>
          <a:r>
            <a:rPr lang="ja-JP" altLang="ja-JP" sz="1100">
              <a:solidFill>
                <a:schemeClr val="dk1"/>
              </a:solidFill>
              <a:effectLst/>
              <a:latin typeface="+mn-lt"/>
              <a:ea typeface="+mn-ea"/>
              <a:cs typeface="+mn-cs"/>
            </a:rPr>
            <a:t>今後も市税改革プログラムによる徴収体制・啓発の強化や新規産業の育成に取り組むことで地域経済の活性化を図り、更なる税収</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確保</a:t>
          </a:r>
          <a:r>
            <a:rPr lang="ja-JP" altLang="en-US" sz="1100">
              <a:solidFill>
                <a:schemeClr val="dk1"/>
              </a:solidFill>
              <a:effectLst/>
              <a:latin typeface="+mn-lt"/>
              <a:ea typeface="+mn-ea"/>
              <a:cs typeface="+mn-cs"/>
            </a:rPr>
            <a:t>するなど、指数の改善に努める</a:t>
          </a:r>
          <a:r>
            <a:rPr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151130</xdr:rowOff>
    </xdr:to>
    <xdr:cxnSp macro="">
      <xdr:nvCxnSpPr>
        <xdr:cNvPr id="66" name="直線コネクタ 65"/>
        <xdr:cNvCxnSpPr/>
      </xdr:nvCxnSpPr>
      <xdr:spPr>
        <a:xfrm flipV="1">
          <a:off x="4114800" y="698500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7"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151130</xdr:rowOff>
    </xdr:to>
    <xdr:cxnSp macro="">
      <xdr:nvCxnSpPr>
        <xdr:cNvPr id="69" name="直線コネクタ 68"/>
        <xdr:cNvCxnSpPr/>
      </xdr:nvCxnSpPr>
      <xdr:spPr>
        <a:xfrm>
          <a:off x="3225800" y="698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1" name="テキスト ボックス 70"/>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78740</xdr:rowOff>
    </xdr:from>
    <xdr:to>
      <xdr:col>4</xdr:col>
      <xdr:colOff>482600</xdr:colOff>
      <xdr:row>40</xdr:row>
      <xdr:rowOff>127000</xdr:rowOff>
    </xdr:to>
    <xdr:cxnSp macro="">
      <xdr:nvCxnSpPr>
        <xdr:cNvPr id="72" name="直線コネクタ 71"/>
        <xdr:cNvCxnSpPr/>
      </xdr:nvCxnSpPr>
      <xdr:spPr>
        <a:xfrm>
          <a:off x="2336800" y="69367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19067</xdr:rowOff>
    </xdr:from>
    <xdr:ext cx="762000" cy="259045"/>
    <xdr:sp macro="" textlink="">
      <xdr:nvSpPr>
        <xdr:cNvPr id="74" name="テキスト ボックス 73"/>
        <xdr:cNvSpPr txBox="1"/>
      </xdr:nvSpPr>
      <xdr:spPr>
        <a:xfrm>
          <a:off x="2844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30480</xdr:rowOff>
    </xdr:from>
    <xdr:to>
      <xdr:col>3</xdr:col>
      <xdr:colOff>279400</xdr:colOff>
      <xdr:row>40</xdr:row>
      <xdr:rowOff>78740</xdr:rowOff>
    </xdr:to>
    <xdr:cxnSp macro="">
      <xdr:nvCxnSpPr>
        <xdr:cNvPr id="75" name="直線コネクタ 74"/>
        <xdr:cNvCxnSpPr/>
      </xdr:nvCxnSpPr>
      <xdr:spPr>
        <a:xfrm>
          <a:off x="1447800" y="688848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166387</xdr:rowOff>
    </xdr:from>
    <xdr:ext cx="762000" cy="259045"/>
    <xdr:sp macro="" textlink="">
      <xdr:nvSpPr>
        <xdr:cNvPr id="77" name="テキスト ボックス 76"/>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93997</xdr:rowOff>
    </xdr:from>
    <xdr:ext cx="762000" cy="259045"/>
    <xdr:sp macro="" textlink="">
      <xdr:nvSpPr>
        <xdr:cNvPr id="79" name="テキスト ボックス 78"/>
        <xdr:cNvSpPr txBox="1"/>
      </xdr:nvSpPr>
      <xdr:spPr>
        <a:xfrm>
          <a:off x="1066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5" name="円/楕円 84"/>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48277</xdr:rowOff>
    </xdr:from>
    <xdr:ext cx="762000" cy="259045"/>
    <xdr:sp macro="" textlink="">
      <xdr:nvSpPr>
        <xdr:cNvPr id="86" name="財政力該当値テキスト"/>
        <xdr:cNvSpPr txBox="1"/>
      </xdr:nvSpPr>
      <xdr:spPr>
        <a:xfrm>
          <a:off x="50419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100330</xdr:rowOff>
    </xdr:from>
    <xdr:to>
      <xdr:col>6</xdr:col>
      <xdr:colOff>50800</xdr:colOff>
      <xdr:row>41</xdr:row>
      <xdr:rowOff>30480</xdr:rowOff>
    </xdr:to>
    <xdr:sp macro="" textlink="">
      <xdr:nvSpPr>
        <xdr:cNvPr id="87" name="円/楕円 86"/>
        <xdr:cNvSpPr/>
      </xdr:nvSpPr>
      <xdr:spPr>
        <a:xfrm>
          <a:off x="4064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15257</xdr:rowOff>
    </xdr:from>
    <xdr:ext cx="736600" cy="259045"/>
    <xdr:sp macro="" textlink="">
      <xdr:nvSpPr>
        <xdr:cNvPr id="88" name="テキスト ボックス 87"/>
        <xdr:cNvSpPr txBox="1"/>
      </xdr:nvSpPr>
      <xdr:spPr>
        <a:xfrm>
          <a:off x="3733800" y="704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89" name="円/楕円 88"/>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162577</xdr:rowOff>
    </xdr:from>
    <xdr:ext cx="762000" cy="259045"/>
    <xdr:sp macro="" textlink="">
      <xdr:nvSpPr>
        <xdr:cNvPr id="90" name="テキスト ボックス 89"/>
        <xdr:cNvSpPr txBox="1"/>
      </xdr:nvSpPr>
      <xdr:spPr>
        <a:xfrm>
          <a:off x="2844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27940</xdr:rowOff>
    </xdr:from>
    <xdr:to>
      <xdr:col>3</xdr:col>
      <xdr:colOff>330200</xdr:colOff>
      <xdr:row>40</xdr:row>
      <xdr:rowOff>129540</xdr:rowOff>
    </xdr:to>
    <xdr:sp macro="" textlink="">
      <xdr:nvSpPr>
        <xdr:cNvPr id="91" name="円/楕円 90"/>
        <xdr:cNvSpPr/>
      </xdr:nvSpPr>
      <xdr:spPr>
        <a:xfrm>
          <a:off x="2286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114317</xdr:rowOff>
    </xdr:from>
    <xdr:ext cx="762000" cy="259045"/>
    <xdr:sp macro="" textlink="">
      <xdr:nvSpPr>
        <xdr:cNvPr id="92" name="テキスト ボックス 91"/>
        <xdr:cNvSpPr txBox="1"/>
      </xdr:nvSpPr>
      <xdr:spPr>
        <a:xfrm>
          <a:off x="1955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93" name="円/楕円 92"/>
        <xdr:cNvSpPr/>
      </xdr:nvSpPr>
      <xdr:spPr>
        <a:xfrm>
          <a:off x="1397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66057</xdr:rowOff>
    </xdr:from>
    <xdr:ext cx="762000" cy="259045"/>
    <xdr:sp macro="" textlink="">
      <xdr:nvSpPr>
        <xdr:cNvPr id="94" name="テキスト ボックス 93"/>
        <xdr:cNvSpPr txBox="1"/>
      </xdr:nvSpPr>
      <xdr:spPr>
        <a:xfrm>
          <a:off x="1066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行財政改革努力により、経常経費の抑制、自主財源の確保に努めている</a:t>
          </a:r>
          <a:r>
            <a:rPr lang="ja-JP" altLang="en-US" sz="1100">
              <a:solidFill>
                <a:schemeClr val="dk1"/>
              </a:solidFill>
              <a:effectLst/>
              <a:latin typeface="+mn-lt"/>
              <a:ea typeface="+mn-ea"/>
              <a:cs typeface="+mn-cs"/>
            </a:rPr>
            <a:t>ことから</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類似団体と比較し良好な水準を確保している。また、平成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年度は、</a:t>
          </a:r>
          <a:r>
            <a:rPr lang="ja-JP" altLang="ja-JP" sz="1100">
              <a:solidFill>
                <a:schemeClr val="dk1"/>
              </a:solidFill>
              <a:effectLst/>
              <a:latin typeface="+mn-lt"/>
              <a:ea typeface="+mn-ea"/>
              <a:cs typeface="+mn-cs"/>
            </a:rPr>
            <a:t>前年度より</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ポイント改善し、</a:t>
          </a:r>
          <a:r>
            <a:rPr lang="en-US" altLang="ja-JP" sz="1100">
              <a:solidFill>
                <a:schemeClr val="dk1"/>
              </a:solidFill>
              <a:effectLst/>
              <a:latin typeface="+mn-lt"/>
              <a:ea typeface="+mn-ea"/>
              <a:cs typeface="+mn-cs"/>
            </a:rPr>
            <a:t>86.7</a:t>
          </a:r>
          <a:r>
            <a:rPr lang="ja-JP" altLang="ja-JP" sz="1100">
              <a:solidFill>
                <a:schemeClr val="dk1"/>
              </a:solidFill>
              <a:effectLst/>
              <a:latin typeface="+mn-lt"/>
              <a:ea typeface="+mn-ea"/>
              <a:cs typeface="+mn-cs"/>
            </a:rPr>
            <a:t>％となった。</a:t>
          </a:r>
          <a:r>
            <a:rPr lang="ja-JP" altLang="en-US" sz="1100">
              <a:solidFill>
                <a:schemeClr val="dk1"/>
              </a:solidFill>
              <a:effectLst/>
              <a:latin typeface="+mn-lt"/>
              <a:ea typeface="+mn-ea"/>
              <a:cs typeface="+mn-cs"/>
            </a:rPr>
            <a:t>しかしながら、</a:t>
          </a:r>
          <a:r>
            <a:rPr lang="ja-JP" altLang="ja-JP" sz="1100">
              <a:solidFill>
                <a:schemeClr val="dk1"/>
              </a:solidFill>
              <a:effectLst/>
              <a:latin typeface="+mn-lt"/>
              <a:ea typeface="+mn-ea"/>
              <a:cs typeface="+mn-cs"/>
            </a:rPr>
            <a:t>生活保護受給世帯の増等による扶助費充当一般財源や各種保険制度を実施している特別会計への繰出金充当一般財源</a:t>
          </a:r>
          <a:r>
            <a:rPr lang="ja-JP" altLang="en-US" sz="1100">
              <a:solidFill>
                <a:schemeClr val="dk1"/>
              </a:solidFill>
              <a:effectLst/>
              <a:latin typeface="+mn-lt"/>
              <a:ea typeface="+mn-ea"/>
              <a:cs typeface="+mn-cs"/>
            </a:rPr>
            <a:t>は、依然として増加傾向にあり</a:t>
          </a:r>
          <a:r>
            <a:rPr lang="ja-JP" altLang="ja-JP" sz="1100">
              <a:solidFill>
                <a:schemeClr val="dk1"/>
              </a:solidFill>
              <a:effectLst/>
              <a:latin typeface="+mn-lt"/>
              <a:ea typeface="+mn-ea"/>
              <a:cs typeface="+mn-cs"/>
            </a:rPr>
            <a:t>、自助努力による</a:t>
          </a:r>
          <a:r>
            <a:rPr lang="ja-JP" altLang="en-US" sz="1100">
              <a:solidFill>
                <a:schemeClr val="dk1"/>
              </a:solidFill>
              <a:effectLst/>
              <a:latin typeface="+mn-lt"/>
              <a:ea typeface="+mn-ea"/>
              <a:cs typeface="+mn-cs"/>
            </a:rPr>
            <a:t>数値の</a:t>
          </a:r>
          <a:r>
            <a:rPr lang="ja-JP" altLang="ja-JP" sz="1100">
              <a:solidFill>
                <a:schemeClr val="dk1"/>
              </a:solidFill>
              <a:effectLst/>
              <a:latin typeface="+mn-lt"/>
              <a:ea typeface="+mn-ea"/>
              <a:cs typeface="+mn-cs"/>
            </a:rPr>
            <a:t>根本的な改善は困難な状況であると考えられる。</a:t>
          </a:r>
          <a:endParaRPr lang="en-US" altLang="ja-JP" sz="110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4763</xdr:rowOff>
    </xdr:from>
    <xdr:to>
      <xdr:col>7</xdr:col>
      <xdr:colOff>152400</xdr:colOff>
      <xdr:row>61</xdr:row>
      <xdr:rowOff>155575</xdr:rowOff>
    </xdr:to>
    <xdr:cxnSp macro="">
      <xdr:nvCxnSpPr>
        <xdr:cNvPr id="133" name="直線コネクタ 132"/>
        <xdr:cNvCxnSpPr/>
      </xdr:nvCxnSpPr>
      <xdr:spPr>
        <a:xfrm flipV="1">
          <a:off x="4114800" y="10463213"/>
          <a:ext cx="838200" cy="15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76323</xdr:rowOff>
    </xdr:from>
    <xdr:ext cx="762000" cy="259045"/>
    <xdr:sp macro="" textlink="">
      <xdr:nvSpPr>
        <xdr:cNvPr id="134" name="財政構造の弾力性平均値テキスト"/>
        <xdr:cNvSpPr txBox="1"/>
      </xdr:nvSpPr>
      <xdr:spPr>
        <a:xfrm>
          <a:off x="5041900" y="1070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65617</xdr:rowOff>
    </xdr:from>
    <xdr:to>
      <xdr:col>6</xdr:col>
      <xdr:colOff>0</xdr:colOff>
      <xdr:row>61</xdr:row>
      <xdr:rowOff>155575</xdr:rowOff>
    </xdr:to>
    <xdr:cxnSp macro="">
      <xdr:nvCxnSpPr>
        <xdr:cNvPr id="136" name="直線コネクタ 135"/>
        <xdr:cNvCxnSpPr/>
      </xdr:nvCxnSpPr>
      <xdr:spPr>
        <a:xfrm>
          <a:off x="3225800" y="10352617"/>
          <a:ext cx="889000" cy="26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38" name="テキスト ボックス 13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146579</xdr:rowOff>
    </xdr:from>
    <xdr:to>
      <xdr:col>4</xdr:col>
      <xdr:colOff>482600</xdr:colOff>
      <xdr:row>60</xdr:row>
      <xdr:rowOff>65617</xdr:rowOff>
    </xdr:to>
    <xdr:cxnSp macro="">
      <xdr:nvCxnSpPr>
        <xdr:cNvPr id="139" name="直線コネクタ 138"/>
        <xdr:cNvCxnSpPr/>
      </xdr:nvCxnSpPr>
      <xdr:spPr>
        <a:xfrm>
          <a:off x="2336800" y="10262129"/>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39281</xdr:rowOff>
    </xdr:from>
    <xdr:ext cx="762000" cy="259045"/>
    <xdr:sp macro="" textlink="">
      <xdr:nvSpPr>
        <xdr:cNvPr id="141" name="テキスト ボックス 140"/>
        <xdr:cNvSpPr txBox="1"/>
      </xdr:nvSpPr>
      <xdr:spPr>
        <a:xfrm>
          <a:off x="2844800" y="1084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146579</xdr:rowOff>
    </xdr:from>
    <xdr:to>
      <xdr:col>3</xdr:col>
      <xdr:colOff>279400</xdr:colOff>
      <xdr:row>62</xdr:row>
      <xdr:rowOff>24342</xdr:rowOff>
    </xdr:to>
    <xdr:cxnSp macro="">
      <xdr:nvCxnSpPr>
        <xdr:cNvPr id="142" name="直線コネクタ 141"/>
        <xdr:cNvCxnSpPr/>
      </xdr:nvCxnSpPr>
      <xdr:spPr>
        <a:xfrm flipV="1">
          <a:off x="1447800" y="10262129"/>
          <a:ext cx="889000" cy="392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9119</xdr:rowOff>
    </xdr:from>
    <xdr:ext cx="762000" cy="259045"/>
    <xdr:sp macro="" textlink="">
      <xdr:nvSpPr>
        <xdr:cNvPr id="144" name="テキスト ボックス 143"/>
        <xdr:cNvSpPr txBox="1"/>
      </xdr:nvSpPr>
      <xdr:spPr>
        <a:xfrm>
          <a:off x="19558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46" name="テキスト ボックス 145"/>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125413</xdr:rowOff>
    </xdr:from>
    <xdr:to>
      <xdr:col>7</xdr:col>
      <xdr:colOff>203200</xdr:colOff>
      <xdr:row>61</xdr:row>
      <xdr:rowOff>55563</xdr:rowOff>
    </xdr:to>
    <xdr:sp macro="" textlink="">
      <xdr:nvSpPr>
        <xdr:cNvPr id="152" name="円/楕円 151"/>
        <xdr:cNvSpPr/>
      </xdr:nvSpPr>
      <xdr:spPr>
        <a:xfrm>
          <a:off x="4902200" y="1041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141940</xdr:rowOff>
    </xdr:from>
    <xdr:ext cx="762000" cy="259045"/>
    <xdr:sp macro="" textlink="">
      <xdr:nvSpPr>
        <xdr:cNvPr id="153" name="財政構造の弾力性該当値テキスト"/>
        <xdr:cNvSpPr txBox="1"/>
      </xdr:nvSpPr>
      <xdr:spPr>
        <a:xfrm>
          <a:off x="5041900" y="1025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104775</xdr:rowOff>
    </xdr:from>
    <xdr:to>
      <xdr:col>6</xdr:col>
      <xdr:colOff>50800</xdr:colOff>
      <xdr:row>62</xdr:row>
      <xdr:rowOff>34925</xdr:rowOff>
    </xdr:to>
    <xdr:sp macro="" textlink="">
      <xdr:nvSpPr>
        <xdr:cNvPr id="154" name="円/楕円 153"/>
        <xdr:cNvSpPr/>
      </xdr:nvSpPr>
      <xdr:spPr>
        <a:xfrm>
          <a:off x="4064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45102</xdr:rowOff>
    </xdr:from>
    <xdr:ext cx="736600" cy="259045"/>
    <xdr:sp macro="" textlink="">
      <xdr:nvSpPr>
        <xdr:cNvPr id="155" name="テキスト ボックス 154"/>
        <xdr:cNvSpPr txBox="1"/>
      </xdr:nvSpPr>
      <xdr:spPr>
        <a:xfrm>
          <a:off x="3733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14817</xdr:rowOff>
    </xdr:from>
    <xdr:to>
      <xdr:col>4</xdr:col>
      <xdr:colOff>533400</xdr:colOff>
      <xdr:row>60</xdr:row>
      <xdr:rowOff>116417</xdr:rowOff>
    </xdr:to>
    <xdr:sp macro="" textlink="">
      <xdr:nvSpPr>
        <xdr:cNvPr id="156" name="円/楕円 155"/>
        <xdr:cNvSpPr/>
      </xdr:nvSpPr>
      <xdr:spPr>
        <a:xfrm>
          <a:off x="3175000" y="1030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126594</xdr:rowOff>
    </xdr:from>
    <xdr:ext cx="762000" cy="259045"/>
    <xdr:sp macro="" textlink="">
      <xdr:nvSpPr>
        <xdr:cNvPr id="157" name="テキスト ボックス 156"/>
        <xdr:cNvSpPr txBox="1"/>
      </xdr:nvSpPr>
      <xdr:spPr>
        <a:xfrm>
          <a:off x="2844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95779</xdr:rowOff>
    </xdr:from>
    <xdr:to>
      <xdr:col>3</xdr:col>
      <xdr:colOff>330200</xdr:colOff>
      <xdr:row>60</xdr:row>
      <xdr:rowOff>25929</xdr:rowOff>
    </xdr:to>
    <xdr:sp macro="" textlink="">
      <xdr:nvSpPr>
        <xdr:cNvPr id="158" name="円/楕円 157"/>
        <xdr:cNvSpPr/>
      </xdr:nvSpPr>
      <xdr:spPr>
        <a:xfrm>
          <a:off x="2286000" y="10211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36106</xdr:rowOff>
    </xdr:from>
    <xdr:ext cx="762000" cy="259045"/>
    <xdr:sp macro="" textlink="">
      <xdr:nvSpPr>
        <xdr:cNvPr id="159" name="テキスト ボックス 158"/>
        <xdr:cNvSpPr txBox="1"/>
      </xdr:nvSpPr>
      <xdr:spPr>
        <a:xfrm>
          <a:off x="1955800" y="998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144992</xdr:rowOff>
    </xdr:from>
    <xdr:to>
      <xdr:col>2</xdr:col>
      <xdr:colOff>127000</xdr:colOff>
      <xdr:row>62</xdr:row>
      <xdr:rowOff>75142</xdr:rowOff>
    </xdr:to>
    <xdr:sp macro="" textlink="">
      <xdr:nvSpPr>
        <xdr:cNvPr id="160" name="円/楕円 159"/>
        <xdr:cNvSpPr/>
      </xdr:nvSpPr>
      <xdr:spPr>
        <a:xfrm>
          <a:off x="13970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85319</xdr:rowOff>
    </xdr:from>
    <xdr:ext cx="762000" cy="259045"/>
    <xdr:sp macro="" textlink="">
      <xdr:nvSpPr>
        <xdr:cNvPr id="161" name="テキスト ボックス 160"/>
        <xdr:cNvSpPr txBox="1"/>
      </xdr:nvSpPr>
      <xdr:spPr>
        <a:xfrm>
          <a:off x="1066800" y="1037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[87,423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松山市行政改革プラン</a:t>
          </a:r>
          <a:r>
            <a:rPr lang="en-US" altLang="ja-JP" sz="1100">
              <a:solidFill>
                <a:schemeClr val="dk1"/>
              </a:solidFill>
              <a:effectLst/>
              <a:latin typeface="+mn-lt"/>
              <a:ea typeface="+mn-ea"/>
              <a:cs typeface="+mn-cs"/>
            </a:rPr>
            <a:t>2012</a:t>
          </a:r>
          <a:r>
            <a:rPr lang="ja-JP" altLang="ja-JP" sz="1100">
              <a:solidFill>
                <a:schemeClr val="dk1"/>
              </a:solidFill>
              <a:effectLst/>
              <a:latin typeface="+mn-lt"/>
              <a:ea typeface="+mn-ea"/>
              <a:cs typeface="+mn-cs"/>
            </a:rPr>
            <a:t>に沿って定員管理及び給与等の適正化による人件費の抑制を図るとともに、委託契約事務の執行の適正化に関するガイドラインに基づき指定管理者制度導入等による民間委託等の推進や競争性のない随意契約の見直しに努め</a:t>
          </a:r>
          <a:r>
            <a:rPr lang="ja-JP" altLang="en-US" sz="1100">
              <a:solidFill>
                <a:schemeClr val="dk1"/>
              </a:solidFill>
              <a:effectLst/>
              <a:latin typeface="+mn-lt"/>
              <a:ea typeface="+mn-ea"/>
              <a:cs typeface="+mn-cs"/>
            </a:rPr>
            <a:t>ていることから</a:t>
          </a:r>
          <a:r>
            <a:rPr lang="ja-JP" altLang="ja-JP" sz="1100">
              <a:solidFill>
                <a:schemeClr val="dk1"/>
              </a:solidFill>
              <a:effectLst/>
              <a:latin typeface="+mn-lt"/>
              <a:ea typeface="+mn-ea"/>
              <a:cs typeface="+mn-cs"/>
            </a:rPr>
            <a:t>、類似団体と比較し良好な水準を確保している。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123645</xdr:rowOff>
    </xdr:from>
    <xdr:to>
      <xdr:col>7</xdr:col>
      <xdr:colOff>152400</xdr:colOff>
      <xdr:row>80</xdr:row>
      <xdr:rowOff>130803</xdr:rowOff>
    </xdr:to>
    <xdr:cxnSp macro="">
      <xdr:nvCxnSpPr>
        <xdr:cNvPr id="194" name="直線コネクタ 193"/>
        <xdr:cNvCxnSpPr/>
      </xdr:nvCxnSpPr>
      <xdr:spPr>
        <a:xfrm flipV="1">
          <a:off x="4114800" y="13839645"/>
          <a:ext cx="838200" cy="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96818</xdr:rowOff>
    </xdr:from>
    <xdr:ext cx="762000" cy="259045"/>
    <xdr:sp macro="" textlink="">
      <xdr:nvSpPr>
        <xdr:cNvPr id="195" name="人件費・物件費等の状況平均値テキスト"/>
        <xdr:cNvSpPr txBox="1"/>
      </xdr:nvSpPr>
      <xdr:spPr>
        <a:xfrm>
          <a:off x="5041900" y="13984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130803</xdr:rowOff>
    </xdr:from>
    <xdr:to>
      <xdr:col>6</xdr:col>
      <xdr:colOff>0</xdr:colOff>
      <xdr:row>80</xdr:row>
      <xdr:rowOff>168655</xdr:rowOff>
    </xdr:to>
    <xdr:cxnSp macro="">
      <xdr:nvCxnSpPr>
        <xdr:cNvPr id="197" name="直線コネクタ 196"/>
        <xdr:cNvCxnSpPr/>
      </xdr:nvCxnSpPr>
      <xdr:spPr>
        <a:xfrm flipV="1">
          <a:off x="3225800" y="13846803"/>
          <a:ext cx="889000" cy="37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53472</xdr:rowOff>
    </xdr:from>
    <xdr:ext cx="736600" cy="259045"/>
    <xdr:sp macro="" textlink="">
      <xdr:nvSpPr>
        <xdr:cNvPr id="199" name="テキスト ボックス 198"/>
        <xdr:cNvSpPr txBox="1"/>
      </xdr:nvSpPr>
      <xdr:spPr>
        <a:xfrm>
          <a:off x="3733800" y="14112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138348</xdr:rowOff>
    </xdr:from>
    <xdr:to>
      <xdr:col>4</xdr:col>
      <xdr:colOff>482600</xdr:colOff>
      <xdr:row>80</xdr:row>
      <xdr:rowOff>168655</xdr:rowOff>
    </xdr:to>
    <xdr:cxnSp macro="">
      <xdr:nvCxnSpPr>
        <xdr:cNvPr id="200" name="直線コネクタ 199"/>
        <xdr:cNvCxnSpPr/>
      </xdr:nvCxnSpPr>
      <xdr:spPr>
        <a:xfrm>
          <a:off x="2336800" y="13854348"/>
          <a:ext cx="889000" cy="30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80224</xdr:rowOff>
    </xdr:from>
    <xdr:ext cx="762000" cy="259045"/>
    <xdr:sp macro="" textlink="">
      <xdr:nvSpPr>
        <xdr:cNvPr id="202" name="テキスト ボックス 201"/>
        <xdr:cNvSpPr txBox="1"/>
      </xdr:nvSpPr>
      <xdr:spPr>
        <a:xfrm>
          <a:off x="2844800" y="141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133232</xdr:rowOff>
    </xdr:from>
    <xdr:to>
      <xdr:col>3</xdr:col>
      <xdr:colOff>279400</xdr:colOff>
      <xdr:row>80</xdr:row>
      <xdr:rowOff>138348</xdr:rowOff>
    </xdr:to>
    <xdr:cxnSp macro="">
      <xdr:nvCxnSpPr>
        <xdr:cNvPr id="203" name="直線コネクタ 202"/>
        <xdr:cNvCxnSpPr/>
      </xdr:nvCxnSpPr>
      <xdr:spPr>
        <a:xfrm>
          <a:off x="1447800" y="13849232"/>
          <a:ext cx="889000" cy="5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21395</xdr:rowOff>
    </xdr:from>
    <xdr:ext cx="762000" cy="259045"/>
    <xdr:sp macro="" textlink="">
      <xdr:nvSpPr>
        <xdr:cNvPr id="205" name="テキスト ボックス 204"/>
        <xdr:cNvSpPr txBox="1"/>
      </xdr:nvSpPr>
      <xdr:spPr>
        <a:xfrm>
          <a:off x="1955800" y="1408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41986</xdr:rowOff>
    </xdr:from>
    <xdr:ext cx="762000" cy="259045"/>
    <xdr:sp macro="" textlink="">
      <xdr:nvSpPr>
        <xdr:cNvPr id="207" name="テキスト ボックス 206"/>
        <xdr:cNvSpPr txBox="1"/>
      </xdr:nvSpPr>
      <xdr:spPr>
        <a:xfrm>
          <a:off x="1066800" y="1410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72845</xdr:rowOff>
    </xdr:from>
    <xdr:to>
      <xdr:col>7</xdr:col>
      <xdr:colOff>203200</xdr:colOff>
      <xdr:row>81</xdr:row>
      <xdr:rowOff>2995</xdr:rowOff>
    </xdr:to>
    <xdr:sp macro="" textlink="">
      <xdr:nvSpPr>
        <xdr:cNvPr id="213" name="円/楕円 212"/>
        <xdr:cNvSpPr/>
      </xdr:nvSpPr>
      <xdr:spPr>
        <a:xfrm>
          <a:off x="4902200" y="1378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165572</xdr:rowOff>
    </xdr:from>
    <xdr:ext cx="762000" cy="259045"/>
    <xdr:sp macro="" textlink="">
      <xdr:nvSpPr>
        <xdr:cNvPr id="214" name="人件費・物件費等の状況該当値テキスト"/>
        <xdr:cNvSpPr txBox="1"/>
      </xdr:nvSpPr>
      <xdr:spPr>
        <a:xfrm>
          <a:off x="5041900" y="13710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87,423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80003</xdr:rowOff>
    </xdr:from>
    <xdr:to>
      <xdr:col>6</xdr:col>
      <xdr:colOff>50800</xdr:colOff>
      <xdr:row>81</xdr:row>
      <xdr:rowOff>10153</xdr:rowOff>
    </xdr:to>
    <xdr:sp macro="" textlink="">
      <xdr:nvSpPr>
        <xdr:cNvPr id="215" name="円/楕円 214"/>
        <xdr:cNvSpPr/>
      </xdr:nvSpPr>
      <xdr:spPr>
        <a:xfrm>
          <a:off x="4064000" y="13796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20330</xdr:rowOff>
    </xdr:from>
    <xdr:ext cx="736600" cy="259045"/>
    <xdr:sp macro="" textlink="">
      <xdr:nvSpPr>
        <xdr:cNvPr id="216" name="テキスト ボックス 215"/>
        <xdr:cNvSpPr txBox="1"/>
      </xdr:nvSpPr>
      <xdr:spPr>
        <a:xfrm>
          <a:off x="3733800" y="13564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87,868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117855</xdr:rowOff>
    </xdr:from>
    <xdr:to>
      <xdr:col>4</xdr:col>
      <xdr:colOff>533400</xdr:colOff>
      <xdr:row>81</xdr:row>
      <xdr:rowOff>48005</xdr:rowOff>
    </xdr:to>
    <xdr:sp macro="" textlink="">
      <xdr:nvSpPr>
        <xdr:cNvPr id="217" name="円/楕円 216"/>
        <xdr:cNvSpPr/>
      </xdr:nvSpPr>
      <xdr:spPr>
        <a:xfrm>
          <a:off x="3175000" y="1383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58182</xdr:rowOff>
    </xdr:from>
    <xdr:ext cx="762000" cy="259045"/>
    <xdr:sp macro="" textlink="">
      <xdr:nvSpPr>
        <xdr:cNvPr id="218" name="テキスト ボックス 217"/>
        <xdr:cNvSpPr txBox="1"/>
      </xdr:nvSpPr>
      <xdr:spPr>
        <a:xfrm>
          <a:off x="2844800" y="13602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90,221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87548</xdr:rowOff>
    </xdr:from>
    <xdr:to>
      <xdr:col>3</xdr:col>
      <xdr:colOff>330200</xdr:colOff>
      <xdr:row>81</xdr:row>
      <xdr:rowOff>17698</xdr:rowOff>
    </xdr:to>
    <xdr:sp macro="" textlink="">
      <xdr:nvSpPr>
        <xdr:cNvPr id="219" name="円/楕円 218"/>
        <xdr:cNvSpPr/>
      </xdr:nvSpPr>
      <xdr:spPr>
        <a:xfrm>
          <a:off x="2286000" y="1380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27875</xdr:rowOff>
    </xdr:from>
    <xdr:ext cx="762000" cy="259045"/>
    <xdr:sp macro="" textlink="">
      <xdr:nvSpPr>
        <xdr:cNvPr id="220" name="テキスト ボックス 219"/>
        <xdr:cNvSpPr txBox="1"/>
      </xdr:nvSpPr>
      <xdr:spPr>
        <a:xfrm>
          <a:off x="1955800" y="1357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88,337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82432</xdr:rowOff>
    </xdr:from>
    <xdr:to>
      <xdr:col>2</xdr:col>
      <xdr:colOff>127000</xdr:colOff>
      <xdr:row>81</xdr:row>
      <xdr:rowOff>12582</xdr:rowOff>
    </xdr:to>
    <xdr:sp macro="" textlink="">
      <xdr:nvSpPr>
        <xdr:cNvPr id="221" name="円/楕円 220"/>
        <xdr:cNvSpPr/>
      </xdr:nvSpPr>
      <xdr:spPr>
        <a:xfrm>
          <a:off x="1397000" y="1379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22759</xdr:rowOff>
    </xdr:from>
    <xdr:ext cx="762000" cy="259045"/>
    <xdr:sp macro="" textlink="">
      <xdr:nvSpPr>
        <xdr:cNvPr id="222" name="テキスト ボックス 221"/>
        <xdr:cNvSpPr txBox="1"/>
      </xdr:nvSpPr>
      <xdr:spPr>
        <a:xfrm>
          <a:off x="1066800" y="1356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月から、国家公務員の給与減額措置に準じた給与減額を行った。この措置は、平成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月までの時限的な措置であり、減額を行った結果、国等と概ね均衡を保っている。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今後も引き続き、国・愛媛県・類似団体との均衡を図るとともに、本市の財政状況等を踏まえた適正な給与水準を維持する。</a:t>
          </a:r>
          <a:endParaRPr lang="ja-JP" altLang="ja-JP" sz="1400">
            <a:effectLst/>
          </a:endParaRPr>
        </a:p>
        <a:p>
          <a:pPr rtl="0"/>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9" name="直線コネクタ 248"/>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50"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51" name="直線コネクタ 250"/>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52"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53" name="直線コネクタ 252"/>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123698</xdr:rowOff>
    </xdr:from>
    <xdr:to>
      <xdr:col>24</xdr:col>
      <xdr:colOff>558800</xdr:colOff>
      <xdr:row>88</xdr:row>
      <xdr:rowOff>57913</xdr:rowOff>
    </xdr:to>
    <xdr:cxnSp macro="">
      <xdr:nvCxnSpPr>
        <xdr:cNvPr id="254" name="直線コネクタ 253"/>
        <xdr:cNvCxnSpPr/>
      </xdr:nvCxnSpPr>
      <xdr:spPr>
        <a:xfrm flipV="1">
          <a:off x="16179800" y="14354048"/>
          <a:ext cx="838200" cy="791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5"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6" name="フローチャート : 判断 255"/>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86868</xdr:rowOff>
    </xdr:to>
    <xdr:cxnSp macro="">
      <xdr:nvCxnSpPr>
        <xdr:cNvPr id="257" name="直線コネクタ 256"/>
        <xdr:cNvCxnSpPr/>
      </xdr:nvCxnSpPr>
      <xdr:spPr>
        <a:xfrm flipV="1">
          <a:off x="15290800" y="15145513"/>
          <a:ext cx="889000" cy="28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8" name="フローチャート : 判断 257"/>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122445</xdr:rowOff>
    </xdr:from>
    <xdr:ext cx="736600" cy="259045"/>
    <xdr:sp macro="" textlink="">
      <xdr:nvSpPr>
        <xdr:cNvPr id="259" name="テキスト ボックス 258"/>
        <xdr:cNvSpPr txBox="1"/>
      </xdr:nvSpPr>
      <xdr:spPr>
        <a:xfrm>
          <a:off x="15798800" y="1521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143002</xdr:rowOff>
    </xdr:from>
    <xdr:to>
      <xdr:col>22</xdr:col>
      <xdr:colOff>203200</xdr:colOff>
      <xdr:row>88</xdr:row>
      <xdr:rowOff>86868</xdr:rowOff>
    </xdr:to>
    <xdr:cxnSp macro="">
      <xdr:nvCxnSpPr>
        <xdr:cNvPr id="260" name="直線コネクタ 259"/>
        <xdr:cNvCxnSpPr/>
      </xdr:nvCxnSpPr>
      <xdr:spPr>
        <a:xfrm>
          <a:off x="14401800" y="14373352"/>
          <a:ext cx="889000" cy="80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61" name="フローチャート : 判断 260"/>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151401</xdr:rowOff>
    </xdr:from>
    <xdr:ext cx="762000" cy="259045"/>
    <xdr:sp macro="" textlink="">
      <xdr:nvSpPr>
        <xdr:cNvPr id="262" name="テキスト ボックス 261"/>
        <xdr:cNvSpPr txBox="1"/>
      </xdr:nvSpPr>
      <xdr:spPr>
        <a:xfrm>
          <a:off x="14909800" y="1523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133350</xdr:rowOff>
    </xdr:from>
    <xdr:to>
      <xdr:col>21</xdr:col>
      <xdr:colOff>0</xdr:colOff>
      <xdr:row>83</xdr:row>
      <xdr:rowOff>143002</xdr:rowOff>
    </xdr:to>
    <xdr:cxnSp macro="">
      <xdr:nvCxnSpPr>
        <xdr:cNvPr id="263" name="直線コネクタ 262"/>
        <xdr:cNvCxnSpPr/>
      </xdr:nvCxnSpPr>
      <xdr:spPr>
        <a:xfrm>
          <a:off x="13512800" y="1436370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4" name="フローチャート : 判断 263"/>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55390</xdr:rowOff>
    </xdr:from>
    <xdr:ext cx="762000" cy="259045"/>
    <xdr:sp macro="" textlink="">
      <xdr:nvSpPr>
        <xdr:cNvPr id="265" name="テキスト ボックス 264"/>
        <xdr:cNvSpPr txBox="1"/>
      </xdr:nvSpPr>
      <xdr:spPr>
        <a:xfrm>
          <a:off x="14020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6" name="フローチャート : 判断 265"/>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65040</xdr:rowOff>
    </xdr:from>
    <xdr:ext cx="762000" cy="259045"/>
    <xdr:sp macro="" textlink="">
      <xdr:nvSpPr>
        <xdr:cNvPr id="267" name="テキスト ボックス 266"/>
        <xdr:cNvSpPr txBox="1"/>
      </xdr:nvSpPr>
      <xdr:spPr>
        <a:xfrm>
          <a:off x="13131800" y="1446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73" name="円/楕円 272"/>
        <xdr:cNvSpPr/>
      </xdr:nvSpPr>
      <xdr:spPr>
        <a:xfrm>
          <a:off x="16967200" y="1430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44975</xdr:rowOff>
    </xdr:from>
    <xdr:ext cx="762000" cy="259045"/>
    <xdr:sp macro="" textlink="">
      <xdr:nvSpPr>
        <xdr:cNvPr id="274" name="給与水準   （国との比較）該当値テキスト"/>
        <xdr:cNvSpPr txBox="1"/>
      </xdr:nvSpPr>
      <xdr:spPr>
        <a:xfrm>
          <a:off x="17106900" y="14275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7113</xdr:rowOff>
    </xdr:from>
    <xdr:to>
      <xdr:col>23</xdr:col>
      <xdr:colOff>457200</xdr:colOff>
      <xdr:row>88</xdr:row>
      <xdr:rowOff>108713</xdr:rowOff>
    </xdr:to>
    <xdr:sp macro="" textlink="">
      <xdr:nvSpPr>
        <xdr:cNvPr id="275" name="円/楕円 274"/>
        <xdr:cNvSpPr/>
      </xdr:nvSpPr>
      <xdr:spPr>
        <a:xfrm>
          <a:off x="16129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118890</xdr:rowOff>
    </xdr:from>
    <xdr:ext cx="736600" cy="259045"/>
    <xdr:sp macro="" textlink="">
      <xdr:nvSpPr>
        <xdr:cNvPr id="276" name="テキスト ボックス 275"/>
        <xdr:cNvSpPr txBox="1"/>
      </xdr:nvSpPr>
      <xdr:spPr>
        <a:xfrm>
          <a:off x="15798800" y="14863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36068</xdr:rowOff>
    </xdr:from>
    <xdr:to>
      <xdr:col>22</xdr:col>
      <xdr:colOff>254000</xdr:colOff>
      <xdr:row>88</xdr:row>
      <xdr:rowOff>137668</xdr:rowOff>
    </xdr:to>
    <xdr:sp macro="" textlink="">
      <xdr:nvSpPr>
        <xdr:cNvPr id="277" name="円/楕円 276"/>
        <xdr:cNvSpPr/>
      </xdr:nvSpPr>
      <xdr:spPr>
        <a:xfrm>
          <a:off x="15240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147845</xdr:rowOff>
    </xdr:from>
    <xdr:ext cx="762000" cy="259045"/>
    <xdr:sp macro="" textlink="">
      <xdr:nvSpPr>
        <xdr:cNvPr id="278" name="テキスト ボックス 277"/>
        <xdr:cNvSpPr txBox="1"/>
      </xdr:nvSpPr>
      <xdr:spPr>
        <a:xfrm>
          <a:off x="14909800" y="1489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92202</xdr:rowOff>
    </xdr:from>
    <xdr:to>
      <xdr:col>21</xdr:col>
      <xdr:colOff>50800</xdr:colOff>
      <xdr:row>84</xdr:row>
      <xdr:rowOff>22352</xdr:rowOff>
    </xdr:to>
    <xdr:sp macro="" textlink="">
      <xdr:nvSpPr>
        <xdr:cNvPr id="279" name="円/楕円 278"/>
        <xdr:cNvSpPr/>
      </xdr:nvSpPr>
      <xdr:spPr>
        <a:xfrm>
          <a:off x="14351000" y="1432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32529</xdr:rowOff>
    </xdr:from>
    <xdr:ext cx="762000" cy="259045"/>
    <xdr:sp macro="" textlink="">
      <xdr:nvSpPr>
        <xdr:cNvPr id="280" name="テキスト ボックス 279"/>
        <xdr:cNvSpPr txBox="1"/>
      </xdr:nvSpPr>
      <xdr:spPr>
        <a:xfrm>
          <a:off x="14020800" y="1409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81" name="円/楕円 280"/>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22877</xdr:rowOff>
    </xdr:from>
    <xdr:ext cx="762000" cy="259045"/>
    <xdr:sp macro="" textlink="">
      <xdr:nvSpPr>
        <xdr:cNvPr id="282" name="テキスト ボックス 281"/>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行政改革プラン</a:t>
          </a:r>
          <a:r>
            <a:rPr lang="en-US" altLang="ja-JP" sz="1100" b="0" i="0" baseline="0">
              <a:solidFill>
                <a:schemeClr val="dk1"/>
              </a:solidFill>
              <a:effectLst/>
              <a:latin typeface="+mn-lt"/>
              <a:ea typeface="+mn-ea"/>
              <a:cs typeface="+mn-cs"/>
            </a:rPr>
            <a:t>2012</a:t>
          </a:r>
          <a:r>
            <a:rPr lang="ja-JP" altLang="ja-JP" sz="1100" b="0" i="0" baseline="0">
              <a:solidFill>
                <a:schemeClr val="dk1"/>
              </a:solidFill>
              <a:effectLst/>
              <a:latin typeface="+mn-lt"/>
              <a:ea typeface="+mn-ea"/>
              <a:cs typeface="+mn-cs"/>
            </a:rPr>
            <a:t>に基づき、計画的な職員採用や業務の簡素化・効率化、民間委託の活用などにより、職員数の適正化に努めており、類似団体と比較しても良好な水準を維持して</a:t>
          </a:r>
          <a:r>
            <a:rPr lang="ja-JP" altLang="en-US" sz="1100" b="0" i="0" baseline="0">
              <a:solidFill>
                <a:schemeClr val="dk1"/>
              </a:solidFill>
              <a:effectLst/>
              <a:latin typeface="+mn-lt"/>
              <a:ea typeface="+mn-ea"/>
              <a:cs typeface="+mn-cs"/>
            </a:rPr>
            <a:t>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今後も、引き続き定員管理の適正化に努める。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2" name="直線コネクタ 311"/>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3"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4" name="直線コネクタ 313"/>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5"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6" name="直線コネクタ 315"/>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76200</xdr:rowOff>
    </xdr:from>
    <xdr:to>
      <xdr:col>24</xdr:col>
      <xdr:colOff>558800</xdr:colOff>
      <xdr:row>59</xdr:row>
      <xdr:rowOff>76200</xdr:rowOff>
    </xdr:to>
    <xdr:cxnSp macro="">
      <xdr:nvCxnSpPr>
        <xdr:cNvPr id="317" name="直線コネクタ 316"/>
        <xdr:cNvCxnSpPr/>
      </xdr:nvCxnSpPr>
      <xdr:spPr>
        <a:xfrm>
          <a:off x="16179800" y="10191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95479</xdr:rowOff>
    </xdr:from>
    <xdr:ext cx="762000" cy="259045"/>
    <xdr:sp macro="" textlink="">
      <xdr:nvSpPr>
        <xdr:cNvPr id="318" name="定員管理の状況平均値テキスト"/>
        <xdr:cNvSpPr txBox="1"/>
      </xdr:nvSpPr>
      <xdr:spPr>
        <a:xfrm>
          <a:off x="17106900" y="10382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9" name="フローチャート : 判断 318"/>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76200</xdr:rowOff>
    </xdr:from>
    <xdr:to>
      <xdr:col>23</xdr:col>
      <xdr:colOff>406400</xdr:colOff>
      <xdr:row>59</xdr:row>
      <xdr:rowOff>112395</xdr:rowOff>
    </xdr:to>
    <xdr:cxnSp macro="">
      <xdr:nvCxnSpPr>
        <xdr:cNvPr id="320" name="直線コネクタ 319"/>
        <xdr:cNvCxnSpPr/>
      </xdr:nvCxnSpPr>
      <xdr:spPr>
        <a:xfrm flipV="1">
          <a:off x="15290800" y="1019175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1" name="フローチャート : 判断 320"/>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38329</xdr:rowOff>
    </xdr:from>
    <xdr:ext cx="736600" cy="259045"/>
    <xdr:sp macro="" textlink="">
      <xdr:nvSpPr>
        <xdr:cNvPr id="322" name="テキスト ボックス 321"/>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112395</xdr:rowOff>
    </xdr:from>
    <xdr:to>
      <xdr:col>22</xdr:col>
      <xdr:colOff>203200</xdr:colOff>
      <xdr:row>59</xdr:row>
      <xdr:rowOff>140546</xdr:rowOff>
    </xdr:to>
    <xdr:cxnSp macro="">
      <xdr:nvCxnSpPr>
        <xdr:cNvPr id="323" name="直線コネクタ 322"/>
        <xdr:cNvCxnSpPr/>
      </xdr:nvCxnSpPr>
      <xdr:spPr>
        <a:xfrm flipV="1">
          <a:off x="14401800" y="10227945"/>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4" name="フローチャート : 判断 323"/>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90610</xdr:rowOff>
    </xdr:from>
    <xdr:ext cx="762000" cy="259045"/>
    <xdr:sp macro="" textlink="">
      <xdr:nvSpPr>
        <xdr:cNvPr id="325" name="テキスト ボックス 324"/>
        <xdr:cNvSpPr txBox="1"/>
      </xdr:nvSpPr>
      <xdr:spPr>
        <a:xfrm>
          <a:off x="14909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140546</xdr:rowOff>
    </xdr:from>
    <xdr:to>
      <xdr:col>21</xdr:col>
      <xdr:colOff>0</xdr:colOff>
      <xdr:row>60</xdr:row>
      <xdr:rowOff>5292</xdr:rowOff>
    </xdr:to>
    <xdr:cxnSp macro="">
      <xdr:nvCxnSpPr>
        <xdr:cNvPr id="326" name="直線コネクタ 325"/>
        <xdr:cNvCxnSpPr/>
      </xdr:nvCxnSpPr>
      <xdr:spPr>
        <a:xfrm flipV="1">
          <a:off x="13512800" y="10256096"/>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7" name="フローチャート : 判断 326"/>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98654</xdr:rowOff>
    </xdr:from>
    <xdr:ext cx="762000" cy="259045"/>
    <xdr:sp macro="" textlink="">
      <xdr:nvSpPr>
        <xdr:cNvPr id="328" name="テキスト ボックス 327"/>
        <xdr:cNvSpPr txBox="1"/>
      </xdr:nvSpPr>
      <xdr:spPr>
        <a:xfrm>
          <a:off x="14020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9" name="フローチャート : 判断 328"/>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130827</xdr:rowOff>
    </xdr:from>
    <xdr:ext cx="762000" cy="259045"/>
    <xdr:sp macro="" textlink="">
      <xdr:nvSpPr>
        <xdr:cNvPr id="330" name="テキスト ボックス 329"/>
        <xdr:cNvSpPr txBox="1"/>
      </xdr:nvSpPr>
      <xdr:spPr>
        <a:xfrm>
          <a:off x="13131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25400</xdr:rowOff>
    </xdr:from>
    <xdr:to>
      <xdr:col>24</xdr:col>
      <xdr:colOff>609600</xdr:colOff>
      <xdr:row>59</xdr:row>
      <xdr:rowOff>127000</xdr:rowOff>
    </xdr:to>
    <xdr:sp macro="" textlink="">
      <xdr:nvSpPr>
        <xdr:cNvPr id="336" name="円/楕円 335"/>
        <xdr:cNvSpPr/>
      </xdr:nvSpPr>
      <xdr:spPr>
        <a:xfrm>
          <a:off x="169672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41927</xdr:rowOff>
    </xdr:from>
    <xdr:ext cx="762000" cy="259045"/>
    <xdr:sp macro="" textlink="">
      <xdr:nvSpPr>
        <xdr:cNvPr id="337" name="定員管理の状況該当値テキスト"/>
        <xdr:cNvSpPr txBox="1"/>
      </xdr:nvSpPr>
      <xdr:spPr>
        <a:xfrm>
          <a:off x="17106900" y="998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25400</xdr:rowOff>
    </xdr:from>
    <xdr:to>
      <xdr:col>23</xdr:col>
      <xdr:colOff>457200</xdr:colOff>
      <xdr:row>59</xdr:row>
      <xdr:rowOff>127000</xdr:rowOff>
    </xdr:to>
    <xdr:sp macro="" textlink="">
      <xdr:nvSpPr>
        <xdr:cNvPr id="338" name="円/楕円 337"/>
        <xdr:cNvSpPr/>
      </xdr:nvSpPr>
      <xdr:spPr>
        <a:xfrm>
          <a:off x="16129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137177</xdr:rowOff>
    </xdr:from>
    <xdr:ext cx="736600" cy="259045"/>
    <xdr:sp macro="" textlink="">
      <xdr:nvSpPr>
        <xdr:cNvPr id="339" name="テキスト ボックス 338"/>
        <xdr:cNvSpPr txBox="1"/>
      </xdr:nvSpPr>
      <xdr:spPr>
        <a:xfrm>
          <a:off x="15798800" y="990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61595</xdr:rowOff>
    </xdr:from>
    <xdr:to>
      <xdr:col>22</xdr:col>
      <xdr:colOff>254000</xdr:colOff>
      <xdr:row>59</xdr:row>
      <xdr:rowOff>163195</xdr:rowOff>
    </xdr:to>
    <xdr:sp macro="" textlink="">
      <xdr:nvSpPr>
        <xdr:cNvPr id="340" name="円/楕円 339"/>
        <xdr:cNvSpPr/>
      </xdr:nvSpPr>
      <xdr:spPr>
        <a:xfrm>
          <a:off x="15240000" y="1017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1922</xdr:rowOff>
    </xdr:from>
    <xdr:ext cx="762000" cy="259045"/>
    <xdr:sp macro="" textlink="">
      <xdr:nvSpPr>
        <xdr:cNvPr id="341" name="テキスト ボックス 340"/>
        <xdr:cNvSpPr txBox="1"/>
      </xdr:nvSpPr>
      <xdr:spPr>
        <a:xfrm>
          <a:off x="14909800" y="994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89746</xdr:rowOff>
    </xdr:from>
    <xdr:to>
      <xdr:col>21</xdr:col>
      <xdr:colOff>50800</xdr:colOff>
      <xdr:row>60</xdr:row>
      <xdr:rowOff>19896</xdr:rowOff>
    </xdr:to>
    <xdr:sp macro="" textlink="">
      <xdr:nvSpPr>
        <xdr:cNvPr id="342" name="円/楕円 341"/>
        <xdr:cNvSpPr/>
      </xdr:nvSpPr>
      <xdr:spPr>
        <a:xfrm>
          <a:off x="14351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30073</xdr:rowOff>
    </xdr:from>
    <xdr:ext cx="762000" cy="259045"/>
    <xdr:sp macro="" textlink="">
      <xdr:nvSpPr>
        <xdr:cNvPr id="343" name="テキスト ボックス 342"/>
        <xdr:cNvSpPr txBox="1"/>
      </xdr:nvSpPr>
      <xdr:spPr>
        <a:xfrm>
          <a:off x="14020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125942</xdr:rowOff>
    </xdr:from>
    <xdr:to>
      <xdr:col>19</xdr:col>
      <xdr:colOff>533400</xdr:colOff>
      <xdr:row>60</xdr:row>
      <xdr:rowOff>56092</xdr:rowOff>
    </xdr:to>
    <xdr:sp macro="" textlink="">
      <xdr:nvSpPr>
        <xdr:cNvPr id="344" name="円/楕円 343"/>
        <xdr:cNvSpPr/>
      </xdr:nvSpPr>
      <xdr:spPr>
        <a:xfrm>
          <a:off x="13462000" y="102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66269</xdr:rowOff>
    </xdr:from>
    <xdr:ext cx="762000" cy="259045"/>
    <xdr:sp macro="" textlink="">
      <xdr:nvSpPr>
        <xdr:cNvPr id="345" name="テキスト ボックス 344"/>
        <xdr:cNvSpPr txBox="1"/>
      </xdr:nvSpPr>
      <xdr:spPr>
        <a:xfrm>
          <a:off x="13131800" y="1001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銀行等引受債の一括償還に際し借換債を発行し、償還の平準化を図ったことに加え、税収入が増加したことで標準財政規模が増えたことなどにより、平成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年度の実質公債比率は</a:t>
          </a:r>
          <a:r>
            <a:rPr lang="en-US" altLang="ja-JP" sz="1100" b="0" i="0" baseline="0">
              <a:solidFill>
                <a:schemeClr val="dk1"/>
              </a:solidFill>
              <a:effectLst/>
              <a:latin typeface="+mn-lt"/>
              <a:ea typeface="+mn-ea"/>
              <a:cs typeface="+mn-cs"/>
            </a:rPr>
            <a:t>7.8%</a:t>
          </a:r>
          <a:r>
            <a:rPr lang="ja-JP" altLang="ja-JP" sz="1100" b="0" i="0" baseline="0">
              <a:solidFill>
                <a:schemeClr val="dk1"/>
              </a:solidFill>
              <a:effectLst/>
              <a:latin typeface="+mn-lt"/>
              <a:ea typeface="+mn-ea"/>
              <a:cs typeface="+mn-cs"/>
            </a:rPr>
            <a:t>となり、前年度の</a:t>
          </a:r>
          <a:r>
            <a:rPr lang="en-US" altLang="ja-JP" sz="1100" b="0" i="0" baseline="0">
              <a:solidFill>
                <a:schemeClr val="dk1"/>
              </a:solidFill>
              <a:effectLst/>
              <a:latin typeface="+mn-lt"/>
              <a:ea typeface="+mn-ea"/>
              <a:cs typeface="+mn-cs"/>
            </a:rPr>
            <a:t>8.3%</a:t>
          </a:r>
          <a:r>
            <a:rPr lang="ja-JP" altLang="ja-JP" sz="1100" b="0" i="0" baseline="0">
              <a:solidFill>
                <a:schemeClr val="dk1"/>
              </a:solidFill>
              <a:effectLst/>
              <a:latin typeface="+mn-lt"/>
              <a:ea typeface="+mn-ea"/>
              <a:cs typeface="+mn-cs"/>
            </a:rPr>
            <a:t>から</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ポイントの改善となった。</a:t>
          </a:r>
          <a:endParaRPr lang="ja-JP" altLang="ja-JP" sz="1400">
            <a:effectLst/>
          </a:endParaRPr>
        </a:p>
        <a:p>
          <a:pPr rtl="0"/>
          <a:r>
            <a:rPr lang="ja-JP" altLang="ja-JP" sz="1100" b="0" i="0" baseline="0">
              <a:solidFill>
                <a:schemeClr val="dk1"/>
              </a:solidFill>
              <a:effectLst/>
              <a:latin typeface="+mn-lt"/>
              <a:ea typeface="+mn-ea"/>
              <a:cs typeface="+mn-cs"/>
            </a:rPr>
            <a:t>今後も本市が策定している健全な財政運営へのガイドラインを遵守しながら、計画的な市債償還や市債発行に努めていく。</a:t>
          </a:r>
          <a:endParaRPr lang="ja-JP" altLang="ja-JP" sz="1400">
            <a:effectLst/>
          </a:endParaRPr>
        </a:p>
        <a:p>
          <a:pPr rtl="0"/>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4" name="直線コネクタ 373"/>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7"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8" name="直線コネクタ 377"/>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121496</xdr:rowOff>
    </xdr:from>
    <xdr:to>
      <xdr:col>24</xdr:col>
      <xdr:colOff>558800</xdr:colOff>
      <xdr:row>39</xdr:row>
      <xdr:rowOff>161713</xdr:rowOff>
    </xdr:to>
    <xdr:cxnSp macro="">
      <xdr:nvCxnSpPr>
        <xdr:cNvPr id="379" name="直線コネクタ 378"/>
        <xdr:cNvCxnSpPr/>
      </xdr:nvCxnSpPr>
      <xdr:spPr>
        <a:xfrm flipV="1">
          <a:off x="16179800" y="680804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66904</xdr:rowOff>
    </xdr:from>
    <xdr:ext cx="762000" cy="259045"/>
    <xdr:sp macro="" textlink="">
      <xdr:nvSpPr>
        <xdr:cNvPr id="380" name="公債費負担の状況平均値テキスト"/>
        <xdr:cNvSpPr txBox="1"/>
      </xdr:nvSpPr>
      <xdr:spPr>
        <a:xfrm>
          <a:off x="17106900" y="675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1" name="フローチャート : 判断 380"/>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161713</xdr:rowOff>
    </xdr:from>
    <xdr:to>
      <xdr:col>23</xdr:col>
      <xdr:colOff>406400</xdr:colOff>
      <xdr:row>40</xdr:row>
      <xdr:rowOff>14394</xdr:rowOff>
    </xdr:to>
    <xdr:cxnSp macro="">
      <xdr:nvCxnSpPr>
        <xdr:cNvPr id="382" name="直線コネクタ 381"/>
        <xdr:cNvCxnSpPr/>
      </xdr:nvCxnSpPr>
      <xdr:spPr>
        <a:xfrm flipV="1">
          <a:off x="15290800" y="684826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3" name="フローチャート : 判断 382"/>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49971</xdr:rowOff>
    </xdr:from>
    <xdr:ext cx="736600" cy="259045"/>
    <xdr:sp macro="" textlink="">
      <xdr:nvSpPr>
        <xdr:cNvPr id="384" name="テキスト ボックス 383"/>
        <xdr:cNvSpPr txBox="1"/>
      </xdr:nvSpPr>
      <xdr:spPr>
        <a:xfrm>
          <a:off x="15798800" y="69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6350</xdr:rowOff>
    </xdr:from>
    <xdr:to>
      <xdr:col>22</xdr:col>
      <xdr:colOff>203200</xdr:colOff>
      <xdr:row>40</xdr:row>
      <xdr:rowOff>14394</xdr:rowOff>
    </xdr:to>
    <xdr:cxnSp macro="">
      <xdr:nvCxnSpPr>
        <xdr:cNvPr id="385" name="直線コネクタ 384"/>
        <xdr:cNvCxnSpPr/>
      </xdr:nvCxnSpPr>
      <xdr:spPr>
        <a:xfrm>
          <a:off x="14401800" y="68643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6" name="フローチャート : 判断 385"/>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98231</xdr:rowOff>
    </xdr:from>
    <xdr:ext cx="762000" cy="259045"/>
    <xdr:sp macro="" textlink="">
      <xdr:nvSpPr>
        <xdr:cNvPr id="387" name="テキスト ボックス 386"/>
        <xdr:cNvSpPr txBox="1"/>
      </xdr:nvSpPr>
      <xdr:spPr>
        <a:xfrm>
          <a:off x="14909800" y="695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6350</xdr:rowOff>
    </xdr:from>
    <xdr:to>
      <xdr:col>21</xdr:col>
      <xdr:colOff>0</xdr:colOff>
      <xdr:row>40</xdr:row>
      <xdr:rowOff>38523</xdr:rowOff>
    </xdr:to>
    <xdr:cxnSp macro="">
      <xdr:nvCxnSpPr>
        <xdr:cNvPr id="388" name="直線コネクタ 387"/>
        <xdr:cNvCxnSpPr/>
      </xdr:nvCxnSpPr>
      <xdr:spPr>
        <a:xfrm flipV="1">
          <a:off x="13512800" y="686435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9" name="フローチャート : 判断 388"/>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146490</xdr:rowOff>
    </xdr:from>
    <xdr:ext cx="762000" cy="259045"/>
    <xdr:sp macro="" textlink="">
      <xdr:nvSpPr>
        <xdr:cNvPr id="390" name="テキスト ボックス 389"/>
        <xdr:cNvSpPr txBox="1"/>
      </xdr:nvSpPr>
      <xdr:spPr>
        <a:xfrm>
          <a:off x="14020800" y="700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1" name="フローチャート : 判断 390"/>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170621</xdr:rowOff>
    </xdr:from>
    <xdr:ext cx="762000" cy="259045"/>
    <xdr:sp macro="" textlink="">
      <xdr:nvSpPr>
        <xdr:cNvPr id="392" name="テキスト ボックス 391"/>
        <xdr:cNvSpPr txBox="1"/>
      </xdr:nvSpPr>
      <xdr:spPr>
        <a:xfrm>
          <a:off x="13131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70696</xdr:rowOff>
    </xdr:from>
    <xdr:to>
      <xdr:col>24</xdr:col>
      <xdr:colOff>609600</xdr:colOff>
      <xdr:row>40</xdr:row>
      <xdr:rowOff>846</xdr:rowOff>
    </xdr:to>
    <xdr:sp macro="" textlink="">
      <xdr:nvSpPr>
        <xdr:cNvPr id="398" name="円/楕円 397"/>
        <xdr:cNvSpPr/>
      </xdr:nvSpPr>
      <xdr:spPr>
        <a:xfrm>
          <a:off x="16967200" y="675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87223</xdr:rowOff>
    </xdr:from>
    <xdr:ext cx="762000" cy="259045"/>
    <xdr:sp macro="" textlink="">
      <xdr:nvSpPr>
        <xdr:cNvPr id="399" name="公債費負担の状況該当値テキスト"/>
        <xdr:cNvSpPr txBox="1"/>
      </xdr:nvSpPr>
      <xdr:spPr>
        <a:xfrm>
          <a:off x="17106900" y="6602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110913</xdr:rowOff>
    </xdr:from>
    <xdr:to>
      <xdr:col>23</xdr:col>
      <xdr:colOff>457200</xdr:colOff>
      <xdr:row>40</xdr:row>
      <xdr:rowOff>41063</xdr:rowOff>
    </xdr:to>
    <xdr:sp macro="" textlink="">
      <xdr:nvSpPr>
        <xdr:cNvPr id="400" name="円/楕円 399"/>
        <xdr:cNvSpPr/>
      </xdr:nvSpPr>
      <xdr:spPr>
        <a:xfrm>
          <a:off x="16129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401" name="テキスト ボックス 400"/>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135044</xdr:rowOff>
    </xdr:from>
    <xdr:to>
      <xdr:col>22</xdr:col>
      <xdr:colOff>254000</xdr:colOff>
      <xdr:row>40</xdr:row>
      <xdr:rowOff>65194</xdr:rowOff>
    </xdr:to>
    <xdr:sp macro="" textlink="">
      <xdr:nvSpPr>
        <xdr:cNvPr id="402" name="円/楕円 401"/>
        <xdr:cNvSpPr/>
      </xdr:nvSpPr>
      <xdr:spPr>
        <a:xfrm>
          <a:off x="15240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75371</xdr:rowOff>
    </xdr:from>
    <xdr:ext cx="762000" cy="259045"/>
    <xdr:sp macro="" textlink="">
      <xdr:nvSpPr>
        <xdr:cNvPr id="403" name="テキスト ボックス 402"/>
        <xdr:cNvSpPr txBox="1"/>
      </xdr:nvSpPr>
      <xdr:spPr>
        <a:xfrm>
          <a:off x="14909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127000</xdr:rowOff>
    </xdr:from>
    <xdr:to>
      <xdr:col>21</xdr:col>
      <xdr:colOff>50800</xdr:colOff>
      <xdr:row>40</xdr:row>
      <xdr:rowOff>57150</xdr:rowOff>
    </xdr:to>
    <xdr:sp macro="" textlink="">
      <xdr:nvSpPr>
        <xdr:cNvPr id="404" name="円/楕円 403"/>
        <xdr:cNvSpPr/>
      </xdr:nvSpPr>
      <xdr:spPr>
        <a:xfrm>
          <a:off x="14351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67327</xdr:rowOff>
    </xdr:from>
    <xdr:ext cx="762000" cy="259045"/>
    <xdr:sp macro="" textlink="">
      <xdr:nvSpPr>
        <xdr:cNvPr id="405" name="テキスト ボックス 404"/>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159173</xdr:rowOff>
    </xdr:from>
    <xdr:to>
      <xdr:col>19</xdr:col>
      <xdr:colOff>533400</xdr:colOff>
      <xdr:row>40</xdr:row>
      <xdr:rowOff>89323</xdr:rowOff>
    </xdr:to>
    <xdr:sp macro="" textlink="">
      <xdr:nvSpPr>
        <xdr:cNvPr id="406" name="円/楕円 405"/>
        <xdr:cNvSpPr/>
      </xdr:nvSpPr>
      <xdr:spPr>
        <a:xfrm>
          <a:off x="13462000" y="684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99500</xdr:rowOff>
    </xdr:from>
    <xdr:ext cx="762000" cy="259045"/>
    <xdr:sp macro="" textlink="">
      <xdr:nvSpPr>
        <xdr:cNvPr id="407" name="テキスト ボックス 406"/>
        <xdr:cNvSpPr txBox="1"/>
      </xdr:nvSpPr>
      <xdr:spPr>
        <a:xfrm>
          <a:off x="13131800" y="661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支給率の引き下げによる退職手当見込額の減少などにより、将来負担額の増加を抑制できたことに加え、税収入の増加などにより、基金の取崩しを抑制した。そのため、平成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年度の将来負担比率は</a:t>
          </a:r>
          <a:r>
            <a:rPr lang="en-US" altLang="ja-JP" sz="1100">
              <a:solidFill>
                <a:schemeClr val="dk1"/>
              </a:solidFill>
              <a:effectLst/>
              <a:latin typeface="+mn-lt"/>
              <a:ea typeface="+mn-ea"/>
              <a:cs typeface="+mn-cs"/>
            </a:rPr>
            <a:t>60.9%</a:t>
          </a:r>
          <a:r>
            <a:rPr lang="ja-JP" altLang="ja-JP" sz="1100">
              <a:solidFill>
                <a:schemeClr val="dk1"/>
              </a:solidFill>
              <a:effectLst/>
              <a:latin typeface="+mn-lt"/>
              <a:ea typeface="+mn-ea"/>
              <a:cs typeface="+mn-cs"/>
            </a:rPr>
            <a:t>となり、前年度の</a:t>
          </a:r>
          <a:r>
            <a:rPr lang="en-US" altLang="ja-JP" sz="1100">
              <a:solidFill>
                <a:schemeClr val="dk1"/>
              </a:solidFill>
              <a:effectLst/>
              <a:latin typeface="+mn-lt"/>
              <a:ea typeface="+mn-ea"/>
              <a:cs typeface="+mn-cs"/>
            </a:rPr>
            <a:t>67.9%</a:t>
          </a:r>
          <a:r>
            <a:rPr lang="ja-JP" altLang="ja-JP" sz="1100">
              <a:solidFill>
                <a:schemeClr val="dk1"/>
              </a:solidFill>
              <a:effectLst/>
              <a:latin typeface="+mn-lt"/>
              <a:ea typeface="+mn-ea"/>
              <a:cs typeface="+mn-cs"/>
            </a:rPr>
            <a:t>から</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ポイントの改善となった。</a:t>
          </a:r>
          <a:endParaRPr lang="ja-JP" altLang="ja-JP" sz="1400">
            <a:effectLst/>
          </a:endParaRPr>
        </a:p>
        <a:p>
          <a:pPr rtl="0"/>
          <a:r>
            <a:rPr lang="ja-JP" altLang="ja-JP" sz="1100">
              <a:solidFill>
                <a:schemeClr val="dk1"/>
              </a:solidFill>
              <a:effectLst/>
              <a:latin typeface="+mn-lt"/>
              <a:ea typeface="+mn-ea"/>
              <a:cs typeface="+mn-cs"/>
            </a:rPr>
            <a:t>今後も行財政改革を進めながら、市債残高の逓減などに努め、健全な財政運営を図っていく。</a:t>
          </a:r>
          <a:endParaRPr lang="ja-JP" altLang="ja-JP" sz="1400">
            <a:effectLst/>
          </a:endParaRPr>
        </a:p>
        <a:p>
          <a:pPr rtl="0"/>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6" name="直線コネクタ 435"/>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7"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8" name="直線コネクタ 437"/>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9"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0" name="直線コネクタ 439"/>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117306</xdr:rowOff>
    </xdr:from>
    <xdr:to>
      <xdr:col>24</xdr:col>
      <xdr:colOff>558800</xdr:colOff>
      <xdr:row>17</xdr:row>
      <xdr:rowOff>2159</xdr:rowOff>
    </xdr:to>
    <xdr:cxnSp macro="">
      <xdr:nvCxnSpPr>
        <xdr:cNvPr id="441" name="直線コネクタ 440"/>
        <xdr:cNvCxnSpPr/>
      </xdr:nvCxnSpPr>
      <xdr:spPr>
        <a:xfrm flipV="1">
          <a:off x="16179800" y="2860506"/>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30751</xdr:rowOff>
    </xdr:from>
    <xdr:ext cx="762000" cy="259045"/>
    <xdr:sp macro="" textlink="">
      <xdr:nvSpPr>
        <xdr:cNvPr id="442" name="将来負担の状況平均値テキスト"/>
        <xdr:cNvSpPr txBox="1"/>
      </xdr:nvSpPr>
      <xdr:spPr>
        <a:xfrm>
          <a:off x="17106900" y="260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3" name="フローチャート : 判断 442"/>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2159</xdr:rowOff>
    </xdr:from>
    <xdr:to>
      <xdr:col>23</xdr:col>
      <xdr:colOff>406400</xdr:colOff>
      <xdr:row>17</xdr:row>
      <xdr:rowOff>12615</xdr:rowOff>
    </xdr:to>
    <xdr:cxnSp macro="">
      <xdr:nvCxnSpPr>
        <xdr:cNvPr id="444" name="直線コネクタ 443"/>
        <xdr:cNvCxnSpPr/>
      </xdr:nvCxnSpPr>
      <xdr:spPr>
        <a:xfrm flipV="1">
          <a:off x="15290800" y="2916809"/>
          <a:ext cx="8890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5" name="フローチャート : 判断 444"/>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21311</xdr:rowOff>
    </xdr:from>
    <xdr:ext cx="736600" cy="259045"/>
    <xdr:sp macro="" textlink="">
      <xdr:nvSpPr>
        <xdr:cNvPr id="446" name="テキスト ボックス 445"/>
        <xdr:cNvSpPr txBox="1"/>
      </xdr:nvSpPr>
      <xdr:spPr>
        <a:xfrm>
          <a:off x="15798800" y="259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12615</xdr:rowOff>
    </xdr:from>
    <xdr:to>
      <xdr:col>22</xdr:col>
      <xdr:colOff>203200</xdr:colOff>
      <xdr:row>17</xdr:row>
      <xdr:rowOff>97875</xdr:rowOff>
    </xdr:to>
    <xdr:cxnSp macro="">
      <xdr:nvCxnSpPr>
        <xdr:cNvPr id="447" name="直線コネクタ 446"/>
        <xdr:cNvCxnSpPr/>
      </xdr:nvCxnSpPr>
      <xdr:spPr>
        <a:xfrm flipV="1">
          <a:off x="14401800" y="2927265"/>
          <a:ext cx="889000" cy="8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8" name="フローチャート : 判断 447"/>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86800</xdr:rowOff>
    </xdr:from>
    <xdr:ext cx="762000" cy="259045"/>
    <xdr:sp macro="" textlink="">
      <xdr:nvSpPr>
        <xdr:cNvPr id="449" name="テキスト ボックス 448"/>
        <xdr:cNvSpPr txBox="1"/>
      </xdr:nvSpPr>
      <xdr:spPr>
        <a:xfrm>
          <a:off x="14909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97875</xdr:rowOff>
    </xdr:from>
    <xdr:to>
      <xdr:col>21</xdr:col>
      <xdr:colOff>0</xdr:colOff>
      <xdr:row>18</xdr:row>
      <xdr:rowOff>9271</xdr:rowOff>
    </xdr:to>
    <xdr:cxnSp macro="">
      <xdr:nvCxnSpPr>
        <xdr:cNvPr id="450" name="直線コネクタ 449"/>
        <xdr:cNvCxnSpPr/>
      </xdr:nvCxnSpPr>
      <xdr:spPr>
        <a:xfrm flipV="1">
          <a:off x="13512800" y="3012525"/>
          <a:ext cx="889000" cy="82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51" name="フローチャート : 判断 450"/>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36000</xdr:rowOff>
    </xdr:from>
    <xdr:ext cx="762000" cy="259045"/>
    <xdr:sp macro="" textlink="">
      <xdr:nvSpPr>
        <xdr:cNvPr id="452" name="テキスト ボックス 451"/>
        <xdr:cNvSpPr txBox="1"/>
      </xdr:nvSpPr>
      <xdr:spPr>
        <a:xfrm>
          <a:off x="14020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3" name="フローチャート : 判断 452"/>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108390</xdr:rowOff>
    </xdr:from>
    <xdr:ext cx="762000" cy="259045"/>
    <xdr:sp macro="" textlink="">
      <xdr:nvSpPr>
        <xdr:cNvPr id="454" name="テキスト ボックス 453"/>
        <xdr:cNvSpPr txBox="1"/>
      </xdr:nvSpPr>
      <xdr:spPr>
        <a:xfrm>
          <a:off x="13131800" y="319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66506</xdr:rowOff>
    </xdr:from>
    <xdr:to>
      <xdr:col>24</xdr:col>
      <xdr:colOff>609600</xdr:colOff>
      <xdr:row>16</xdr:row>
      <xdr:rowOff>168106</xdr:rowOff>
    </xdr:to>
    <xdr:sp macro="" textlink="">
      <xdr:nvSpPr>
        <xdr:cNvPr id="460" name="円/楕円 459"/>
        <xdr:cNvSpPr/>
      </xdr:nvSpPr>
      <xdr:spPr>
        <a:xfrm>
          <a:off x="16967200" y="280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38583</xdr:rowOff>
    </xdr:from>
    <xdr:ext cx="762000" cy="259045"/>
    <xdr:sp macro="" textlink="">
      <xdr:nvSpPr>
        <xdr:cNvPr id="461" name="将来負担の状況該当値テキスト"/>
        <xdr:cNvSpPr txBox="1"/>
      </xdr:nvSpPr>
      <xdr:spPr>
        <a:xfrm>
          <a:off x="17106900" y="278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122809</xdr:rowOff>
    </xdr:from>
    <xdr:to>
      <xdr:col>23</xdr:col>
      <xdr:colOff>457200</xdr:colOff>
      <xdr:row>17</xdr:row>
      <xdr:rowOff>52959</xdr:rowOff>
    </xdr:to>
    <xdr:sp macro="" textlink="">
      <xdr:nvSpPr>
        <xdr:cNvPr id="462" name="円/楕円 461"/>
        <xdr:cNvSpPr/>
      </xdr:nvSpPr>
      <xdr:spPr>
        <a:xfrm>
          <a:off x="16129000" y="286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37736</xdr:rowOff>
    </xdr:from>
    <xdr:ext cx="736600" cy="259045"/>
    <xdr:sp macro="" textlink="">
      <xdr:nvSpPr>
        <xdr:cNvPr id="463" name="テキスト ボックス 462"/>
        <xdr:cNvSpPr txBox="1"/>
      </xdr:nvSpPr>
      <xdr:spPr>
        <a:xfrm>
          <a:off x="15798800" y="2952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133265</xdr:rowOff>
    </xdr:from>
    <xdr:to>
      <xdr:col>22</xdr:col>
      <xdr:colOff>254000</xdr:colOff>
      <xdr:row>17</xdr:row>
      <xdr:rowOff>63415</xdr:rowOff>
    </xdr:to>
    <xdr:sp macro="" textlink="">
      <xdr:nvSpPr>
        <xdr:cNvPr id="464" name="円/楕円 463"/>
        <xdr:cNvSpPr/>
      </xdr:nvSpPr>
      <xdr:spPr>
        <a:xfrm>
          <a:off x="15240000" y="287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73592</xdr:rowOff>
    </xdr:from>
    <xdr:ext cx="762000" cy="259045"/>
    <xdr:sp macro="" textlink="">
      <xdr:nvSpPr>
        <xdr:cNvPr id="465" name="テキスト ボックス 464"/>
        <xdr:cNvSpPr txBox="1"/>
      </xdr:nvSpPr>
      <xdr:spPr>
        <a:xfrm>
          <a:off x="14909800" y="264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47075</xdr:rowOff>
    </xdr:from>
    <xdr:to>
      <xdr:col>21</xdr:col>
      <xdr:colOff>50800</xdr:colOff>
      <xdr:row>17</xdr:row>
      <xdr:rowOff>148675</xdr:rowOff>
    </xdr:to>
    <xdr:sp macro="" textlink="">
      <xdr:nvSpPr>
        <xdr:cNvPr id="466" name="円/楕円 465"/>
        <xdr:cNvSpPr/>
      </xdr:nvSpPr>
      <xdr:spPr>
        <a:xfrm>
          <a:off x="14351000" y="296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158852</xdr:rowOff>
    </xdr:from>
    <xdr:ext cx="762000" cy="259045"/>
    <xdr:sp macro="" textlink="">
      <xdr:nvSpPr>
        <xdr:cNvPr id="467" name="テキスト ボックス 466"/>
        <xdr:cNvSpPr txBox="1"/>
      </xdr:nvSpPr>
      <xdr:spPr>
        <a:xfrm>
          <a:off x="14020800" y="273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129921</xdr:rowOff>
    </xdr:from>
    <xdr:to>
      <xdr:col>19</xdr:col>
      <xdr:colOff>533400</xdr:colOff>
      <xdr:row>18</xdr:row>
      <xdr:rowOff>60071</xdr:rowOff>
    </xdr:to>
    <xdr:sp macro="" textlink="">
      <xdr:nvSpPr>
        <xdr:cNvPr id="468" name="円/楕円 467"/>
        <xdr:cNvSpPr/>
      </xdr:nvSpPr>
      <xdr:spPr>
        <a:xfrm>
          <a:off x="13462000" y="304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70248</xdr:rowOff>
    </xdr:from>
    <xdr:ext cx="762000" cy="259045"/>
    <xdr:sp macro="" textlink="">
      <xdr:nvSpPr>
        <xdr:cNvPr id="469" name="テキスト ボックス 468"/>
        <xdr:cNvSpPr txBox="1"/>
      </xdr:nvSpPr>
      <xdr:spPr>
        <a:xfrm>
          <a:off x="13131800" y="2813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518,050
515,397
429.06
177,527,141
171,325,134
3,135,559
105,964,359
173,308,864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60.9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松山市行政改革プラン</a:t>
          </a:r>
          <a:r>
            <a:rPr lang="en-US" altLang="ja-JP" sz="1100">
              <a:solidFill>
                <a:schemeClr val="dk1"/>
              </a:solidFill>
              <a:effectLst/>
              <a:latin typeface="+mn-lt"/>
              <a:ea typeface="+mn-ea"/>
              <a:cs typeface="+mn-cs"/>
            </a:rPr>
            <a:t>2012</a:t>
          </a:r>
          <a:r>
            <a:rPr lang="ja-JP" altLang="ja-JP" sz="1100">
              <a:solidFill>
                <a:schemeClr val="dk1"/>
              </a:solidFill>
              <a:effectLst/>
              <a:latin typeface="+mn-lt"/>
              <a:ea typeface="+mn-ea"/>
              <a:cs typeface="+mn-cs"/>
            </a:rPr>
            <a:t>に沿った定員管理及び給与等の適正化や指定管理者制度等民間委託の推進等により人件費の縮減を図っており、人口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人当たりの決算額は、類似団体の平均値を下回る健全な水準を維持している。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151493</xdr:rowOff>
    </xdr:from>
    <xdr:to>
      <xdr:col>7</xdr:col>
      <xdr:colOff>15875</xdr:colOff>
      <xdr:row>36</xdr:row>
      <xdr:rowOff>154214</xdr:rowOff>
    </xdr:to>
    <xdr:cxnSp macro="">
      <xdr:nvCxnSpPr>
        <xdr:cNvPr id="67" name="直線コネクタ 66"/>
        <xdr:cNvCxnSpPr/>
      </xdr:nvCxnSpPr>
      <xdr:spPr>
        <a:xfrm flipV="1">
          <a:off x="3987800" y="6152243"/>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154214</xdr:rowOff>
    </xdr:from>
    <xdr:to>
      <xdr:col>5</xdr:col>
      <xdr:colOff>549275</xdr:colOff>
      <xdr:row>36</xdr:row>
      <xdr:rowOff>165100</xdr:rowOff>
    </xdr:to>
    <xdr:cxnSp macro="">
      <xdr:nvCxnSpPr>
        <xdr:cNvPr id="70" name="直線コネクタ 69"/>
        <xdr:cNvCxnSpPr/>
      </xdr:nvCxnSpPr>
      <xdr:spPr>
        <a:xfrm flipV="1">
          <a:off x="3098800" y="63264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132443</xdr:rowOff>
    </xdr:from>
    <xdr:to>
      <xdr:col>4</xdr:col>
      <xdr:colOff>346075</xdr:colOff>
      <xdr:row>36</xdr:row>
      <xdr:rowOff>165100</xdr:rowOff>
    </xdr:to>
    <xdr:cxnSp macro="">
      <xdr:nvCxnSpPr>
        <xdr:cNvPr id="73" name="直線コネクタ 72"/>
        <xdr:cNvCxnSpPr/>
      </xdr:nvCxnSpPr>
      <xdr:spPr>
        <a:xfrm>
          <a:off x="2209800" y="6304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132443</xdr:rowOff>
    </xdr:from>
    <xdr:to>
      <xdr:col>3</xdr:col>
      <xdr:colOff>142875</xdr:colOff>
      <xdr:row>37</xdr:row>
      <xdr:rowOff>146050</xdr:rowOff>
    </xdr:to>
    <xdr:cxnSp macro="">
      <xdr:nvCxnSpPr>
        <xdr:cNvPr id="76" name="直線コネクタ 75"/>
        <xdr:cNvCxnSpPr/>
      </xdr:nvCxnSpPr>
      <xdr:spPr>
        <a:xfrm flipV="1">
          <a:off x="1320800" y="6304643"/>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78" name="テキスト ボックス 77"/>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100693</xdr:rowOff>
    </xdr:from>
    <xdr:to>
      <xdr:col>7</xdr:col>
      <xdr:colOff>66675</xdr:colOff>
      <xdr:row>36</xdr:row>
      <xdr:rowOff>30843</xdr:rowOff>
    </xdr:to>
    <xdr:sp macro="" textlink="">
      <xdr:nvSpPr>
        <xdr:cNvPr id="86" name="円/楕円 85"/>
        <xdr:cNvSpPr/>
      </xdr:nvSpPr>
      <xdr:spPr>
        <a:xfrm>
          <a:off x="47752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117220</xdr:rowOff>
    </xdr:from>
    <xdr:ext cx="762000" cy="259045"/>
    <xdr:sp macro="" textlink="">
      <xdr:nvSpPr>
        <xdr:cNvPr id="87" name="人件費該当値テキスト"/>
        <xdr:cNvSpPr txBox="1"/>
      </xdr:nvSpPr>
      <xdr:spPr>
        <a:xfrm>
          <a:off x="4914900" y="594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103414</xdr:rowOff>
    </xdr:from>
    <xdr:to>
      <xdr:col>5</xdr:col>
      <xdr:colOff>600075</xdr:colOff>
      <xdr:row>37</xdr:row>
      <xdr:rowOff>33564</xdr:rowOff>
    </xdr:to>
    <xdr:sp macro="" textlink="">
      <xdr:nvSpPr>
        <xdr:cNvPr id="88" name="円/楕円 87"/>
        <xdr:cNvSpPr/>
      </xdr:nvSpPr>
      <xdr:spPr>
        <a:xfrm>
          <a:off x="3937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43741</xdr:rowOff>
    </xdr:from>
    <xdr:ext cx="736600" cy="259045"/>
    <xdr:sp macro="" textlink="">
      <xdr:nvSpPr>
        <xdr:cNvPr id="89" name="テキスト ボックス 88"/>
        <xdr:cNvSpPr txBox="1"/>
      </xdr:nvSpPr>
      <xdr:spPr>
        <a:xfrm>
          <a:off x="3606800" y="6044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114300</xdr:rowOff>
    </xdr:from>
    <xdr:to>
      <xdr:col>4</xdr:col>
      <xdr:colOff>396875</xdr:colOff>
      <xdr:row>37</xdr:row>
      <xdr:rowOff>44450</xdr:rowOff>
    </xdr:to>
    <xdr:sp macro="" textlink="">
      <xdr:nvSpPr>
        <xdr:cNvPr id="90" name="円/楕円 89"/>
        <xdr:cNvSpPr/>
      </xdr:nvSpPr>
      <xdr:spPr>
        <a:xfrm>
          <a:off x="3048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54627</xdr:rowOff>
    </xdr:from>
    <xdr:ext cx="762000" cy="259045"/>
    <xdr:sp macro="" textlink="">
      <xdr:nvSpPr>
        <xdr:cNvPr id="91" name="テキスト ボックス 90"/>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81643</xdr:rowOff>
    </xdr:from>
    <xdr:to>
      <xdr:col>3</xdr:col>
      <xdr:colOff>193675</xdr:colOff>
      <xdr:row>37</xdr:row>
      <xdr:rowOff>11793</xdr:rowOff>
    </xdr:to>
    <xdr:sp macro="" textlink="">
      <xdr:nvSpPr>
        <xdr:cNvPr id="92" name="円/楕円 91"/>
        <xdr:cNvSpPr/>
      </xdr:nvSpPr>
      <xdr:spPr>
        <a:xfrm>
          <a:off x="2159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21970</xdr:rowOff>
    </xdr:from>
    <xdr:ext cx="762000" cy="259045"/>
    <xdr:sp macro="" textlink="">
      <xdr:nvSpPr>
        <xdr:cNvPr id="93" name="テキスト ボックス 92"/>
        <xdr:cNvSpPr txBox="1"/>
      </xdr:nvSpPr>
      <xdr:spPr>
        <a:xfrm>
          <a:off x="1828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4" name="円/楕円 93"/>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95" name="テキスト ボックス 94"/>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新たに建設した清掃施設の運営管理委託を開始しため、物件費に係る経常収支比率が上昇している。</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類似団体と比較して高くなっているのは、松山市行政改革プラン</a:t>
          </a:r>
          <a:r>
            <a:rPr lang="en-US" altLang="ja-JP" sz="1100">
              <a:solidFill>
                <a:schemeClr val="dk1"/>
              </a:solidFill>
              <a:effectLst/>
              <a:latin typeface="+mn-lt"/>
              <a:ea typeface="+mn-ea"/>
              <a:cs typeface="+mn-cs"/>
            </a:rPr>
            <a:t>2012</a:t>
          </a:r>
          <a:r>
            <a:rPr lang="ja-JP" altLang="ja-JP" sz="1100">
              <a:solidFill>
                <a:schemeClr val="dk1"/>
              </a:solidFill>
              <a:effectLst/>
              <a:latin typeface="+mn-lt"/>
              <a:ea typeface="+mn-ea"/>
              <a:cs typeface="+mn-cs"/>
            </a:rPr>
            <a:t>に基づき、民間委託の活用を積極的に行い、指定管理者制度や包括的民間委託を拡大してきたことで、職員人件費等から委託料（物件費）へのシフトが起きているためである。</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今後も、コストの縮減やサービス水準の維持・向上が図られることを前提に民間委託等を推進する。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6350</xdr:rowOff>
    </xdr:to>
    <xdr:cxnSp macro="">
      <xdr:nvCxnSpPr>
        <xdr:cNvPr id="128" name="直線コネクタ 127"/>
        <xdr:cNvCxnSpPr/>
      </xdr:nvCxnSpPr>
      <xdr:spPr>
        <a:xfrm>
          <a:off x="15671800" y="28321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54627</xdr:rowOff>
    </xdr:from>
    <xdr:ext cx="762000" cy="259045"/>
    <xdr:sp macro="" textlink="">
      <xdr:nvSpPr>
        <xdr:cNvPr id="129" name="物件費平均値テキスト"/>
        <xdr:cNvSpPr txBox="1"/>
      </xdr:nvSpPr>
      <xdr:spPr>
        <a:xfrm>
          <a:off x="16598900" y="2626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38100</xdr:rowOff>
    </xdr:from>
    <xdr:to>
      <xdr:col>22</xdr:col>
      <xdr:colOff>565150</xdr:colOff>
      <xdr:row>16</xdr:row>
      <xdr:rowOff>88900</xdr:rowOff>
    </xdr:to>
    <xdr:cxnSp macro="">
      <xdr:nvCxnSpPr>
        <xdr:cNvPr id="131" name="直線コネクタ 130"/>
        <xdr:cNvCxnSpPr/>
      </xdr:nvCxnSpPr>
      <xdr:spPr>
        <a:xfrm>
          <a:off x="14782800" y="2781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99077</xdr:rowOff>
    </xdr:from>
    <xdr:ext cx="736600" cy="259045"/>
    <xdr:sp macro="" textlink="">
      <xdr:nvSpPr>
        <xdr:cNvPr id="133" name="テキスト ボックス 132"/>
        <xdr:cNvSpPr txBox="1"/>
      </xdr:nvSpPr>
      <xdr:spPr>
        <a:xfrm>
          <a:off x="15290800" y="249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38100</xdr:rowOff>
    </xdr:from>
    <xdr:to>
      <xdr:col>21</xdr:col>
      <xdr:colOff>361950</xdr:colOff>
      <xdr:row>16</xdr:row>
      <xdr:rowOff>76200</xdr:rowOff>
    </xdr:to>
    <xdr:cxnSp macro="">
      <xdr:nvCxnSpPr>
        <xdr:cNvPr id="134" name="直線コネクタ 133"/>
        <xdr:cNvCxnSpPr/>
      </xdr:nvCxnSpPr>
      <xdr:spPr>
        <a:xfrm flipV="1">
          <a:off x="13893800" y="2781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48277</xdr:rowOff>
    </xdr:from>
    <xdr:ext cx="762000" cy="259045"/>
    <xdr:sp macro="" textlink="">
      <xdr:nvSpPr>
        <xdr:cNvPr id="136" name="テキスト ボックス 135"/>
        <xdr:cNvSpPr txBox="1"/>
      </xdr:nvSpPr>
      <xdr:spPr>
        <a:xfrm>
          <a:off x="14401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76200</xdr:rowOff>
    </xdr:from>
    <xdr:to>
      <xdr:col>20</xdr:col>
      <xdr:colOff>158750</xdr:colOff>
      <xdr:row>16</xdr:row>
      <xdr:rowOff>139700</xdr:rowOff>
    </xdr:to>
    <xdr:cxnSp macro="">
      <xdr:nvCxnSpPr>
        <xdr:cNvPr id="137" name="直線コネクタ 136"/>
        <xdr:cNvCxnSpPr/>
      </xdr:nvCxnSpPr>
      <xdr:spPr>
        <a:xfrm flipV="1">
          <a:off x="13004800" y="2819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39" name="テキスト ボックス 138"/>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1" name="テキスト ボックス 140"/>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127000</xdr:rowOff>
    </xdr:from>
    <xdr:to>
      <xdr:col>24</xdr:col>
      <xdr:colOff>82550</xdr:colOff>
      <xdr:row>17</xdr:row>
      <xdr:rowOff>57150</xdr:rowOff>
    </xdr:to>
    <xdr:sp macro="" textlink="">
      <xdr:nvSpPr>
        <xdr:cNvPr id="147" name="円/楕円 146"/>
        <xdr:cNvSpPr/>
      </xdr:nvSpPr>
      <xdr:spPr>
        <a:xfrm>
          <a:off x="16459200" y="287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99077</xdr:rowOff>
    </xdr:from>
    <xdr:ext cx="762000" cy="259045"/>
    <xdr:sp macro="" textlink="">
      <xdr:nvSpPr>
        <xdr:cNvPr id="148" name="物件費該当値テキスト"/>
        <xdr:cNvSpPr txBox="1"/>
      </xdr:nvSpPr>
      <xdr:spPr>
        <a:xfrm>
          <a:off x="165989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9" name="円/楕円 148"/>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50" name="テキスト ボックス 149"/>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158750</xdr:rowOff>
    </xdr:from>
    <xdr:to>
      <xdr:col>21</xdr:col>
      <xdr:colOff>412750</xdr:colOff>
      <xdr:row>16</xdr:row>
      <xdr:rowOff>88900</xdr:rowOff>
    </xdr:to>
    <xdr:sp macro="" textlink="">
      <xdr:nvSpPr>
        <xdr:cNvPr id="151" name="円/楕円 150"/>
        <xdr:cNvSpPr/>
      </xdr:nvSpPr>
      <xdr:spPr>
        <a:xfrm>
          <a:off x="147320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73677</xdr:rowOff>
    </xdr:from>
    <xdr:ext cx="762000" cy="259045"/>
    <xdr:sp macro="" textlink="">
      <xdr:nvSpPr>
        <xdr:cNvPr id="152" name="テキスト ボックス 151"/>
        <xdr:cNvSpPr txBox="1"/>
      </xdr:nvSpPr>
      <xdr:spPr>
        <a:xfrm>
          <a:off x="14401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25400</xdr:rowOff>
    </xdr:from>
    <xdr:to>
      <xdr:col>20</xdr:col>
      <xdr:colOff>209550</xdr:colOff>
      <xdr:row>16</xdr:row>
      <xdr:rowOff>127000</xdr:rowOff>
    </xdr:to>
    <xdr:sp macro="" textlink="">
      <xdr:nvSpPr>
        <xdr:cNvPr id="153" name="円/楕円 152"/>
        <xdr:cNvSpPr/>
      </xdr:nvSpPr>
      <xdr:spPr>
        <a:xfrm>
          <a:off x="13843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111777</xdr:rowOff>
    </xdr:from>
    <xdr:ext cx="762000" cy="259045"/>
    <xdr:sp macro="" textlink="">
      <xdr:nvSpPr>
        <xdr:cNvPr id="154" name="テキスト ボックス 153"/>
        <xdr:cNvSpPr txBox="1"/>
      </xdr:nvSpPr>
      <xdr:spPr>
        <a:xfrm>
          <a:off x="13512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88900</xdr:rowOff>
    </xdr:from>
    <xdr:to>
      <xdr:col>19</xdr:col>
      <xdr:colOff>6350</xdr:colOff>
      <xdr:row>17</xdr:row>
      <xdr:rowOff>19050</xdr:rowOff>
    </xdr:to>
    <xdr:sp macro="" textlink="">
      <xdr:nvSpPr>
        <xdr:cNvPr id="155" name="円/楕円 154"/>
        <xdr:cNvSpPr/>
      </xdr:nvSpPr>
      <xdr:spPr>
        <a:xfrm>
          <a:off x="12954000" y="283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3827</xdr:rowOff>
    </xdr:from>
    <xdr:ext cx="762000" cy="259045"/>
    <xdr:sp macro="" textlink="">
      <xdr:nvSpPr>
        <xdr:cNvPr id="156" name="テキスト ボックス 155"/>
        <xdr:cNvSpPr txBox="1"/>
      </xdr:nvSpPr>
      <xdr:spPr>
        <a:xfrm>
          <a:off x="12623800" y="291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類似団体平均を上回り、かつ年々上昇傾向にある要因として、生活保護費をはじめとする社会保障関係経費の急激な増加などが挙げられる。</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今後においても扶助費の伸びが想定される中で、生活保護者の自立に向けた支援や医療扶助の適正化に向けた取り組みを引き続き実施するなど、社会保障関係経費の適正化に努めていく。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12700</xdr:rowOff>
    </xdr:from>
    <xdr:to>
      <xdr:col>7</xdr:col>
      <xdr:colOff>15875</xdr:colOff>
      <xdr:row>58</xdr:row>
      <xdr:rowOff>38100</xdr:rowOff>
    </xdr:to>
    <xdr:cxnSp macro="">
      <xdr:nvCxnSpPr>
        <xdr:cNvPr id="189" name="直線コネクタ 188"/>
        <xdr:cNvCxnSpPr/>
      </xdr:nvCxnSpPr>
      <xdr:spPr>
        <a:xfrm>
          <a:off x="3987800" y="99568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80027</xdr:rowOff>
    </xdr:from>
    <xdr:ext cx="762000" cy="259045"/>
    <xdr:sp macro="" textlink="">
      <xdr:nvSpPr>
        <xdr:cNvPr id="190" name="扶助費平均値テキスト"/>
        <xdr:cNvSpPr txBox="1"/>
      </xdr:nvSpPr>
      <xdr:spPr>
        <a:xfrm>
          <a:off x="4914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19050</xdr:rowOff>
    </xdr:from>
    <xdr:to>
      <xdr:col>5</xdr:col>
      <xdr:colOff>549275</xdr:colOff>
      <xdr:row>58</xdr:row>
      <xdr:rowOff>12700</xdr:rowOff>
    </xdr:to>
    <xdr:cxnSp macro="">
      <xdr:nvCxnSpPr>
        <xdr:cNvPr id="192" name="直線コネクタ 191"/>
        <xdr:cNvCxnSpPr/>
      </xdr:nvCxnSpPr>
      <xdr:spPr>
        <a:xfrm>
          <a:off x="3098800" y="9791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162577</xdr:rowOff>
    </xdr:from>
    <xdr:ext cx="736600" cy="259045"/>
    <xdr:sp macro="" textlink="">
      <xdr:nvSpPr>
        <xdr:cNvPr id="194" name="テキスト ボックス 193"/>
        <xdr:cNvSpPr txBox="1"/>
      </xdr:nvSpPr>
      <xdr:spPr>
        <a:xfrm>
          <a:off x="3606800" y="942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19050</xdr:rowOff>
    </xdr:from>
    <xdr:to>
      <xdr:col>4</xdr:col>
      <xdr:colOff>346075</xdr:colOff>
      <xdr:row>57</xdr:row>
      <xdr:rowOff>44450</xdr:rowOff>
    </xdr:to>
    <xdr:cxnSp macro="">
      <xdr:nvCxnSpPr>
        <xdr:cNvPr id="195" name="直線コネクタ 194"/>
        <xdr:cNvCxnSpPr/>
      </xdr:nvCxnSpPr>
      <xdr:spPr>
        <a:xfrm flipV="1">
          <a:off x="2209800" y="9791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7" name="テキスト ボックス 196"/>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152400</xdr:rowOff>
    </xdr:from>
    <xdr:to>
      <xdr:col>3</xdr:col>
      <xdr:colOff>142875</xdr:colOff>
      <xdr:row>57</xdr:row>
      <xdr:rowOff>44450</xdr:rowOff>
    </xdr:to>
    <xdr:cxnSp macro="">
      <xdr:nvCxnSpPr>
        <xdr:cNvPr id="198" name="直線コネクタ 197"/>
        <xdr:cNvCxnSpPr/>
      </xdr:nvCxnSpPr>
      <xdr:spPr>
        <a:xfrm>
          <a:off x="1320800" y="9753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200" name="テキスト ボックス 199"/>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156227</xdr:rowOff>
    </xdr:from>
    <xdr:ext cx="762000" cy="259045"/>
    <xdr:sp macro="" textlink="">
      <xdr:nvSpPr>
        <xdr:cNvPr id="202" name="テキスト ボックス 201"/>
        <xdr:cNvSpPr txBox="1"/>
      </xdr:nvSpPr>
      <xdr:spPr>
        <a:xfrm>
          <a:off x="939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158750</xdr:rowOff>
    </xdr:from>
    <xdr:to>
      <xdr:col>7</xdr:col>
      <xdr:colOff>66675</xdr:colOff>
      <xdr:row>58</xdr:row>
      <xdr:rowOff>88900</xdr:rowOff>
    </xdr:to>
    <xdr:sp macro="" textlink="">
      <xdr:nvSpPr>
        <xdr:cNvPr id="208" name="円/楕円 207"/>
        <xdr:cNvSpPr/>
      </xdr:nvSpPr>
      <xdr:spPr>
        <a:xfrm>
          <a:off x="47752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130827</xdr:rowOff>
    </xdr:from>
    <xdr:ext cx="762000" cy="259045"/>
    <xdr:sp macro="" textlink="">
      <xdr:nvSpPr>
        <xdr:cNvPr id="209" name="扶助費該当値テキスト"/>
        <xdr:cNvSpPr txBox="1"/>
      </xdr:nvSpPr>
      <xdr:spPr>
        <a:xfrm>
          <a:off x="49149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133350</xdr:rowOff>
    </xdr:from>
    <xdr:to>
      <xdr:col>5</xdr:col>
      <xdr:colOff>600075</xdr:colOff>
      <xdr:row>58</xdr:row>
      <xdr:rowOff>63500</xdr:rowOff>
    </xdr:to>
    <xdr:sp macro="" textlink="">
      <xdr:nvSpPr>
        <xdr:cNvPr id="210" name="円/楕円 209"/>
        <xdr:cNvSpPr/>
      </xdr:nvSpPr>
      <xdr:spPr>
        <a:xfrm>
          <a:off x="3937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48277</xdr:rowOff>
    </xdr:from>
    <xdr:ext cx="736600" cy="259045"/>
    <xdr:sp macro="" textlink="">
      <xdr:nvSpPr>
        <xdr:cNvPr id="211" name="テキスト ボックス 210"/>
        <xdr:cNvSpPr txBox="1"/>
      </xdr:nvSpPr>
      <xdr:spPr>
        <a:xfrm>
          <a:off x="3606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139700</xdr:rowOff>
    </xdr:from>
    <xdr:to>
      <xdr:col>4</xdr:col>
      <xdr:colOff>396875</xdr:colOff>
      <xdr:row>57</xdr:row>
      <xdr:rowOff>69850</xdr:rowOff>
    </xdr:to>
    <xdr:sp macro="" textlink="">
      <xdr:nvSpPr>
        <xdr:cNvPr id="212" name="円/楕円 211"/>
        <xdr:cNvSpPr/>
      </xdr:nvSpPr>
      <xdr:spPr>
        <a:xfrm>
          <a:off x="3048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54627</xdr:rowOff>
    </xdr:from>
    <xdr:ext cx="762000" cy="259045"/>
    <xdr:sp macro="" textlink="">
      <xdr:nvSpPr>
        <xdr:cNvPr id="213" name="テキスト ボックス 212"/>
        <xdr:cNvSpPr txBox="1"/>
      </xdr:nvSpPr>
      <xdr:spPr>
        <a:xfrm>
          <a:off x="2717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165100</xdr:rowOff>
    </xdr:from>
    <xdr:to>
      <xdr:col>3</xdr:col>
      <xdr:colOff>193675</xdr:colOff>
      <xdr:row>57</xdr:row>
      <xdr:rowOff>95250</xdr:rowOff>
    </xdr:to>
    <xdr:sp macro="" textlink="">
      <xdr:nvSpPr>
        <xdr:cNvPr id="214" name="円/楕円 213"/>
        <xdr:cNvSpPr/>
      </xdr:nvSpPr>
      <xdr:spPr>
        <a:xfrm>
          <a:off x="2159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80027</xdr:rowOff>
    </xdr:from>
    <xdr:ext cx="762000" cy="259045"/>
    <xdr:sp macro="" textlink="">
      <xdr:nvSpPr>
        <xdr:cNvPr id="215" name="テキスト ボックス 214"/>
        <xdr:cNvSpPr txBox="1"/>
      </xdr:nvSpPr>
      <xdr:spPr>
        <a:xfrm>
          <a:off x="1828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101600</xdr:rowOff>
    </xdr:from>
    <xdr:to>
      <xdr:col>1</xdr:col>
      <xdr:colOff>676275</xdr:colOff>
      <xdr:row>57</xdr:row>
      <xdr:rowOff>31750</xdr:rowOff>
    </xdr:to>
    <xdr:sp macro="" textlink="">
      <xdr:nvSpPr>
        <xdr:cNvPr id="216" name="円/楕円 215"/>
        <xdr:cNvSpPr/>
      </xdr:nvSpPr>
      <xdr:spPr>
        <a:xfrm>
          <a:off x="1270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16527</xdr:rowOff>
    </xdr:from>
    <xdr:ext cx="762000" cy="259045"/>
    <xdr:sp macro="" textlink="">
      <xdr:nvSpPr>
        <xdr:cNvPr id="217" name="テキスト ボックス 216"/>
        <xdr:cNvSpPr txBox="1"/>
      </xdr:nvSpPr>
      <xdr:spPr>
        <a:xfrm>
          <a:off x="93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国民健康保険システムの改修を行ったことや介護保険の給付費が増加したことなどにより、特別会計</a:t>
          </a:r>
          <a:r>
            <a:rPr lang="ja-JP" altLang="ja-JP" sz="1100">
              <a:solidFill>
                <a:schemeClr val="dk1"/>
              </a:solidFill>
              <a:effectLst/>
              <a:latin typeface="+mn-lt"/>
              <a:ea typeface="+mn-ea"/>
              <a:cs typeface="+mn-cs"/>
            </a:rPr>
            <a:t>への繰出金が増加したことなど</a:t>
          </a:r>
          <a:r>
            <a:rPr lang="ja-JP" altLang="en-US" sz="1100">
              <a:solidFill>
                <a:schemeClr val="dk1"/>
              </a:solidFill>
              <a:effectLst/>
              <a:latin typeface="+mn-lt"/>
              <a:ea typeface="+mn-ea"/>
              <a:cs typeface="+mn-cs"/>
            </a:rPr>
            <a:t>から、</a:t>
          </a:r>
          <a:r>
            <a:rPr lang="ja-JP" altLang="ja-JP" sz="1100">
              <a:solidFill>
                <a:schemeClr val="dk1"/>
              </a:solidFill>
              <a:effectLst/>
              <a:latin typeface="+mn-lt"/>
              <a:ea typeface="+mn-ea"/>
              <a:cs typeface="+mn-cs"/>
            </a:rPr>
            <a:t>昨年度より</a:t>
          </a:r>
          <a:r>
            <a:rPr lang="ja-JP" altLang="en-US" sz="1100">
              <a:solidFill>
                <a:schemeClr val="dk1"/>
              </a:solidFill>
              <a:effectLst/>
              <a:latin typeface="+mn-lt"/>
              <a:ea typeface="+mn-ea"/>
              <a:cs typeface="+mn-cs"/>
            </a:rPr>
            <a:t>数値が</a:t>
          </a:r>
          <a:r>
            <a:rPr lang="en-US" altLang="ja-JP" sz="1100">
              <a:solidFill>
                <a:schemeClr val="dk1"/>
              </a:solidFill>
              <a:effectLst/>
              <a:latin typeface="+mn-lt"/>
              <a:ea typeface="+mn-ea"/>
              <a:cs typeface="+mn-cs"/>
            </a:rPr>
            <a:t>0.6</a:t>
          </a:r>
          <a:r>
            <a:rPr lang="ja-JP" altLang="ja-JP" sz="1100">
              <a:solidFill>
                <a:schemeClr val="dk1"/>
              </a:solidFill>
              <a:effectLst/>
              <a:latin typeface="+mn-lt"/>
              <a:ea typeface="+mn-ea"/>
              <a:cs typeface="+mn-cs"/>
            </a:rPr>
            <a:t>ポイント上昇している。</a:t>
          </a:r>
          <a:endParaRPr lang="ja-JP" altLang="ja-JP" sz="1400">
            <a:effectLst/>
          </a:endParaRPr>
        </a:p>
        <a:p>
          <a:r>
            <a:rPr lang="en-US"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146050</xdr:rowOff>
    </xdr:from>
    <xdr:to>
      <xdr:col>24</xdr:col>
      <xdr:colOff>31750</xdr:colOff>
      <xdr:row>56</xdr:row>
      <xdr:rowOff>20320</xdr:rowOff>
    </xdr:to>
    <xdr:cxnSp macro="">
      <xdr:nvCxnSpPr>
        <xdr:cNvPr id="250" name="直線コネクタ 249"/>
        <xdr:cNvCxnSpPr/>
      </xdr:nvCxnSpPr>
      <xdr:spPr>
        <a:xfrm>
          <a:off x="15671800" y="95758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51"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115570</xdr:rowOff>
    </xdr:from>
    <xdr:to>
      <xdr:col>22</xdr:col>
      <xdr:colOff>565150</xdr:colOff>
      <xdr:row>55</xdr:row>
      <xdr:rowOff>146050</xdr:rowOff>
    </xdr:to>
    <xdr:cxnSp macro="">
      <xdr:nvCxnSpPr>
        <xdr:cNvPr id="253" name="直線コネクタ 252"/>
        <xdr:cNvCxnSpPr/>
      </xdr:nvCxnSpPr>
      <xdr:spPr>
        <a:xfrm>
          <a:off x="14782800" y="95453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33037</xdr:rowOff>
    </xdr:from>
    <xdr:ext cx="736600" cy="259045"/>
    <xdr:sp macro="" textlink="">
      <xdr:nvSpPr>
        <xdr:cNvPr id="255" name="テキスト ボックス 254"/>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69850</xdr:rowOff>
    </xdr:from>
    <xdr:to>
      <xdr:col>21</xdr:col>
      <xdr:colOff>361950</xdr:colOff>
      <xdr:row>55</xdr:row>
      <xdr:rowOff>115570</xdr:rowOff>
    </xdr:to>
    <xdr:cxnSp macro="">
      <xdr:nvCxnSpPr>
        <xdr:cNvPr id="256" name="直線コネクタ 255"/>
        <xdr:cNvCxnSpPr/>
      </xdr:nvCxnSpPr>
      <xdr:spPr>
        <a:xfrm>
          <a:off x="13893800" y="9499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25417</xdr:rowOff>
    </xdr:from>
    <xdr:ext cx="762000" cy="259045"/>
    <xdr:sp macro="" textlink="">
      <xdr:nvSpPr>
        <xdr:cNvPr id="258" name="テキスト ボックス 257"/>
        <xdr:cNvSpPr txBox="1"/>
      </xdr:nvSpPr>
      <xdr:spPr>
        <a:xfrm>
          <a:off x="14401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69850</xdr:rowOff>
    </xdr:from>
    <xdr:to>
      <xdr:col>20</xdr:col>
      <xdr:colOff>158750</xdr:colOff>
      <xdr:row>55</xdr:row>
      <xdr:rowOff>138430</xdr:rowOff>
    </xdr:to>
    <xdr:cxnSp macro="">
      <xdr:nvCxnSpPr>
        <xdr:cNvPr id="259" name="直線コネクタ 258"/>
        <xdr:cNvCxnSpPr/>
      </xdr:nvCxnSpPr>
      <xdr:spPr>
        <a:xfrm flipV="1">
          <a:off x="13004800" y="94996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33037</xdr:rowOff>
    </xdr:from>
    <xdr:ext cx="762000" cy="259045"/>
    <xdr:sp macro="" textlink="">
      <xdr:nvSpPr>
        <xdr:cNvPr id="261" name="テキスト ボックス 260"/>
        <xdr:cNvSpPr txBox="1"/>
      </xdr:nvSpPr>
      <xdr:spPr>
        <a:xfrm>
          <a:off x="13512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3" name="テキスト ボックス 262"/>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140970</xdr:rowOff>
    </xdr:from>
    <xdr:to>
      <xdr:col>24</xdr:col>
      <xdr:colOff>82550</xdr:colOff>
      <xdr:row>56</xdr:row>
      <xdr:rowOff>71120</xdr:rowOff>
    </xdr:to>
    <xdr:sp macro="" textlink="">
      <xdr:nvSpPr>
        <xdr:cNvPr id="269" name="円/楕円 268"/>
        <xdr:cNvSpPr/>
      </xdr:nvSpPr>
      <xdr:spPr>
        <a:xfrm>
          <a:off x="16459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157497</xdr:rowOff>
    </xdr:from>
    <xdr:ext cx="762000" cy="259045"/>
    <xdr:sp macro="" textlink="">
      <xdr:nvSpPr>
        <xdr:cNvPr id="270" name="その他該当値テキスト"/>
        <xdr:cNvSpPr txBox="1"/>
      </xdr:nvSpPr>
      <xdr:spPr>
        <a:xfrm>
          <a:off x="165989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95250</xdr:rowOff>
    </xdr:from>
    <xdr:to>
      <xdr:col>22</xdr:col>
      <xdr:colOff>615950</xdr:colOff>
      <xdr:row>56</xdr:row>
      <xdr:rowOff>25400</xdr:rowOff>
    </xdr:to>
    <xdr:sp macro="" textlink="">
      <xdr:nvSpPr>
        <xdr:cNvPr id="271" name="円/楕円 270"/>
        <xdr:cNvSpPr/>
      </xdr:nvSpPr>
      <xdr:spPr>
        <a:xfrm>
          <a:off x="15621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72" name="テキスト ボックス 27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64770</xdr:rowOff>
    </xdr:from>
    <xdr:to>
      <xdr:col>21</xdr:col>
      <xdr:colOff>412750</xdr:colOff>
      <xdr:row>55</xdr:row>
      <xdr:rowOff>166370</xdr:rowOff>
    </xdr:to>
    <xdr:sp macro="" textlink="">
      <xdr:nvSpPr>
        <xdr:cNvPr id="273" name="円/楕円 272"/>
        <xdr:cNvSpPr/>
      </xdr:nvSpPr>
      <xdr:spPr>
        <a:xfrm>
          <a:off x="14732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5097</xdr:rowOff>
    </xdr:from>
    <xdr:ext cx="762000" cy="259045"/>
    <xdr:sp macro="" textlink="">
      <xdr:nvSpPr>
        <xdr:cNvPr id="274" name="テキスト ボックス 273"/>
        <xdr:cNvSpPr txBox="1"/>
      </xdr:nvSpPr>
      <xdr:spPr>
        <a:xfrm>
          <a:off x="14401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19050</xdr:rowOff>
    </xdr:from>
    <xdr:to>
      <xdr:col>20</xdr:col>
      <xdr:colOff>209550</xdr:colOff>
      <xdr:row>55</xdr:row>
      <xdr:rowOff>120650</xdr:rowOff>
    </xdr:to>
    <xdr:sp macro="" textlink="">
      <xdr:nvSpPr>
        <xdr:cNvPr id="275" name="円/楕円 274"/>
        <xdr:cNvSpPr/>
      </xdr:nvSpPr>
      <xdr:spPr>
        <a:xfrm>
          <a:off x="13843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76" name="テキスト ボックス 275"/>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77" name="円/楕円 276"/>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78" name="テキスト ボックス 277"/>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下水道事業会計における市債償還額が増加したことや市税過誤納により、</a:t>
          </a:r>
          <a:r>
            <a:rPr lang="ja-JP" altLang="ja-JP" sz="1100">
              <a:solidFill>
                <a:schemeClr val="dk1"/>
              </a:solidFill>
              <a:effectLst/>
              <a:latin typeface="+mn-lt"/>
              <a:ea typeface="+mn-ea"/>
              <a:cs typeface="+mn-cs"/>
            </a:rPr>
            <a:t>公共下水道事業会計に対する</a:t>
          </a:r>
          <a:r>
            <a:rPr lang="ja-JP" altLang="en-US" sz="1100">
              <a:solidFill>
                <a:schemeClr val="dk1"/>
              </a:solidFill>
              <a:effectLst/>
              <a:latin typeface="+mn-lt"/>
              <a:ea typeface="+mn-ea"/>
              <a:cs typeface="+mn-cs"/>
            </a:rPr>
            <a:t>負担金や市税還付金が増加したことなどから、昨年度より、数値が</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ポイント上昇している。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57150</xdr:rowOff>
    </xdr:from>
    <xdr:to>
      <xdr:col>24</xdr:col>
      <xdr:colOff>31750</xdr:colOff>
      <xdr:row>37</xdr:row>
      <xdr:rowOff>69850</xdr:rowOff>
    </xdr:to>
    <xdr:cxnSp macro="">
      <xdr:nvCxnSpPr>
        <xdr:cNvPr id="311" name="直線コネクタ 310"/>
        <xdr:cNvCxnSpPr/>
      </xdr:nvCxnSpPr>
      <xdr:spPr>
        <a:xfrm>
          <a:off x="15671800" y="6400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118127</xdr:rowOff>
    </xdr:from>
    <xdr:ext cx="762000" cy="259045"/>
    <xdr:sp macro="" textlink="">
      <xdr:nvSpPr>
        <xdr:cNvPr id="312" name="補助費等平均値テキスト"/>
        <xdr:cNvSpPr txBox="1"/>
      </xdr:nvSpPr>
      <xdr:spPr>
        <a:xfrm>
          <a:off x="16598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31750</xdr:rowOff>
    </xdr:from>
    <xdr:to>
      <xdr:col>22</xdr:col>
      <xdr:colOff>565150</xdr:colOff>
      <xdr:row>37</xdr:row>
      <xdr:rowOff>57150</xdr:rowOff>
    </xdr:to>
    <xdr:cxnSp macro="">
      <xdr:nvCxnSpPr>
        <xdr:cNvPr id="314" name="直線コネクタ 313"/>
        <xdr:cNvCxnSpPr/>
      </xdr:nvCxnSpPr>
      <xdr:spPr>
        <a:xfrm>
          <a:off x="14782800" y="637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80027</xdr:rowOff>
    </xdr:from>
    <xdr:ext cx="736600" cy="259045"/>
    <xdr:sp macro="" textlink="">
      <xdr:nvSpPr>
        <xdr:cNvPr id="316" name="テキスト ボックス 315"/>
        <xdr:cNvSpPr txBox="1"/>
      </xdr:nvSpPr>
      <xdr:spPr>
        <a:xfrm>
          <a:off x="15290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31750</xdr:rowOff>
    </xdr:from>
    <xdr:to>
      <xdr:col>21</xdr:col>
      <xdr:colOff>361950</xdr:colOff>
      <xdr:row>37</xdr:row>
      <xdr:rowOff>44450</xdr:rowOff>
    </xdr:to>
    <xdr:cxnSp macro="">
      <xdr:nvCxnSpPr>
        <xdr:cNvPr id="317" name="直線コネクタ 316"/>
        <xdr:cNvCxnSpPr/>
      </xdr:nvCxnSpPr>
      <xdr:spPr>
        <a:xfrm flipV="1">
          <a:off x="13893800" y="6375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29227</xdr:rowOff>
    </xdr:from>
    <xdr:ext cx="762000" cy="259045"/>
    <xdr:sp macro="" textlink="">
      <xdr:nvSpPr>
        <xdr:cNvPr id="319" name="テキスト ボックス 318"/>
        <xdr:cNvSpPr txBox="1"/>
      </xdr:nvSpPr>
      <xdr:spPr>
        <a:xfrm>
          <a:off x="14401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44450</xdr:rowOff>
    </xdr:from>
    <xdr:to>
      <xdr:col>20</xdr:col>
      <xdr:colOff>158750</xdr:colOff>
      <xdr:row>37</xdr:row>
      <xdr:rowOff>57150</xdr:rowOff>
    </xdr:to>
    <xdr:cxnSp macro="">
      <xdr:nvCxnSpPr>
        <xdr:cNvPr id="320" name="直線コネクタ 319"/>
        <xdr:cNvCxnSpPr/>
      </xdr:nvCxnSpPr>
      <xdr:spPr>
        <a:xfrm flipV="1">
          <a:off x="13004800" y="6388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149877</xdr:rowOff>
    </xdr:from>
    <xdr:ext cx="762000" cy="259045"/>
    <xdr:sp macro="" textlink="">
      <xdr:nvSpPr>
        <xdr:cNvPr id="322" name="テキスト ボックス 321"/>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3827</xdr:rowOff>
    </xdr:from>
    <xdr:ext cx="762000" cy="259045"/>
    <xdr:sp macro="" textlink="">
      <xdr:nvSpPr>
        <xdr:cNvPr id="324" name="テキスト ボックス 323"/>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30" name="円/楕円 329"/>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31"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6350</xdr:rowOff>
    </xdr:from>
    <xdr:to>
      <xdr:col>22</xdr:col>
      <xdr:colOff>615950</xdr:colOff>
      <xdr:row>37</xdr:row>
      <xdr:rowOff>107950</xdr:rowOff>
    </xdr:to>
    <xdr:sp macro="" textlink="">
      <xdr:nvSpPr>
        <xdr:cNvPr id="332" name="円/楕円 331"/>
        <xdr:cNvSpPr/>
      </xdr:nvSpPr>
      <xdr:spPr>
        <a:xfrm>
          <a:off x="156210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92727</xdr:rowOff>
    </xdr:from>
    <xdr:ext cx="736600" cy="259045"/>
    <xdr:sp macro="" textlink="">
      <xdr:nvSpPr>
        <xdr:cNvPr id="333" name="テキスト ボックス 332"/>
        <xdr:cNvSpPr txBox="1"/>
      </xdr:nvSpPr>
      <xdr:spPr>
        <a:xfrm>
          <a:off x="15290800" y="643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152400</xdr:rowOff>
    </xdr:from>
    <xdr:to>
      <xdr:col>21</xdr:col>
      <xdr:colOff>412750</xdr:colOff>
      <xdr:row>37</xdr:row>
      <xdr:rowOff>82550</xdr:rowOff>
    </xdr:to>
    <xdr:sp macro="" textlink="">
      <xdr:nvSpPr>
        <xdr:cNvPr id="334" name="円/楕円 333"/>
        <xdr:cNvSpPr/>
      </xdr:nvSpPr>
      <xdr:spPr>
        <a:xfrm>
          <a:off x="14732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67327</xdr:rowOff>
    </xdr:from>
    <xdr:ext cx="762000" cy="259045"/>
    <xdr:sp macro="" textlink="">
      <xdr:nvSpPr>
        <xdr:cNvPr id="335" name="テキスト ボックス 334"/>
        <xdr:cNvSpPr txBox="1"/>
      </xdr:nvSpPr>
      <xdr:spPr>
        <a:xfrm>
          <a:off x="14401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165100</xdr:rowOff>
    </xdr:from>
    <xdr:to>
      <xdr:col>20</xdr:col>
      <xdr:colOff>209550</xdr:colOff>
      <xdr:row>37</xdr:row>
      <xdr:rowOff>95250</xdr:rowOff>
    </xdr:to>
    <xdr:sp macro="" textlink="">
      <xdr:nvSpPr>
        <xdr:cNvPr id="336" name="円/楕円 335"/>
        <xdr:cNvSpPr/>
      </xdr:nvSpPr>
      <xdr:spPr>
        <a:xfrm>
          <a:off x="138430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80027</xdr:rowOff>
    </xdr:from>
    <xdr:ext cx="762000" cy="259045"/>
    <xdr:sp macro="" textlink="">
      <xdr:nvSpPr>
        <xdr:cNvPr id="337" name="テキスト ボックス 336"/>
        <xdr:cNvSpPr txBox="1"/>
      </xdr:nvSpPr>
      <xdr:spPr>
        <a:xfrm>
          <a:off x="13512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6350</xdr:rowOff>
    </xdr:from>
    <xdr:to>
      <xdr:col>19</xdr:col>
      <xdr:colOff>6350</xdr:colOff>
      <xdr:row>37</xdr:row>
      <xdr:rowOff>107950</xdr:rowOff>
    </xdr:to>
    <xdr:sp macro="" textlink="">
      <xdr:nvSpPr>
        <xdr:cNvPr id="338" name="円/楕円 337"/>
        <xdr:cNvSpPr/>
      </xdr:nvSpPr>
      <xdr:spPr>
        <a:xfrm>
          <a:off x="129540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92727</xdr:rowOff>
    </xdr:from>
    <xdr:ext cx="762000" cy="259045"/>
    <xdr:sp macro="" textlink="">
      <xdr:nvSpPr>
        <xdr:cNvPr id="339" name="テキスト ボックス 338"/>
        <xdr:cNvSpPr txBox="1"/>
      </xdr:nvSpPr>
      <xdr:spPr>
        <a:xfrm>
          <a:off x="12623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健全な財政運営へのガイドラインを遵守した財政運営に努めており、人口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人当たりの決算額は、類似団体の決算額を下回る健全な水準を維持している。</a:t>
          </a:r>
          <a:endParaRPr lang="ja-JP" altLang="ja-JP" sz="1400">
            <a:effectLst/>
          </a:endParaRPr>
        </a:p>
        <a:p>
          <a:r>
            <a:rPr lang="ja-JP" altLang="ja-JP" sz="1100">
              <a:solidFill>
                <a:schemeClr val="dk1"/>
              </a:solidFill>
              <a:effectLst/>
              <a:latin typeface="+mn-lt"/>
              <a:ea typeface="+mn-ea"/>
              <a:cs typeface="+mn-cs"/>
            </a:rPr>
            <a:t>今後も引き続き市債借入の抑制など将来負担の軽減を図り、健全な財政運営に努める。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24130</xdr:rowOff>
    </xdr:from>
    <xdr:to>
      <xdr:col>7</xdr:col>
      <xdr:colOff>15875</xdr:colOff>
      <xdr:row>75</xdr:row>
      <xdr:rowOff>138430</xdr:rowOff>
    </xdr:to>
    <xdr:cxnSp macro="">
      <xdr:nvCxnSpPr>
        <xdr:cNvPr id="372" name="直線コネクタ 371"/>
        <xdr:cNvCxnSpPr/>
      </xdr:nvCxnSpPr>
      <xdr:spPr>
        <a:xfrm flipV="1">
          <a:off x="3987800" y="128828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17797</xdr:rowOff>
    </xdr:from>
    <xdr:ext cx="762000" cy="259045"/>
    <xdr:sp macro="" textlink="">
      <xdr:nvSpPr>
        <xdr:cNvPr id="373" name="公債費平均値テキスト"/>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107950</xdr:rowOff>
    </xdr:from>
    <xdr:to>
      <xdr:col>5</xdr:col>
      <xdr:colOff>549275</xdr:colOff>
      <xdr:row>75</xdr:row>
      <xdr:rowOff>138430</xdr:rowOff>
    </xdr:to>
    <xdr:cxnSp macro="">
      <xdr:nvCxnSpPr>
        <xdr:cNvPr id="375" name="直線コネクタ 374"/>
        <xdr:cNvCxnSpPr/>
      </xdr:nvCxnSpPr>
      <xdr:spPr>
        <a:xfrm>
          <a:off x="3098800" y="12966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154957</xdr:rowOff>
    </xdr:from>
    <xdr:ext cx="736600" cy="259045"/>
    <xdr:sp macro="" textlink="">
      <xdr:nvSpPr>
        <xdr:cNvPr id="377" name="テキスト ボックス 376"/>
        <xdr:cNvSpPr txBox="1"/>
      </xdr:nvSpPr>
      <xdr:spPr>
        <a:xfrm>
          <a:off x="3606800" y="13185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62230</xdr:rowOff>
    </xdr:from>
    <xdr:to>
      <xdr:col>4</xdr:col>
      <xdr:colOff>346075</xdr:colOff>
      <xdr:row>75</xdr:row>
      <xdr:rowOff>107950</xdr:rowOff>
    </xdr:to>
    <xdr:cxnSp macro="">
      <xdr:nvCxnSpPr>
        <xdr:cNvPr id="378" name="直線コネクタ 377"/>
        <xdr:cNvCxnSpPr/>
      </xdr:nvCxnSpPr>
      <xdr:spPr>
        <a:xfrm>
          <a:off x="2209800" y="129209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6366</xdr:rowOff>
    </xdr:from>
    <xdr:ext cx="762000" cy="259045"/>
    <xdr:sp macro="" textlink="">
      <xdr:nvSpPr>
        <xdr:cNvPr id="380" name="テキスト ボックス 379"/>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62230</xdr:rowOff>
    </xdr:from>
    <xdr:to>
      <xdr:col>3</xdr:col>
      <xdr:colOff>142875</xdr:colOff>
      <xdr:row>75</xdr:row>
      <xdr:rowOff>153670</xdr:rowOff>
    </xdr:to>
    <xdr:cxnSp macro="">
      <xdr:nvCxnSpPr>
        <xdr:cNvPr id="381" name="直線コネクタ 380"/>
        <xdr:cNvCxnSpPr/>
      </xdr:nvCxnSpPr>
      <xdr:spPr>
        <a:xfrm flipV="1">
          <a:off x="1320800" y="129209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21607</xdr:rowOff>
    </xdr:from>
    <xdr:ext cx="762000" cy="259045"/>
    <xdr:sp macro="" textlink="">
      <xdr:nvSpPr>
        <xdr:cNvPr id="383" name="テキスト ボックス 382"/>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67327</xdr:rowOff>
    </xdr:from>
    <xdr:ext cx="762000" cy="259045"/>
    <xdr:sp macro="" textlink="">
      <xdr:nvSpPr>
        <xdr:cNvPr id="385" name="テキスト ボックス 384"/>
        <xdr:cNvSpPr txBox="1"/>
      </xdr:nvSpPr>
      <xdr:spPr>
        <a:xfrm>
          <a:off x="939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144780</xdr:rowOff>
    </xdr:from>
    <xdr:to>
      <xdr:col>7</xdr:col>
      <xdr:colOff>66675</xdr:colOff>
      <xdr:row>75</xdr:row>
      <xdr:rowOff>74930</xdr:rowOff>
    </xdr:to>
    <xdr:sp macro="" textlink="">
      <xdr:nvSpPr>
        <xdr:cNvPr id="391" name="円/楕円 390"/>
        <xdr:cNvSpPr/>
      </xdr:nvSpPr>
      <xdr:spPr>
        <a:xfrm>
          <a:off x="47752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161307</xdr:rowOff>
    </xdr:from>
    <xdr:ext cx="762000" cy="259045"/>
    <xdr:sp macro="" textlink="">
      <xdr:nvSpPr>
        <xdr:cNvPr id="392" name="公債費該当値テキスト"/>
        <xdr:cNvSpPr txBox="1"/>
      </xdr:nvSpPr>
      <xdr:spPr>
        <a:xfrm>
          <a:off x="49149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87630</xdr:rowOff>
    </xdr:from>
    <xdr:to>
      <xdr:col>5</xdr:col>
      <xdr:colOff>600075</xdr:colOff>
      <xdr:row>76</xdr:row>
      <xdr:rowOff>17780</xdr:rowOff>
    </xdr:to>
    <xdr:sp macro="" textlink="">
      <xdr:nvSpPr>
        <xdr:cNvPr id="393" name="円/楕円 392"/>
        <xdr:cNvSpPr/>
      </xdr:nvSpPr>
      <xdr:spPr>
        <a:xfrm>
          <a:off x="3937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27957</xdr:rowOff>
    </xdr:from>
    <xdr:ext cx="736600" cy="259045"/>
    <xdr:sp macro="" textlink="">
      <xdr:nvSpPr>
        <xdr:cNvPr id="394" name="テキスト ボックス 393"/>
        <xdr:cNvSpPr txBox="1"/>
      </xdr:nvSpPr>
      <xdr:spPr>
        <a:xfrm>
          <a:off x="3606800" y="1271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57150</xdr:rowOff>
    </xdr:from>
    <xdr:to>
      <xdr:col>4</xdr:col>
      <xdr:colOff>396875</xdr:colOff>
      <xdr:row>75</xdr:row>
      <xdr:rowOff>158750</xdr:rowOff>
    </xdr:to>
    <xdr:sp macro="" textlink="">
      <xdr:nvSpPr>
        <xdr:cNvPr id="395" name="円/楕円 394"/>
        <xdr:cNvSpPr/>
      </xdr:nvSpPr>
      <xdr:spPr>
        <a:xfrm>
          <a:off x="3048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168927</xdr:rowOff>
    </xdr:from>
    <xdr:ext cx="762000" cy="259045"/>
    <xdr:sp macro="" textlink="">
      <xdr:nvSpPr>
        <xdr:cNvPr id="396" name="テキスト ボックス 395"/>
        <xdr:cNvSpPr txBox="1"/>
      </xdr:nvSpPr>
      <xdr:spPr>
        <a:xfrm>
          <a:off x="2717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11430</xdr:rowOff>
    </xdr:from>
    <xdr:to>
      <xdr:col>3</xdr:col>
      <xdr:colOff>193675</xdr:colOff>
      <xdr:row>75</xdr:row>
      <xdr:rowOff>113030</xdr:rowOff>
    </xdr:to>
    <xdr:sp macro="" textlink="">
      <xdr:nvSpPr>
        <xdr:cNvPr id="397" name="円/楕円 396"/>
        <xdr:cNvSpPr/>
      </xdr:nvSpPr>
      <xdr:spPr>
        <a:xfrm>
          <a:off x="2159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123207</xdr:rowOff>
    </xdr:from>
    <xdr:ext cx="762000" cy="259045"/>
    <xdr:sp macro="" textlink="">
      <xdr:nvSpPr>
        <xdr:cNvPr id="398" name="テキスト ボックス 397"/>
        <xdr:cNvSpPr txBox="1"/>
      </xdr:nvSpPr>
      <xdr:spPr>
        <a:xfrm>
          <a:off x="1828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102870</xdr:rowOff>
    </xdr:from>
    <xdr:to>
      <xdr:col>1</xdr:col>
      <xdr:colOff>676275</xdr:colOff>
      <xdr:row>76</xdr:row>
      <xdr:rowOff>33020</xdr:rowOff>
    </xdr:to>
    <xdr:sp macro="" textlink="">
      <xdr:nvSpPr>
        <xdr:cNvPr id="399" name="円/楕円 398"/>
        <xdr:cNvSpPr/>
      </xdr:nvSpPr>
      <xdr:spPr>
        <a:xfrm>
          <a:off x="1270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43197</xdr:rowOff>
    </xdr:from>
    <xdr:ext cx="762000" cy="259045"/>
    <xdr:sp macro="" textlink="">
      <xdr:nvSpPr>
        <xdr:cNvPr id="400" name="テキスト ボックス 399"/>
        <xdr:cNvSpPr txBox="1"/>
      </xdr:nvSpPr>
      <xdr:spPr>
        <a:xfrm>
          <a:off x="939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扶助費が類似団体平均を大きく上回っており、厳しい財政状況であるが、行財政改革による人件費等の抑制に努めたことで、公債費以外の経常収支比率は類似団体平均</a:t>
          </a:r>
          <a:r>
            <a:rPr lang="ja-JP" altLang="en-US" sz="1100">
              <a:solidFill>
                <a:schemeClr val="dk1"/>
              </a:solidFill>
              <a:effectLst/>
              <a:latin typeface="+mn-lt"/>
              <a:ea typeface="+mn-ea"/>
              <a:cs typeface="+mn-cs"/>
            </a:rPr>
            <a:t>と同値であり</a:t>
          </a:r>
          <a:r>
            <a:rPr lang="ja-JP" altLang="ja-JP" sz="1100">
              <a:solidFill>
                <a:schemeClr val="dk1"/>
              </a:solidFill>
              <a:effectLst/>
              <a:latin typeface="+mn-lt"/>
              <a:ea typeface="+mn-ea"/>
              <a:cs typeface="+mn-cs"/>
            </a:rPr>
            <a:t>、相対的に概ね適正な数値を維持している。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168911</xdr:rowOff>
    </xdr:from>
    <xdr:to>
      <xdr:col>24</xdr:col>
      <xdr:colOff>31750</xdr:colOff>
      <xdr:row>75</xdr:row>
      <xdr:rowOff>168911</xdr:rowOff>
    </xdr:to>
    <xdr:cxnSp macro="">
      <xdr:nvCxnSpPr>
        <xdr:cNvPr id="433" name="直線コネクタ 432"/>
        <xdr:cNvCxnSpPr/>
      </xdr:nvCxnSpPr>
      <xdr:spPr>
        <a:xfrm>
          <a:off x="15671800" y="130276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134637</xdr:rowOff>
    </xdr:from>
    <xdr:ext cx="762000" cy="259045"/>
    <xdr:sp macro="" textlink="">
      <xdr:nvSpPr>
        <xdr:cNvPr id="434" name="公債費以外平均値テキスト"/>
        <xdr:cNvSpPr txBox="1"/>
      </xdr:nvSpPr>
      <xdr:spPr>
        <a:xfrm>
          <a:off x="16598900" y="1282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1270</xdr:rowOff>
    </xdr:from>
    <xdr:to>
      <xdr:col>22</xdr:col>
      <xdr:colOff>565150</xdr:colOff>
      <xdr:row>75</xdr:row>
      <xdr:rowOff>168911</xdr:rowOff>
    </xdr:to>
    <xdr:cxnSp macro="">
      <xdr:nvCxnSpPr>
        <xdr:cNvPr id="436" name="直線コネクタ 435"/>
        <xdr:cNvCxnSpPr/>
      </xdr:nvCxnSpPr>
      <xdr:spPr>
        <a:xfrm>
          <a:off x="14782800" y="12860020"/>
          <a:ext cx="8890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149860</xdr:rowOff>
    </xdr:from>
    <xdr:to>
      <xdr:col>21</xdr:col>
      <xdr:colOff>361950</xdr:colOff>
      <xdr:row>75</xdr:row>
      <xdr:rowOff>1270</xdr:rowOff>
    </xdr:to>
    <xdr:cxnSp macro="">
      <xdr:nvCxnSpPr>
        <xdr:cNvPr id="439" name="直線コネクタ 438"/>
        <xdr:cNvCxnSpPr/>
      </xdr:nvCxnSpPr>
      <xdr:spPr>
        <a:xfrm>
          <a:off x="13893800" y="12837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149860</xdr:rowOff>
    </xdr:from>
    <xdr:to>
      <xdr:col>20</xdr:col>
      <xdr:colOff>158750</xdr:colOff>
      <xdr:row>76</xdr:row>
      <xdr:rowOff>12700</xdr:rowOff>
    </xdr:to>
    <xdr:cxnSp macro="">
      <xdr:nvCxnSpPr>
        <xdr:cNvPr id="442" name="直線コネクタ 441"/>
        <xdr:cNvCxnSpPr/>
      </xdr:nvCxnSpPr>
      <xdr:spPr>
        <a:xfrm flipV="1">
          <a:off x="13004800" y="128371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52" name="円/楕円 451"/>
        <xdr:cNvSpPr/>
      </xdr:nvSpPr>
      <xdr:spPr>
        <a:xfrm>
          <a:off x="164592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90188</xdr:rowOff>
    </xdr:from>
    <xdr:ext cx="762000" cy="259045"/>
    <xdr:sp macro="" textlink="">
      <xdr:nvSpPr>
        <xdr:cNvPr id="453" name="公債費以外該当値テキスト"/>
        <xdr:cNvSpPr txBox="1"/>
      </xdr:nvSpPr>
      <xdr:spPr>
        <a:xfrm>
          <a:off x="16598900" y="12948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118110</xdr:rowOff>
    </xdr:from>
    <xdr:to>
      <xdr:col>22</xdr:col>
      <xdr:colOff>615950</xdr:colOff>
      <xdr:row>76</xdr:row>
      <xdr:rowOff>48261</xdr:rowOff>
    </xdr:to>
    <xdr:sp macro="" textlink="">
      <xdr:nvSpPr>
        <xdr:cNvPr id="454" name="円/楕円 453"/>
        <xdr:cNvSpPr/>
      </xdr:nvSpPr>
      <xdr:spPr>
        <a:xfrm>
          <a:off x="15621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58437</xdr:rowOff>
    </xdr:from>
    <xdr:ext cx="736600" cy="259045"/>
    <xdr:sp macro="" textlink="">
      <xdr:nvSpPr>
        <xdr:cNvPr id="455" name="テキスト ボックス 454"/>
        <xdr:cNvSpPr txBox="1"/>
      </xdr:nvSpPr>
      <xdr:spPr>
        <a:xfrm>
          <a:off x="15290800" y="1274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121920</xdr:rowOff>
    </xdr:from>
    <xdr:to>
      <xdr:col>21</xdr:col>
      <xdr:colOff>412750</xdr:colOff>
      <xdr:row>75</xdr:row>
      <xdr:rowOff>52070</xdr:rowOff>
    </xdr:to>
    <xdr:sp macro="" textlink="">
      <xdr:nvSpPr>
        <xdr:cNvPr id="456" name="円/楕円 455"/>
        <xdr:cNvSpPr/>
      </xdr:nvSpPr>
      <xdr:spPr>
        <a:xfrm>
          <a:off x="14732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62247</xdr:rowOff>
    </xdr:from>
    <xdr:ext cx="762000" cy="259045"/>
    <xdr:sp macro="" textlink="">
      <xdr:nvSpPr>
        <xdr:cNvPr id="457" name="テキスト ボックス 456"/>
        <xdr:cNvSpPr txBox="1"/>
      </xdr:nvSpPr>
      <xdr:spPr>
        <a:xfrm>
          <a:off x="14401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99060</xdr:rowOff>
    </xdr:from>
    <xdr:to>
      <xdr:col>20</xdr:col>
      <xdr:colOff>209550</xdr:colOff>
      <xdr:row>75</xdr:row>
      <xdr:rowOff>29210</xdr:rowOff>
    </xdr:to>
    <xdr:sp macro="" textlink="">
      <xdr:nvSpPr>
        <xdr:cNvPr id="458" name="円/楕円 457"/>
        <xdr:cNvSpPr/>
      </xdr:nvSpPr>
      <xdr:spPr>
        <a:xfrm>
          <a:off x="13843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39387</xdr:rowOff>
    </xdr:from>
    <xdr:ext cx="762000" cy="259045"/>
    <xdr:sp macro="" textlink="">
      <xdr:nvSpPr>
        <xdr:cNvPr id="459" name="テキスト ボックス 458"/>
        <xdr:cNvSpPr txBox="1"/>
      </xdr:nvSpPr>
      <xdr:spPr>
        <a:xfrm>
          <a:off x="13512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60" name="円/楕円 459"/>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61" name="テキスト ボックス 460"/>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159957</xdr:rowOff>
    </xdr:from>
    <xdr:to>
      <xdr:col>4</xdr:col>
      <xdr:colOff>1117600</xdr:colOff>
      <xdr:row>18</xdr:row>
      <xdr:rowOff>72441</xdr:rowOff>
    </xdr:to>
    <xdr:cxnSp macro="">
      <xdr:nvCxnSpPr>
        <xdr:cNvPr id="50" name="直線コネクタ 49"/>
        <xdr:cNvCxnSpPr/>
      </xdr:nvCxnSpPr>
      <xdr:spPr bwMode="auto">
        <a:xfrm>
          <a:off x="5003800" y="3122232"/>
          <a:ext cx="647700" cy="83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20032</xdr:rowOff>
    </xdr:from>
    <xdr:ext cx="762000" cy="259045"/>
    <xdr:sp macro="" textlink="">
      <xdr:nvSpPr>
        <xdr:cNvPr id="51" name="人口1人当たり決算額の推移平均値テキスト130"/>
        <xdr:cNvSpPr txBox="1"/>
      </xdr:nvSpPr>
      <xdr:spPr>
        <a:xfrm>
          <a:off x="5740400" y="2639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115913</xdr:rowOff>
    </xdr:from>
    <xdr:to>
      <xdr:col>4</xdr:col>
      <xdr:colOff>469900</xdr:colOff>
      <xdr:row>17</xdr:row>
      <xdr:rowOff>159957</xdr:rowOff>
    </xdr:to>
    <xdr:cxnSp macro="">
      <xdr:nvCxnSpPr>
        <xdr:cNvPr id="53" name="直線コネクタ 52"/>
        <xdr:cNvCxnSpPr/>
      </xdr:nvCxnSpPr>
      <xdr:spPr bwMode="auto">
        <a:xfrm>
          <a:off x="4305300" y="3078188"/>
          <a:ext cx="698500" cy="44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43464</xdr:rowOff>
    </xdr:from>
    <xdr:ext cx="736600" cy="259045"/>
    <xdr:sp macro="" textlink="">
      <xdr:nvSpPr>
        <xdr:cNvPr id="55" name="テキスト ボックス 54"/>
        <xdr:cNvSpPr txBox="1"/>
      </xdr:nvSpPr>
      <xdr:spPr>
        <a:xfrm>
          <a:off x="4622800" y="2491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115913</xdr:rowOff>
    </xdr:from>
    <xdr:to>
      <xdr:col>3</xdr:col>
      <xdr:colOff>904875</xdr:colOff>
      <xdr:row>17</xdr:row>
      <xdr:rowOff>117704</xdr:rowOff>
    </xdr:to>
    <xdr:cxnSp macro="">
      <xdr:nvCxnSpPr>
        <xdr:cNvPr id="56" name="直線コネクタ 55"/>
        <xdr:cNvCxnSpPr/>
      </xdr:nvCxnSpPr>
      <xdr:spPr bwMode="auto">
        <a:xfrm flipV="1">
          <a:off x="3606800" y="3078188"/>
          <a:ext cx="698500" cy="1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136809</xdr:rowOff>
    </xdr:from>
    <xdr:ext cx="762000" cy="259045"/>
    <xdr:sp macro="" textlink="">
      <xdr:nvSpPr>
        <xdr:cNvPr id="58" name="テキスト ボックス 57"/>
        <xdr:cNvSpPr txBox="1"/>
      </xdr:nvSpPr>
      <xdr:spPr>
        <a:xfrm>
          <a:off x="3924300" y="241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99644</xdr:rowOff>
    </xdr:from>
    <xdr:to>
      <xdr:col>3</xdr:col>
      <xdr:colOff>206375</xdr:colOff>
      <xdr:row>17</xdr:row>
      <xdr:rowOff>117704</xdr:rowOff>
    </xdr:to>
    <xdr:cxnSp macro="">
      <xdr:nvCxnSpPr>
        <xdr:cNvPr id="59" name="直線コネクタ 58"/>
        <xdr:cNvCxnSpPr/>
      </xdr:nvCxnSpPr>
      <xdr:spPr bwMode="auto">
        <a:xfrm>
          <a:off x="2908300" y="3061919"/>
          <a:ext cx="698500" cy="180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140200</xdr:rowOff>
    </xdr:from>
    <xdr:ext cx="762000" cy="259045"/>
    <xdr:sp macro="" textlink="">
      <xdr:nvSpPr>
        <xdr:cNvPr id="61" name="テキスト ボックス 60"/>
        <xdr:cNvSpPr txBox="1"/>
      </xdr:nvSpPr>
      <xdr:spPr>
        <a:xfrm>
          <a:off x="3225800" y="2416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96385</xdr:rowOff>
    </xdr:from>
    <xdr:ext cx="762000" cy="259045"/>
    <xdr:sp macro="" textlink="">
      <xdr:nvSpPr>
        <xdr:cNvPr id="63" name="テキスト ボックス 62"/>
        <xdr:cNvSpPr txBox="1"/>
      </xdr:nvSpPr>
      <xdr:spPr>
        <a:xfrm>
          <a:off x="2527300" y="23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21641</xdr:rowOff>
    </xdr:from>
    <xdr:to>
      <xdr:col>5</xdr:col>
      <xdr:colOff>34925</xdr:colOff>
      <xdr:row>18</xdr:row>
      <xdr:rowOff>123241</xdr:rowOff>
    </xdr:to>
    <xdr:sp macro="" textlink="">
      <xdr:nvSpPr>
        <xdr:cNvPr id="69" name="円/楕円 68"/>
        <xdr:cNvSpPr/>
      </xdr:nvSpPr>
      <xdr:spPr bwMode="auto">
        <a:xfrm>
          <a:off x="5600700" y="3155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101668</xdr:rowOff>
    </xdr:from>
    <xdr:ext cx="762000" cy="259045"/>
    <xdr:sp macro="" textlink="">
      <xdr:nvSpPr>
        <xdr:cNvPr id="70" name="人口1人当たり決算額の推移該当値テキスト130"/>
        <xdr:cNvSpPr txBox="1"/>
      </xdr:nvSpPr>
      <xdr:spPr>
        <a:xfrm>
          <a:off x="5740400" y="306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49,182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109157</xdr:rowOff>
    </xdr:from>
    <xdr:to>
      <xdr:col>4</xdr:col>
      <xdr:colOff>520700</xdr:colOff>
      <xdr:row>18</xdr:row>
      <xdr:rowOff>39307</xdr:rowOff>
    </xdr:to>
    <xdr:sp macro="" textlink="">
      <xdr:nvSpPr>
        <xdr:cNvPr id="71" name="円/楕円 70"/>
        <xdr:cNvSpPr/>
      </xdr:nvSpPr>
      <xdr:spPr bwMode="auto">
        <a:xfrm>
          <a:off x="4953000" y="3071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24084</xdr:rowOff>
    </xdr:from>
    <xdr:ext cx="736600" cy="259045"/>
    <xdr:sp macro="" textlink="">
      <xdr:nvSpPr>
        <xdr:cNvPr id="72" name="テキスト ボックス 71"/>
        <xdr:cNvSpPr txBox="1"/>
      </xdr:nvSpPr>
      <xdr:spPr>
        <a:xfrm>
          <a:off x="4622800" y="3157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51,385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65113</xdr:rowOff>
    </xdr:from>
    <xdr:to>
      <xdr:col>3</xdr:col>
      <xdr:colOff>955675</xdr:colOff>
      <xdr:row>17</xdr:row>
      <xdr:rowOff>166713</xdr:rowOff>
    </xdr:to>
    <xdr:sp macro="" textlink="">
      <xdr:nvSpPr>
        <xdr:cNvPr id="73" name="円/楕円 72"/>
        <xdr:cNvSpPr/>
      </xdr:nvSpPr>
      <xdr:spPr bwMode="auto">
        <a:xfrm>
          <a:off x="4254500" y="30273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151490</xdr:rowOff>
    </xdr:from>
    <xdr:ext cx="762000" cy="259045"/>
    <xdr:sp macro="" textlink="">
      <xdr:nvSpPr>
        <xdr:cNvPr id="74" name="テキスト ボックス 73"/>
        <xdr:cNvSpPr txBox="1"/>
      </xdr:nvSpPr>
      <xdr:spPr>
        <a:xfrm>
          <a:off x="3924300" y="3113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52,541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66904</xdr:rowOff>
    </xdr:from>
    <xdr:to>
      <xdr:col>3</xdr:col>
      <xdr:colOff>257175</xdr:colOff>
      <xdr:row>17</xdr:row>
      <xdr:rowOff>168504</xdr:rowOff>
    </xdr:to>
    <xdr:sp macro="" textlink="">
      <xdr:nvSpPr>
        <xdr:cNvPr id="75" name="円/楕円 74"/>
        <xdr:cNvSpPr/>
      </xdr:nvSpPr>
      <xdr:spPr bwMode="auto">
        <a:xfrm>
          <a:off x="3556000" y="3029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153281</xdr:rowOff>
    </xdr:from>
    <xdr:ext cx="762000" cy="259045"/>
    <xdr:sp macro="" textlink="">
      <xdr:nvSpPr>
        <xdr:cNvPr id="76" name="テキスト ボックス 75"/>
        <xdr:cNvSpPr txBox="1"/>
      </xdr:nvSpPr>
      <xdr:spPr>
        <a:xfrm>
          <a:off x="3225800" y="3115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52,494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48844</xdr:rowOff>
    </xdr:from>
    <xdr:to>
      <xdr:col>2</xdr:col>
      <xdr:colOff>692150</xdr:colOff>
      <xdr:row>17</xdr:row>
      <xdr:rowOff>150444</xdr:rowOff>
    </xdr:to>
    <xdr:sp macro="" textlink="">
      <xdr:nvSpPr>
        <xdr:cNvPr id="77" name="円/楕円 76"/>
        <xdr:cNvSpPr/>
      </xdr:nvSpPr>
      <xdr:spPr bwMode="auto">
        <a:xfrm>
          <a:off x="2857500" y="3011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135221</xdr:rowOff>
    </xdr:from>
    <xdr:ext cx="762000" cy="259045"/>
    <xdr:sp macro="" textlink="">
      <xdr:nvSpPr>
        <xdr:cNvPr id="78" name="テキスト ボックス 77"/>
        <xdr:cNvSpPr txBox="1"/>
      </xdr:nvSpPr>
      <xdr:spPr>
        <a:xfrm>
          <a:off x="2527300" y="3097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228910</xdr:rowOff>
    </xdr:from>
    <xdr:to>
      <xdr:col>4</xdr:col>
      <xdr:colOff>1117600</xdr:colOff>
      <xdr:row>35</xdr:row>
      <xdr:rowOff>333152</xdr:rowOff>
    </xdr:to>
    <xdr:cxnSp macro="">
      <xdr:nvCxnSpPr>
        <xdr:cNvPr id="110" name="直線コネクタ 109"/>
        <xdr:cNvCxnSpPr/>
      </xdr:nvCxnSpPr>
      <xdr:spPr bwMode="auto">
        <a:xfrm>
          <a:off x="5003800" y="6839260"/>
          <a:ext cx="647700" cy="104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39143</xdr:rowOff>
    </xdr:from>
    <xdr:ext cx="762000" cy="259045"/>
    <xdr:sp macro="" textlink="">
      <xdr:nvSpPr>
        <xdr:cNvPr id="111" name="人口1人当たり決算額の推移平均値テキスト445"/>
        <xdr:cNvSpPr txBox="1"/>
      </xdr:nvSpPr>
      <xdr:spPr>
        <a:xfrm>
          <a:off x="5740400" y="664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153106</xdr:rowOff>
    </xdr:from>
    <xdr:to>
      <xdr:col>4</xdr:col>
      <xdr:colOff>469900</xdr:colOff>
      <xdr:row>35</xdr:row>
      <xdr:rowOff>228910</xdr:rowOff>
    </xdr:to>
    <xdr:cxnSp macro="">
      <xdr:nvCxnSpPr>
        <xdr:cNvPr id="113" name="直線コネクタ 112"/>
        <xdr:cNvCxnSpPr/>
      </xdr:nvCxnSpPr>
      <xdr:spPr bwMode="auto">
        <a:xfrm>
          <a:off x="4305300" y="6763456"/>
          <a:ext cx="698500" cy="75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271325</xdr:rowOff>
    </xdr:from>
    <xdr:ext cx="736600" cy="259045"/>
    <xdr:sp macro="" textlink="">
      <xdr:nvSpPr>
        <xdr:cNvPr id="115" name="テキスト ボックス 114"/>
        <xdr:cNvSpPr txBox="1"/>
      </xdr:nvSpPr>
      <xdr:spPr>
        <a:xfrm>
          <a:off x="4622800" y="653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153106</xdr:rowOff>
    </xdr:from>
    <xdr:to>
      <xdr:col>3</xdr:col>
      <xdr:colOff>904875</xdr:colOff>
      <xdr:row>35</xdr:row>
      <xdr:rowOff>211444</xdr:rowOff>
    </xdr:to>
    <xdr:cxnSp macro="">
      <xdr:nvCxnSpPr>
        <xdr:cNvPr id="116" name="直線コネクタ 115"/>
        <xdr:cNvCxnSpPr/>
      </xdr:nvCxnSpPr>
      <xdr:spPr bwMode="auto">
        <a:xfrm flipV="1">
          <a:off x="3606800" y="6763456"/>
          <a:ext cx="698500" cy="583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187657</xdr:rowOff>
    </xdr:from>
    <xdr:ext cx="762000" cy="259045"/>
    <xdr:sp macro="" textlink="">
      <xdr:nvSpPr>
        <xdr:cNvPr id="118" name="テキスト ボックス 117"/>
        <xdr:cNvSpPr txBox="1"/>
      </xdr:nvSpPr>
      <xdr:spPr>
        <a:xfrm>
          <a:off x="3924300" y="645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184241</xdr:rowOff>
    </xdr:from>
    <xdr:to>
      <xdr:col>3</xdr:col>
      <xdr:colOff>206375</xdr:colOff>
      <xdr:row>35</xdr:row>
      <xdr:rowOff>211444</xdr:rowOff>
    </xdr:to>
    <xdr:cxnSp macro="">
      <xdr:nvCxnSpPr>
        <xdr:cNvPr id="119" name="直線コネクタ 118"/>
        <xdr:cNvCxnSpPr/>
      </xdr:nvCxnSpPr>
      <xdr:spPr bwMode="auto">
        <a:xfrm>
          <a:off x="2908300" y="6794591"/>
          <a:ext cx="698500" cy="27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158716</xdr:rowOff>
    </xdr:from>
    <xdr:ext cx="762000" cy="259045"/>
    <xdr:sp macro="" textlink="">
      <xdr:nvSpPr>
        <xdr:cNvPr id="121" name="テキスト ボックス 120"/>
        <xdr:cNvSpPr txBox="1"/>
      </xdr:nvSpPr>
      <xdr:spPr>
        <a:xfrm>
          <a:off x="3225800" y="6426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142394</xdr:rowOff>
    </xdr:from>
    <xdr:ext cx="762000" cy="259045"/>
    <xdr:sp macro="" textlink="">
      <xdr:nvSpPr>
        <xdr:cNvPr id="123" name="テキスト ボックス 122"/>
        <xdr:cNvSpPr txBox="1"/>
      </xdr:nvSpPr>
      <xdr:spPr>
        <a:xfrm>
          <a:off x="2527300" y="640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282352</xdr:rowOff>
    </xdr:from>
    <xdr:to>
      <xdr:col>5</xdr:col>
      <xdr:colOff>34925</xdr:colOff>
      <xdr:row>36</xdr:row>
      <xdr:rowOff>41052</xdr:rowOff>
    </xdr:to>
    <xdr:sp macro="" textlink="">
      <xdr:nvSpPr>
        <xdr:cNvPr id="129" name="円/楕円 128"/>
        <xdr:cNvSpPr/>
      </xdr:nvSpPr>
      <xdr:spPr bwMode="auto">
        <a:xfrm>
          <a:off x="5600700" y="6892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254429</xdr:rowOff>
    </xdr:from>
    <xdr:ext cx="762000" cy="259045"/>
    <xdr:sp macro="" textlink="">
      <xdr:nvSpPr>
        <xdr:cNvPr id="130" name="人口1人当たり決算額の推移該当値テキスト445"/>
        <xdr:cNvSpPr txBox="1"/>
      </xdr:nvSpPr>
      <xdr:spPr>
        <a:xfrm>
          <a:off x="5740400" y="6864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11,741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178110</xdr:rowOff>
    </xdr:from>
    <xdr:to>
      <xdr:col>4</xdr:col>
      <xdr:colOff>520700</xdr:colOff>
      <xdr:row>35</xdr:row>
      <xdr:rowOff>279710</xdr:rowOff>
    </xdr:to>
    <xdr:sp macro="" textlink="">
      <xdr:nvSpPr>
        <xdr:cNvPr id="131" name="円/楕円 130"/>
        <xdr:cNvSpPr/>
      </xdr:nvSpPr>
      <xdr:spPr bwMode="auto">
        <a:xfrm>
          <a:off x="4953000" y="67884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264487</xdr:rowOff>
    </xdr:from>
    <xdr:ext cx="736600" cy="259045"/>
    <xdr:sp macro="" textlink="">
      <xdr:nvSpPr>
        <xdr:cNvPr id="132" name="テキスト ボックス 131"/>
        <xdr:cNvSpPr txBox="1"/>
      </xdr:nvSpPr>
      <xdr:spPr>
        <a:xfrm>
          <a:off x="4622800" y="687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102306</xdr:rowOff>
    </xdr:from>
    <xdr:to>
      <xdr:col>3</xdr:col>
      <xdr:colOff>955675</xdr:colOff>
      <xdr:row>35</xdr:row>
      <xdr:rowOff>203906</xdr:rowOff>
    </xdr:to>
    <xdr:sp macro="" textlink="">
      <xdr:nvSpPr>
        <xdr:cNvPr id="133" name="円/楕円 132"/>
        <xdr:cNvSpPr/>
      </xdr:nvSpPr>
      <xdr:spPr bwMode="auto">
        <a:xfrm>
          <a:off x="4254500" y="6712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188683</xdr:rowOff>
    </xdr:from>
    <xdr:ext cx="762000" cy="259045"/>
    <xdr:sp macro="" textlink="">
      <xdr:nvSpPr>
        <xdr:cNvPr id="134" name="テキスト ボックス 133"/>
        <xdr:cNvSpPr txBox="1"/>
      </xdr:nvSpPr>
      <xdr:spPr>
        <a:xfrm>
          <a:off x="3924300" y="679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15,679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160644</xdr:rowOff>
    </xdr:from>
    <xdr:to>
      <xdr:col>3</xdr:col>
      <xdr:colOff>257175</xdr:colOff>
      <xdr:row>35</xdr:row>
      <xdr:rowOff>262244</xdr:rowOff>
    </xdr:to>
    <xdr:sp macro="" textlink="">
      <xdr:nvSpPr>
        <xdr:cNvPr id="135" name="円/楕円 134"/>
        <xdr:cNvSpPr/>
      </xdr:nvSpPr>
      <xdr:spPr bwMode="auto">
        <a:xfrm>
          <a:off x="3556000" y="6770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247021</xdr:rowOff>
    </xdr:from>
    <xdr:ext cx="762000" cy="259045"/>
    <xdr:sp macro="" textlink="">
      <xdr:nvSpPr>
        <xdr:cNvPr id="136" name="テキスト ボックス 135"/>
        <xdr:cNvSpPr txBox="1"/>
      </xdr:nvSpPr>
      <xdr:spPr>
        <a:xfrm>
          <a:off x="3225800" y="685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14,403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133441</xdr:rowOff>
    </xdr:from>
    <xdr:to>
      <xdr:col>2</xdr:col>
      <xdr:colOff>692150</xdr:colOff>
      <xdr:row>35</xdr:row>
      <xdr:rowOff>235041</xdr:rowOff>
    </xdr:to>
    <xdr:sp macro="" textlink="">
      <xdr:nvSpPr>
        <xdr:cNvPr id="137" name="円/楕円 136"/>
        <xdr:cNvSpPr/>
      </xdr:nvSpPr>
      <xdr:spPr bwMode="auto">
        <a:xfrm>
          <a:off x="2857500" y="67437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219818</xdr:rowOff>
    </xdr:from>
    <xdr:ext cx="762000" cy="259045"/>
    <xdr:sp macro="" textlink="">
      <xdr:nvSpPr>
        <xdr:cNvPr id="138" name="テキスト ボックス 137"/>
        <xdr:cNvSpPr txBox="1"/>
      </xdr:nvSpPr>
      <xdr:spPr>
        <a:xfrm>
          <a:off x="2527300" y="6830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a:solidFill>
                <a:schemeClr val="dk1"/>
              </a:solidFill>
              <a:effectLst/>
              <a:latin typeface="+mn-lt"/>
              <a:ea typeface="+mn-ea"/>
              <a:cs typeface="+mn-cs"/>
            </a:rPr>
            <a:t>市税が増収となったことに加え、今後の財政需要に備えた基金積立を行ったことなどから、実質単年度収支は黒字となっている。</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今後も予算決算の状況を分析しつつ、将来の財政需要も見極めながら、健全財政の確保に努める。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年度に引き続き、一般会計・特別会計・企業会計の全会計で、黒字を達成している。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今後も各会計において、黒字を継続できるよう、健全財政の確保に努める。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年度に市債現在高の抑制などを図るため、基金の取崩しにより銀行等引受債の一括償還を行ったのに対し、平成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年度は償還の平準化を図るため、借換債の発行により一括償還を行っている。</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このため、平成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年度と比較し元利償還金が約</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億円減となり、平成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年度実質公債費比率の分子が減少した</a:t>
          </a:r>
          <a:r>
            <a:rPr lang="ja-JP" altLang="en-US" sz="1100">
              <a:solidFill>
                <a:schemeClr val="dk1"/>
              </a:solidFill>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臨時財政対策債の借入増等により、一般会計の市債残高が増加した。一方で、下水道事業債をはじめとする公営企業等繰入見込額が減少したことに加え、職員数の減少や、退職手当支給率の引き下げにより、退職手当負担見込額が減少した。また、市税収入の増などから、基金の取崩しを抑制したことにより、基金残高が増加し、充当可能基金額が大きく増加したことに加え、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年度に発行した臨時財政対策債などの償還額が基準財政需要見込額に算入され、充当可能財源が増加した。</a:t>
          </a:r>
          <a:endParaRPr lang="ja-JP" altLang="ja-JP">
            <a:effectLst/>
          </a:endParaRPr>
        </a:p>
        <a:p>
          <a:pPr rtl="0"/>
          <a:r>
            <a:rPr lang="ja-JP" altLang="ja-JP" sz="1100" b="0" i="0" baseline="0">
              <a:solidFill>
                <a:schemeClr val="dk1"/>
              </a:solidFill>
              <a:effectLst/>
              <a:latin typeface="+mn-lt"/>
              <a:ea typeface="+mn-ea"/>
              <a:cs typeface="+mn-cs"/>
            </a:rPr>
            <a:t>これらの要因等により、平成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年度の将来負担比率の分子は前年度より</a:t>
          </a:r>
          <a:r>
            <a:rPr lang="en-US" altLang="ja-JP" sz="1100" b="0" i="0" baseline="0">
              <a:solidFill>
                <a:schemeClr val="dk1"/>
              </a:solidFill>
              <a:effectLst/>
              <a:latin typeface="+mn-lt"/>
              <a:ea typeface="+mn-ea"/>
              <a:cs typeface="+mn-cs"/>
            </a:rPr>
            <a:t>60</a:t>
          </a:r>
          <a:r>
            <a:rPr lang="ja-JP" altLang="ja-JP" sz="1100" b="0" i="0" baseline="0">
              <a:solidFill>
                <a:schemeClr val="dk1"/>
              </a:solidFill>
              <a:effectLst/>
              <a:latin typeface="+mn-lt"/>
              <a:ea typeface="+mn-ea"/>
              <a:cs typeface="+mn-cs"/>
            </a:rPr>
            <a:t>億円減少した。</a:t>
          </a:r>
          <a:endParaRPr lang="ja-JP" altLang="ja-JP">
            <a:effectLst/>
          </a:endParaRPr>
        </a:p>
        <a:p>
          <a:pPr rtl="0"/>
          <a:endParaRPr lang="en-US" altLang="ja-JP" sz="1100" b="0"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177527141</v>
      </c>
      <c r="BO4" s="349"/>
      <c r="BP4" s="349"/>
      <c r="BQ4" s="349"/>
      <c r="BR4" s="349"/>
      <c r="BS4" s="349"/>
      <c r="BT4" s="349"/>
      <c r="BU4" s="350"/>
      <c r="BV4" s="348">
        <v>183903920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v>
      </c>
      <c r="CU4" s="355"/>
      <c r="CV4" s="355"/>
      <c r="CW4" s="355"/>
      <c r="CX4" s="355"/>
      <c r="CY4" s="355"/>
      <c r="CZ4" s="355"/>
      <c r="DA4" s="356"/>
      <c r="DB4" s="354">
        <v>2.2999999999999998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171325134</v>
      </c>
      <c r="BO5" s="386"/>
      <c r="BP5" s="386"/>
      <c r="BQ5" s="386"/>
      <c r="BR5" s="386"/>
      <c r="BS5" s="386"/>
      <c r="BT5" s="386"/>
      <c r="BU5" s="387"/>
      <c r="BV5" s="385">
        <v>178542268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86.7</v>
      </c>
      <c r="CU5" s="383"/>
      <c r="CV5" s="383"/>
      <c r="CW5" s="383"/>
      <c r="CX5" s="383"/>
      <c r="CY5" s="383"/>
      <c r="CZ5" s="383"/>
      <c r="DA5" s="384"/>
      <c r="DB5" s="382">
        <v>88.2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6202007</v>
      </c>
      <c r="BO6" s="386"/>
      <c r="BP6" s="386"/>
      <c r="BQ6" s="386"/>
      <c r="BR6" s="386"/>
      <c r="BS6" s="386"/>
      <c r="BT6" s="386"/>
      <c r="BU6" s="387"/>
      <c r="BV6" s="385">
        <v>5361652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95.3</v>
      </c>
      <c r="CU6" s="423"/>
      <c r="CV6" s="423"/>
      <c r="CW6" s="423"/>
      <c r="CX6" s="423"/>
      <c r="CY6" s="423"/>
      <c r="CZ6" s="423"/>
      <c r="DA6" s="424"/>
      <c r="DB6" s="422">
        <v>96.1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3066448</v>
      </c>
      <c r="BO7" s="386"/>
      <c r="BP7" s="386"/>
      <c r="BQ7" s="386"/>
      <c r="BR7" s="386"/>
      <c r="BS7" s="386"/>
      <c r="BT7" s="386"/>
      <c r="BU7" s="387"/>
      <c r="BV7" s="385">
        <v>2914922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105964359</v>
      </c>
      <c r="CU7" s="386"/>
      <c r="CV7" s="386"/>
      <c r="CW7" s="386"/>
      <c r="CX7" s="386"/>
      <c r="CY7" s="386"/>
      <c r="CZ7" s="386"/>
      <c r="DA7" s="387"/>
      <c r="DB7" s="385">
        <v>105591495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3135559</v>
      </c>
      <c r="BO8" s="386"/>
      <c r="BP8" s="386"/>
      <c r="BQ8" s="386"/>
      <c r="BR8" s="386"/>
      <c r="BS8" s="386"/>
      <c r="BT8" s="386"/>
      <c r="BU8" s="387"/>
      <c r="BV8" s="385">
        <v>2446730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v>
      </c>
      <c r="CU8" s="426"/>
      <c r="CV8" s="426"/>
      <c r="CW8" s="426"/>
      <c r="CX8" s="426"/>
      <c r="CY8" s="426"/>
      <c r="CZ8" s="426"/>
      <c r="DA8" s="427"/>
      <c r="DB8" s="425">
        <v>0.69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517231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688829</v>
      </c>
      <c r="BO9" s="386"/>
      <c r="BP9" s="386"/>
      <c r="BQ9" s="386"/>
      <c r="BR9" s="386"/>
      <c r="BS9" s="386"/>
      <c r="BT9" s="386"/>
      <c r="BU9" s="387"/>
      <c r="BV9" s="385">
        <v>190535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13.8</v>
      </c>
      <c r="CU9" s="383"/>
      <c r="CV9" s="383"/>
      <c r="CW9" s="383"/>
      <c r="CX9" s="383"/>
      <c r="CY9" s="383"/>
      <c r="CZ9" s="383"/>
      <c r="DA9" s="384"/>
      <c r="DB9" s="382">
        <v>15.2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514937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1400000</v>
      </c>
      <c r="BO10" s="386"/>
      <c r="BP10" s="386"/>
      <c r="BQ10" s="386"/>
      <c r="BR10" s="386"/>
      <c r="BS10" s="386"/>
      <c r="BT10" s="386"/>
      <c r="BU10" s="387"/>
      <c r="BV10" s="385">
        <v>1100000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233110</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518050</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2300000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515397</v>
      </c>
      <c r="S13" s="467"/>
      <c r="T13" s="467"/>
      <c r="U13" s="467"/>
      <c r="V13" s="468"/>
      <c r="W13" s="401" t="s">
        <v>124</v>
      </c>
      <c r="X13" s="402"/>
      <c r="Y13" s="402"/>
      <c r="Z13" s="402"/>
      <c r="AA13" s="402"/>
      <c r="AB13" s="392"/>
      <c r="AC13" s="436">
        <v>8087</v>
      </c>
      <c r="AD13" s="437"/>
      <c r="AE13" s="437"/>
      <c r="AF13" s="437"/>
      <c r="AG13" s="476"/>
      <c r="AH13" s="436">
        <v>9983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2088829</v>
      </c>
      <c r="BO13" s="386"/>
      <c r="BP13" s="386"/>
      <c r="BQ13" s="386"/>
      <c r="BR13" s="386"/>
      <c r="BS13" s="386"/>
      <c r="BT13" s="386"/>
      <c r="BU13" s="387"/>
      <c r="BV13" s="385">
        <v>-776355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7.8</v>
      </c>
      <c r="CU13" s="383"/>
      <c r="CV13" s="383"/>
      <c r="CW13" s="383"/>
      <c r="CX13" s="383"/>
      <c r="CY13" s="383"/>
      <c r="CZ13" s="383"/>
      <c r="DA13" s="384"/>
      <c r="DB13" s="382">
        <v>8.3000000000000007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516964</v>
      </c>
      <c r="S14" s="467"/>
      <c r="T14" s="467"/>
      <c r="U14" s="467"/>
      <c r="V14" s="468"/>
      <c r="W14" s="375"/>
      <c r="X14" s="376"/>
      <c r="Y14" s="376"/>
      <c r="Z14" s="376"/>
      <c r="AA14" s="376"/>
      <c r="AB14" s="365"/>
      <c r="AC14" s="469">
        <v>3.6</v>
      </c>
      <c r="AD14" s="470"/>
      <c r="AE14" s="470"/>
      <c r="AF14" s="470"/>
      <c r="AG14" s="471"/>
      <c r="AH14" s="469">
        <v>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60.9</v>
      </c>
      <c r="CU14" s="481"/>
      <c r="CV14" s="481"/>
      <c r="CW14" s="481"/>
      <c r="CX14" s="481"/>
      <c r="CY14" s="481"/>
      <c r="CZ14" s="481"/>
      <c r="DA14" s="482"/>
      <c r="DB14" s="480">
        <v>67.900000000000006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514385</v>
      </c>
      <c r="S15" s="467"/>
      <c r="T15" s="467"/>
      <c r="U15" s="467"/>
      <c r="V15" s="468"/>
      <c r="W15" s="401" t="s">
        <v>131</v>
      </c>
      <c r="X15" s="402"/>
      <c r="Y15" s="402"/>
      <c r="Z15" s="402"/>
      <c r="AA15" s="402"/>
      <c r="AB15" s="392"/>
      <c r="AC15" s="436">
        <v>42280</v>
      </c>
      <c r="AD15" s="437"/>
      <c r="AE15" s="437"/>
      <c r="AF15" s="437"/>
      <c r="AG15" s="476"/>
      <c r="AH15" s="436">
        <v>45105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55711253</v>
      </c>
      <c r="BO15" s="349"/>
      <c r="BP15" s="349"/>
      <c r="BQ15" s="349"/>
      <c r="BR15" s="349"/>
      <c r="BS15" s="349"/>
      <c r="BT15" s="349"/>
      <c r="BU15" s="350"/>
      <c r="BV15" s="348">
        <v>54831760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18.8</v>
      </c>
      <c r="AD16" s="470"/>
      <c r="AE16" s="470"/>
      <c r="AF16" s="470"/>
      <c r="AG16" s="471"/>
      <c r="AH16" s="469">
        <v>19.399999999999999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78166910</v>
      </c>
      <c r="BO16" s="386"/>
      <c r="BP16" s="386"/>
      <c r="BQ16" s="386"/>
      <c r="BR16" s="386"/>
      <c r="BS16" s="386"/>
      <c r="BT16" s="386"/>
      <c r="BU16" s="387"/>
      <c r="BV16" s="385">
        <v>78703888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174203</v>
      </c>
      <c r="AD17" s="437"/>
      <c r="AE17" s="437"/>
      <c r="AF17" s="437"/>
      <c r="AG17" s="476"/>
      <c r="AH17" s="436">
        <v>171168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72551511</v>
      </c>
      <c r="BO17" s="386"/>
      <c r="BP17" s="386"/>
      <c r="BQ17" s="386"/>
      <c r="BR17" s="386"/>
      <c r="BS17" s="386"/>
      <c r="BT17" s="386"/>
      <c r="BU17" s="387"/>
      <c r="BV17" s="385">
        <v>71237473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429.06</v>
      </c>
      <c r="M18" s="498"/>
      <c r="N18" s="498"/>
      <c r="O18" s="498"/>
      <c r="P18" s="498"/>
      <c r="Q18" s="498"/>
      <c r="R18" s="499"/>
      <c r="S18" s="499"/>
      <c r="T18" s="499"/>
      <c r="U18" s="499"/>
      <c r="V18" s="500"/>
      <c r="W18" s="403"/>
      <c r="X18" s="404"/>
      <c r="Y18" s="404"/>
      <c r="Z18" s="404"/>
      <c r="AA18" s="404"/>
      <c r="AB18" s="395"/>
      <c r="AC18" s="501">
        <v>77.599999999999994</v>
      </c>
      <c r="AD18" s="502"/>
      <c r="AE18" s="502"/>
      <c r="AF18" s="502"/>
      <c r="AG18" s="503"/>
      <c r="AH18" s="501">
        <v>73.8</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93558853</v>
      </c>
      <c r="BO18" s="386"/>
      <c r="BP18" s="386"/>
      <c r="BQ18" s="386"/>
      <c r="BR18" s="386"/>
      <c r="BS18" s="386"/>
      <c r="BT18" s="386"/>
      <c r="BU18" s="387"/>
      <c r="BV18" s="385">
        <v>95177210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1205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116767230</v>
      </c>
      <c r="BO19" s="386"/>
      <c r="BP19" s="386"/>
      <c r="BQ19" s="386"/>
      <c r="BR19" s="386"/>
      <c r="BS19" s="386"/>
      <c r="BT19" s="386"/>
      <c r="BU19" s="387"/>
      <c r="BV19" s="385">
        <v>117980344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224178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173308864</v>
      </c>
      <c r="BO23" s="386"/>
      <c r="BP23" s="386"/>
      <c r="BQ23" s="386"/>
      <c r="BR23" s="386"/>
      <c r="BS23" s="386"/>
      <c r="BT23" s="386"/>
      <c r="BU23" s="387"/>
      <c r="BV23" s="385">
        <v>171983629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9184</v>
      </c>
      <c r="R24" s="437"/>
      <c r="S24" s="437"/>
      <c r="T24" s="437"/>
      <c r="U24" s="437"/>
      <c r="V24" s="476"/>
      <c r="W24" s="531"/>
      <c r="X24" s="519"/>
      <c r="Y24" s="520"/>
      <c r="Z24" s="435" t="s">
        <v>154</v>
      </c>
      <c r="AA24" s="415"/>
      <c r="AB24" s="415"/>
      <c r="AC24" s="415"/>
      <c r="AD24" s="415"/>
      <c r="AE24" s="415"/>
      <c r="AF24" s="415"/>
      <c r="AG24" s="416"/>
      <c r="AH24" s="436">
        <v>2799</v>
      </c>
      <c r="AI24" s="437"/>
      <c r="AJ24" s="437"/>
      <c r="AK24" s="437"/>
      <c r="AL24" s="476"/>
      <c r="AM24" s="436">
        <v>9172323</v>
      </c>
      <c r="AN24" s="437"/>
      <c r="AO24" s="437"/>
      <c r="AP24" s="437"/>
      <c r="AQ24" s="437"/>
      <c r="AR24" s="476"/>
      <c r="AS24" s="436">
        <v>3277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128893814</v>
      </c>
      <c r="BO24" s="386"/>
      <c r="BP24" s="386"/>
      <c r="BQ24" s="386"/>
      <c r="BR24" s="386"/>
      <c r="BS24" s="386"/>
      <c r="BT24" s="386"/>
      <c r="BU24" s="387"/>
      <c r="BV24" s="385">
        <v>125829143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8001</v>
      </c>
      <c r="R25" s="437"/>
      <c r="S25" s="437"/>
      <c r="T25" s="437"/>
      <c r="U25" s="437"/>
      <c r="V25" s="476"/>
      <c r="W25" s="531"/>
      <c r="X25" s="519"/>
      <c r="Y25" s="520"/>
      <c r="Z25" s="435" t="s">
        <v>157</v>
      </c>
      <c r="AA25" s="415"/>
      <c r="AB25" s="415"/>
      <c r="AC25" s="415"/>
      <c r="AD25" s="415"/>
      <c r="AE25" s="415"/>
      <c r="AF25" s="415"/>
      <c r="AG25" s="416"/>
      <c r="AH25" s="436">
        <v>454</v>
      </c>
      <c r="AI25" s="437"/>
      <c r="AJ25" s="437"/>
      <c r="AK25" s="437"/>
      <c r="AL25" s="476"/>
      <c r="AM25" s="436">
        <v>1427830</v>
      </c>
      <c r="AN25" s="437"/>
      <c r="AO25" s="437"/>
      <c r="AP25" s="437"/>
      <c r="AQ25" s="437"/>
      <c r="AR25" s="476"/>
      <c r="AS25" s="436">
        <v>3145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45338906</v>
      </c>
      <c r="BO25" s="349"/>
      <c r="BP25" s="349"/>
      <c r="BQ25" s="349"/>
      <c r="BR25" s="349"/>
      <c r="BS25" s="349"/>
      <c r="BT25" s="349"/>
      <c r="BU25" s="350"/>
      <c r="BV25" s="348">
        <v>32308591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6928</v>
      </c>
      <c r="R26" s="437"/>
      <c r="S26" s="437"/>
      <c r="T26" s="437"/>
      <c r="U26" s="437"/>
      <c r="V26" s="476"/>
      <c r="W26" s="531"/>
      <c r="X26" s="519"/>
      <c r="Y26" s="520"/>
      <c r="Z26" s="435" t="s">
        <v>160</v>
      </c>
      <c r="AA26" s="539"/>
      <c r="AB26" s="539"/>
      <c r="AC26" s="539"/>
      <c r="AD26" s="539"/>
      <c r="AE26" s="539"/>
      <c r="AF26" s="539"/>
      <c r="AG26" s="540"/>
      <c r="AH26" s="436">
        <v>356</v>
      </c>
      <c r="AI26" s="437"/>
      <c r="AJ26" s="437"/>
      <c r="AK26" s="437"/>
      <c r="AL26" s="476"/>
      <c r="AM26" s="436">
        <v>1216452</v>
      </c>
      <c r="AN26" s="437"/>
      <c r="AO26" s="437"/>
      <c r="AP26" s="437"/>
      <c r="AQ26" s="437"/>
      <c r="AR26" s="476"/>
      <c r="AS26" s="436">
        <v>3417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7320</v>
      </c>
      <c r="R27" s="437"/>
      <c r="S27" s="437"/>
      <c r="T27" s="437"/>
      <c r="U27" s="437"/>
      <c r="V27" s="476"/>
      <c r="W27" s="531"/>
      <c r="X27" s="519"/>
      <c r="Y27" s="520"/>
      <c r="Z27" s="435" t="s">
        <v>163</v>
      </c>
      <c r="AA27" s="415"/>
      <c r="AB27" s="415"/>
      <c r="AC27" s="415"/>
      <c r="AD27" s="415"/>
      <c r="AE27" s="415"/>
      <c r="AF27" s="415"/>
      <c r="AG27" s="416"/>
      <c r="AH27" s="436">
        <v>52</v>
      </c>
      <c r="AI27" s="437"/>
      <c r="AJ27" s="437"/>
      <c r="AK27" s="437"/>
      <c r="AL27" s="476"/>
      <c r="AM27" s="436">
        <v>188310</v>
      </c>
      <c r="AN27" s="437"/>
      <c r="AO27" s="437"/>
      <c r="AP27" s="437"/>
      <c r="AQ27" s="437"/>
      <c r="AR27" s="476"/>
      <c r="AS27" s="436">
        <v>3621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1700000</v>
      </c>
      <c r="BO27" s="553"/>
      <c r="BP27" s="553"/>
      <c r="BQ27" s="553"/>
      <c r="BR27" s="553"/>
      <c r="BS27" s="553"/>
      <c r="BT27" s="553"/>
      <c r="BU27" s="554"/>
      <c r="BV27" s="552">
        <v>3960000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6540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19500000</v>
      </c>
      <c r="BO28" s="349"/>
      <c r="BP28" s="349"/>
      <c r="BQ28" s="349"/>
      <c r="BR28" s="349"/>
      <c r="BS28" s="349"/>
      <c r="BT28" s="349"/>
      <c r="BU28" s="350"/>
      <c r="BV28" s="348">
        <v>16800000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43</v>
      </c>
      <c r="M29" s="437"/>
      <c r="N29" s="437"/>
      <c r="O29" s="437"/>
      <c r="P29" s="476"/>
      <c r="Q29" s="436">
        <v>6230</v>
      </c>
      <c r="R29" s="437"/>
      <c r="S29" s="437"/>
      <c r="T29" s="437"/>
      <c r="U29" s="437"/>
      <c r="V29" s="476"/>
      <c r="W29" s="531"/>
      <c r="X29" s="519"/>
      <c r="Y29" s="520"/>
      <c r="Z29" s="435" t="s">
        <v>170</v>
      </c>
      <c r="AA29" s="415"/>
      <c r="AB29" s="415"/>
      <c r="AC29" s="415"/>
      <c r="AD29" s="415"/>
      <c r="AE29" s="415"/>
      <c r="AF29" s="415"/>
      <c r="AG29" s="416"/>
      <c r="AH29" s="436">
        <v>2851</v>
      </c>
      <c r="AI29" s="437"/>
      <c r="AJ29" s="437"/>
      <c r="AK29" s="437"/>
      <c r="AL29" s="476"/>
      <c r="AM29" s="436">
        <v>9360633</v>
      </c>
      <c r="AN29" s="437"/>
      <c r="AO29" s="437"/>
      <c r="AP29" s="437"/>
      <c r="AQ29" s="437"/>
      <c r="AR29" s="476"/>
      <c r="AS29" s="436">
        <v>3283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7050000</v>
      </c>
      <c r="BO29" s="386"/>
      <c r="BP29" s="386"/>
      <c r="BQ29" s="386"/>
      <c r="BR29" s="386"/>
      <c r="BS29" s="386"/>
      <c r="BT29" s="386"/>
      <c r="BU29" s="387"/>
      <c r="BV29" s="385">
        <v>6450000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99.9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21642829</v>
      </c>
      <c r="BO30" s="553"/>
      <c r="BP30" s="553"/>
      <c r="BQ30" s="553"/>
      <c r="BR30" s="553"/>
      <c r="BS30" s="553"/>
      <c r="BT30" s="553"/>
      <c r="BU30" s="554"/>
      <c r="BV30" s="552">
        <v>19729011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国民健康保険事業勘定特別会計</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14</v>
      </c>
      <c r="BF34" s="564"/>
      <c r="BG34" s="565" t="str">
        <f>IF('各会計、関係団体の財政状況及び健全化判断比率'!B37="","",'各会計、関係団体の財政状況及び健全化判断比率'!B37)</f>
        <v>鹿島観光事業特別会計</v>
      </c>
      <c r="BH34" s="565"/>
      <c r="BI34" s="565"/>
      <c r="BJ34" s="565"/>
      <c r="BK34" s="565"/>
      <c r="BL34" s="565"/>
      <c r="BM34" s="565"/>
      <c r="BN34" s="565"/>
      <c r="BO34" s="565"/>
      <c r="BP34" s="565"/>
      <c r="BQ34" s="565"/>
      <c r="BR34" s="565"/>
      <c r="BS34" s="565"/>
      <c r="BT34" s="565"/>
      <c r="BU34" s="565"/>
      <c r="BV34" s="165"/>
      <c r="BW34" s="564">
        <f>IF(BY34="","",MAX(C34:D43,U34:V43,AM34:AN43,BE34:BF43)+1)</f>
        <v>19</v>
      </c>
      <c r="BX34" s="564"/>
      <c r="BY34" s="565" t="str">
        <f>IF('各会計、関係団体の財政状況及び健全化判断比率'!B68="","",'各会計、関係団体の財政状況及び健全化判断比率'!B68)</f>
        <v>松山市衛生事務組合</v>
      </c>
      <c r="BZ34" s="565"/>
      <c r="CA34" s="565"/>
      <c r="CB34" s="565"/>
      <c r="CC34" s="565"/>
      <c r="CD34" s="565"/>
      <c r="CE34" s="565"/>
      <c r="CF34" s="565"/>
      <c r="CG34" s="565"/>
      <c r="CH34" s="565"/>
      <c r="CI34" s="565"/>
      <c r="CJ34" s="565"/>
      <c r="CK34" s="565"/>
      <c r="CL34" s="565"/>
      <c r="CM34" s="565"/>
      <c r="CN34" s="165"/>
      <c r="CO34" s="564">
        <f>IF(CQ34="","",MAX(C34:D43,U34:V43,AM34:AN43,BE34:BF43,BW34:BX43)+1)</f>
        <v>28</v>
      </c>
      <c r="CP34" s="564"/>
      <c r="CQ34" s="565" t="str">
        <f>IF('各会計、関係団体の財政状況及び健全化判断比率'!BS7="","",'各会計、関係団体の財政状況及び健全化判断比率'!BS7)</f>
        <v>松山市土地開発公社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母子寡婦福祉資金貸付事業特別会計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11</v>
      </c>
      <c r="AN35" s="564"/>
      <c r="AO35" s="565" t="str">
        <f>IF('各会計、関係団体の財政状況及び健全化判断比率'!B34="","",'各会計、関係団体の財政状況及び健全化判断比率'!B34)</f>
        <v>簡易水道事業会計</v>
      </c>
      <c r="AP35" s="565"/>
      <c r="AQ35" s="565"/>
      <c r="AR35" s="565"/>
      <c r="AS35" s="565"/>
      <c r="AT35" s="565"/>
      <c r="AU35" s="565"/>
      <c r="AV35" s="565"/>
      <c r="AW35" s="565"/>
      <c r="AX35" s="565"/>
      <c r="AY35" s="565"/>
      <c r="AZ35" s="565"/>
      <c r="BA35" s="565"/>
      <c r="BB35" s="565"/>
      <c r="BC35" s="565"/>
      <c r="BD35" s="165"/>
      <c r="BE35" s="564">
        <f t="shared" ref="BE35:BE43" si="1">IF(BG35="","",BE34+1)</f>
        <v>15</v>
      </c>
      <c r="BF35" s="564"/>
      <c r="BG35" s="565" t="str">
        <f>IF('各会計、関係団体の財政状況及び健全化判断比率'!B38="","",'各会計、関係団体の財政状況及び健全化判断比率'!B38)</f>
        <v>卸売市場事業特別会計</v>
      </c>
      <c r="BH35" s="565"/>
      <c r="BI35" s="565"/>
      <c r="BJ35" s="565"/>
      <c r="BK35" s="565"/>
      <c r="BL35" s="565"/>
      <c r="BM35" s="565"/>
      <c r="BN35" s="565"/>
      <c r="BO35" s="565"/>
      <c r="BP35" s="565"/>
      <c r="BQ35" s="565"/>
      <c r="BR35" s="565"/>
      <c r="BS35" s="565"/>
      <c r="BT35" s="565"/>
      <c r="BU35" s="565"/>
      <c r="BV35" s="165"/>
      <c r="BW35" s="564">
        <f t="shared" ref="BW35:BW43" si="2">IF(BY35="","",BW34+1)</f>
        <v>20</v>
      </c>
      <c r="BX35" s="564"/>
      <c r="BY35" s="565" t="str">
        <f>IF('各会計、関係団体の財政状況及び健全化判断比率'!B69="","",'各会計、関係団体の財政状況及び健全化判断比率'!B69)</f>
        <v>愛媛地方税滞納整理機構</v>
      </c>
      <c r="BZ35" s="565"/>
      <c r="CA35" s="565"/>
      <c r="CB35" s="565"/>
      <c r="CC35" s="565"/>
      <c r="CD35" s="565"/>
      <c r="CE35" s="565"/>
      <c r="CF35" s="565"/>
      <c r="CG35" s="565"/>
      <c r="CH35" s="565"/>
      <c r="CI35" s="565"/>
      <c r="CJ35" s="565"/>
      <c r="CK35" s="565"/>
      <c r="CL35" s="565"/>
      <c r="CM35" s="565"/>
      <c r="CN35" s="165"/>
      <c r="CO35" s="564">
        <f t="shared" ref="CO35:CO43" si="3">IF(CQ35="","",CO34+1)</f>
        <v>29</v>
      </c>
      <c r="CP35" s="564"/>
      <c r="CQ35" s="565" t="str">
        <f>IF('各会計、関係団体の財政状況及び健全化判断比率'!BS8="","",'各会計、関係団体の財政状況及び健全化判断比率'!BS8)</f>
        <v>松山市文化・スポーツ振興財団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勤労者福祉サービスセンター事業特別会計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12</v>
      </c>
      <c r="AN36" s="564"/>
      <c r="AO36" s="565" t="str">
        <f>IF('各会計、関係団体の財政状況及び健全化判断比率'!B35="","",'各会計、関係団体の財政状況及び健全化判断比率'!B35)</f>
        <v>工業用水道事業会計</v>
      </c>
      <c r="AP36" s="565"/>
      <c r="AQ36" s="565"/>
      <c r="AR36" s="565"/>
      <c r="AS36" s="565"/>
      <c r="AT36" s="565"/>
      <c r="AU36" s="565"/>
      <c r="AV36" s="565"/>
      <c r="AW36" s="565"/>
      <c r="AX36" s="565"/>
      <c r="AY36" s="565"/>
      <c r="AZ36" s="565"/>
      <c r="BA36" s="565"/>
      <c r="BB36" s="565"/>
      <c r="BC36" s="565"/>
      <c r="BD36" s="165"/>
      <c r="BE36" s="564">
        <f t="shared" si="1"/>
        <v>16</v>
      </c>
      <c r="BF36" s="564"/>
      <c r="BG36" s="565" t="str">
        <f>IF('各会計、関係団体の財政状況及び健全化判断比率'!B39="","",'各会計、関係団体の財政状況及び健全化判断比率'!B39)</f>
        <v>小規模下水道事業特別会計</v>
      </c>
      <c r="BH36" s="565"/>
      <c r="BI36" s="565"/>
      <c r="BJ36" s="565"/>
      <c r="BK36" s="565"/>
      <c r="BL36" s="565"/>
      <c r="BM36" s="565"/>
      <c r="BN36" s="565"/>
      <c r="BO36" s="565"/>
      <c r="BP36" s="565"/>
      <c r="BQ36" s="565"/>
      <c r="BR36" s="565"/>
      <c r="BS36" s="565"/>
      <c r="BT36" s="565"/>
      <c r="BU36" s="565"/>
      <c r="BV36" s="165"/>
      <c r="BW36" s="564">
        <f t="shared" si="2"/>
        <v>21</v>
      </c>
      <c r="BX36" s="564"/>
      <c r="BY36" s="565" t="str">
        <f>IF('各会計、関係団体の財政状況及び健全化判断比率'!B70="","",'各会計、関係団体の財政状況及び健全化判断比率'!B70)</f>
        <v>松山市広域福祉施設事務組合（一般会計）</v>
      </c>
      <c r="BZ36" s="565"/>
      <c r="CA36" s="565"/>
      <c r="CB36" s="565"/>
      <c r="CC36" s="565"/>
      <c r="CD36" s="565"/>
      <c r="CE36" s="565"/>
      <c r="CF36" s="565"/>
      <c r="CG36" s="565"/>
      <c r="CH36" s="565"/>
      <c r="CI36" s="565"/>
      <c r="CJ36" s="565"/>
      <c r="CK36" s="565"/>
      <c r="CL36" s="565"/>
      <c r="CM36" s="565"/>
      <c r="CN36" s="165"/>
      <c r="CO36" s="564">
        <f t="shared" si="3"/>
        <v>30</v>
      </c>
      <c r="CP36" s="564"/>
      <c r="CQ36" s="565" t="str">
        <f>IF('各会計、関係団体の財政状況及び健全化判断比率'!BS9="","",'各会計、関係団体の財政状況及び健全化判断比率'!BS9)</f>
        <v>松山市体育協会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公債管理特別会計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駐車場事業特別会計</v>
      </c>
      <c r="X37" s="565"/>
      <c r="Y37" s="565"/>
      <c r="Z37" s="565"/>
      <c r="AA37" s="565"/>
      <c r="AB37" s="565"/>
      <c r="AC37" s="565"/>
      <c r="AD37" s="565"/>
      <c r="AE37" s="565"/>
      <c r="AF37" s="565"/>
      <c r="AG37" s="565"/>
      <c r="AH37" s="565"/>
      <c r="AI37" s="565"/>
      <c r="AJ37" s="565"/>
      <c r="AK37" s="565"/>
      <c r="AL37" s="165"/>
      <c r="AM37" s="564">
        <f t="shared" si="0"/>
        <v>13</v>
      </c>
      <c r="AN37" s="564"/>
      <c r="AO37" s="565" t="str">
        <f>IF('各会計、関係団体の財政状況及び健全化判断比率'!B36="","",'各会計、関係団体の財政状況及び健全化判断比率'!B36)</f>
        <v>公共下水道事業会計</v>
      </c>
      <c r="AP37" s="565"/>
      <c r="AQ37" s="565"/>
      <c r="AR37" s="565"/>
      <c r="AS37" s="565"/>
      <c r="AT37" s="565"/>
      <c r="AU37" s="565"/>
      <c r="AV37" s="565"/>
      <c r="AW37" s="565"/>
      <c r="AX37" s="565"/>
      <c r="AY37" s="565"/>
      <c r="AZ37" s="565"/>
      <c r="BA37" s="565"/>
      <c r="BB37" s="565"/>
      <c r="BC37" s="565"/>
      <c r="BD37" s="165"/>
      <c r="BE37" s="564">
        <f t="shared" si="1"/>
        <v>17</v>
      </c>
      <c r="BF37" s="564"/>
      <c r="BG37" s="565" t="str">
        <f>IF('各会計、関係団体の財政状況及び健全化判断比率'!B40="","",'各会計、関係団体の財政状況及び健全化判断比率'!B40)</f>
        <v>松山城観光事業特別会計</v>
      </c>
      <c r="BH37" s="565"/>
      <c r="BI37" s="565"/>
      <c r="BJ37" s="565"/>
      <c r="BK37" s="565"/>
      <c r="BL37" s="565"/>
      <c r="BM37" s="565"/>
      <c r="BN37" s="565"/>
      <c r="BO37" s="565"/>
      <c r="BP37" s="565"/>
      <c r="BQ37" s="565"/>
      <c r="BR37" s="565"/>
      <c r="BS37" s="565"/>
      <c r="BT37" s="565"/>
      <c r="BU37" s="565"/>
      <c r="BV37" s="165"/>
      <c r="BW37" s="564">
        <f t="shared" si="2"/>
        <v>22</v>
      </c>
      <c r="BX37" s="564"/>
      <c r="BY37" s="565" t="str">
        <f>IF('各会計、関係団体の財政状況及び健全化判断比率'!B71="","",'各会計、関係団体の財政状況及び健全化判断比率'!B71)</f>
        <v>松山市広域福祉施設事務組合（公営企業会計）</v>
      </c>
      <c r="BZ37" s="565"/>
      <c r="CA37" s="565"/>
      <c r="CB37" s="565"/>
      <c r="CC37" s="565"/>
      <c r="CD37" s="565"/>
      <c r="CE37" s="565"/>
      <c r="CF37" s="565"/>
      <c r="CG37" s="565"/>
      <c r="CH37" s="565"/>
      <c r="CI37" s="565"/>
      <c r="CJ37" s="565"/>
      <c r="CK37" s="565"/>
      <c r="CL37" s="565"/>
      <c r="CM37" s="565"/>
      <c r="CN37" s="165"/>
      <c r="CO37" s="564">
        <f t="shared" si="3"/>
        <v>31</v>
      </c>
      <c r="CP37" s="564"/>
      <c r="CQ37" s="565" t="str">
        <f>IF('各会計、関係団体の財政状況及び健全化判断比率'!BS10="","",'各会計、関係団体の財政状況及び健全化判断比率'!BS10)</f>
        <v>松山市国際交流協会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9</v>
      </c>
      <c r="V38" s="564"/>
      <c r="W38" s="565" t="str">
        <f>IF('各会計、関係団体の財政状況及び健全化判断比率'!B32="","",'各会計、関係団体の財政状況及び健全化判断比率'!B32)</f>
        <v>競輪事業特別会計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18</v>
      </c>
      <c r="BF38" s="564"/>
      <c r="BG38" s="565" t="str">
        <f>IF('各会計、関係団体の財政状況及び健全化判断比率'!B41="","",'各会計、関係団体の財政状況及び健全化判断比率'!B41)</f>
        <v>道後温泉事業特別会計</v>
      </c>
      <c r="BH38" s="565"/>
      <c r="BI38" s="565"/>
      <c r="BJ38" s="565"/>
      <c r="BK38" s="565"/>
      <c r="BL38" s="565"/>
      <c r="BM38" s="565"/>
      <c r="BN38" s="565"/>
      <c r="BO38" s="565"/>
      <c r="BP38" s="565"/>
      <c r="BQ38" s="565"/>
      <c r="BR38" s="565"/>
      <c r="BS38" s="565"/>
      <c r="BT38" s="565"/>
      <c r="BU38" s="565"/>
      <c r="BV38" s="165"/>
      <c r="BW38" s="564">
        <f t="shared" si="2"/>
        <v>23</v>
      </c>
      <c r="BX38" s="564"/>
      <c r="BY38" s="565" t="str">
        <f>IF('各会計、関係団体の財政状況及び健全化判断比率'!B72="","",'各会計、関係団体の財政状況及び健全化判断比率'!B72)</f>
        <v>松山養護老人ホーム事務組合（一般会計）</v>
      </c>
      <c r="BZ38" s="565"/>
      <c r="CA38" s="565"/>
      <c r="CB38" s="565"/>
      <c r="CC38" s="565"/>
      <c r="CD38" s="565"/>
      <c r="CE38" s="565"/>
      <c r="CF38" s="565"/>
      <c r="CG38" s="565"/>
      <c r="CH38" s="565"/>
      <c r="CI38" s="565"/>
      <c r="CJ38" s="565"/>
      <c r="CK38" s="565"/>
      <c r="CL38" s="565"/>
      <c r="CM38" s="565"/>
      <c r="CN38" s="165"/>
      <c r="CO38" s="564">
        <f t="shared" si="3"/>
        <v>32</v>
      </c>
      <c r="CP38" s="564"/>
      <c r="CQ38" s="565" t="str">
        <f>IF('各会計、関係団体の財政状況及び健全化判断比率'!BS11="","",'各会計、関係団体の財政状況及び健全化判断比率'!BS11)</f>
        <v>松山市男女共同参画推進財団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24</v>
      </c>
      <c r="BX39" s="564"/>
      <c r="BY39" s="565" t="str">
        <f>IF('各会計、関係団体の財政状況及び健全化判断比率'!B73="","",'各会計、関係団体の財政状況及び健全化判断比率'!B73)</f>
        <v>松山養護老人ホーム事務組合（診療所事業会計）</v>
      </c>
      <c r="BZ39" s="565"/>
      <c r="CA39" s="565"/>
      <c r="CB39" s="565"/>
      <c r="CC39" s="565"/>
      <c r="CD39" s="565"/>
      <c r="CE39" s="565"/>
      <c r="CF39" s="565"/>
      <c r="CG39" s="565"/>
      <c r="CH39" s="565"/>
      <c r="CI39" s="565"/>
      <c r="CJ39" s="565"/>
      <c r="CK39" s="565"/>
      <c r="CL39" s="565"/>
      <c r="CM39" s="565"/>
      <c r="CN39" s="165"/>
      <c r="CO39" s="564">
        <f t="shared" si="3"/>
        <v>33</v>
      </c>
      <c r="CP39" s="564"/>
      <c r="CQ39" s="565" t="str">
        <f>IF('各会計、関係団体の財政状況及び健全化判断比率'!BS12="","",'各会計、関係団体の財政状況及び健全化判断比率'!BS12)</f>
        <v>松山観光コンベンション協会</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25</v>
      </c>
      <c r="BX40" s="564"/>
      <c r="BY40" s="565" t="str">
        <f>IF('各会計、関係団体の財政状況及び健全化判断比率'!B74="","",'各会計、関係団体の財政状況及び健全化判断比率'!B74)</f>
        <v>愛媛県後期高齢者医療広域連合（一般会計）</v>
      </c>
      <c r="BZ40" s="565"/>
      <c r="CA40" s="565"/>
      <c r="CB40" s="565"/>
      <c r="CC40" s="565"/>
      <c r="CD40" s="565"/>
      <c r="CE40" s="565"/>
      <c r="CF40" s="565"/>
      <c r="CG40" s="565"/>
      <c r="CH40" s="565"/>
      <c r="CI40" s="565"/>
      <c r="CJ40" s="565"/>
      <c r="CK40" s="565"/>
      <c r="CL40" s="565"/>
      <c r="CM40" s="565"/>
      <c r="CN40" s="165"/>
      <c r="CO40" s="564">
        <f t="shared" si="3"/>
        <v>34</v>
      </c>
      <c r="CP40" s="564"/>
      <c r="CQ40" s="565" t="str">
        <f>IF('各会計、関係団体の財政状況及び健全化判断比率'!BS13="","",'各会計、関係団体の財政状況及び健全化判断比率'!BS13)</f>
        <v>まちづくり松山</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26</v>
      </c>
      <c r="BX41" s="564"/>
      <c r="BY41" s="565" t="str">
        <f>IF('各会計、関係団体の財政状況及び健全化判断比率'!B75="","",'各会計、関係団体の財政状況及び健全化判断比率'!B75)</f>
        <v>愛媛県後期高齢者医療広域連合（後期高齢者医療特別会計）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27</v>
      </c>
      <c r="BX42" s="564"/>
      <c r="BY42" s="565" t="str">
        <f>IF('各会計、関係団体の財政状況及び健全化判断比率'!B76="","",'各会計、関係団体の財政状況及び健全化判断比率'!B76)</f>
        <v>松山市、東温市共有山林組合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67" t="s">
        <v>24</v>
      </c>
      <c r="C41" s="1168"/>
      <c r="D41" s="81"/>
      <c r="E41" s="1173" t="s">
        <v>25</v>
      </c>
      <c r="F41" s="1173"/>
      <c r="G41" s="1173"/>
      <c r="H41" s="1174"/>
      <c r="I41" s="82">
        <v>170540</v>
      </c>
      <c r="J41" s="83">
        <v>172319</v>
      </c>
      <c r="K41" s="83">
        <v>173639</v>
      </c>
      <c r="L41" s="83">
        <v>175405</v>
      </c>
      <c r="M41" s="84">
        <v>176890</v>
      </c>
    </row>
    <row r="42" spans="2:13" ht="27.75" customHeight="1">
      <c r="B42" s="1169"/>
      <c r="C42" s="1170"/>
      <c r="D42" s="85"/>
      <c r="E42" s="1175" t="s">
        <v>26</v>
      </c>
      <c r="F42" s="1175"/>
      <c r="G42" s="1175"/>
      <c r="H42" s="1176"/>
      <c r="I42" s="86" t="s">
        <v>485</v>
      </c>
      <c r="J42" s="87" t="s">
        <v>485</v>
      </c>
      <c r="K42" s="87" t="s">
        <v>485</v>
      </c>
      <c r="L42" s="87" t="s">
        <v>485</v>
      </c>
      <c r="M42" s="88" t="s">
        <v>485</v>
      </c>
    </row>
    <row r="43" spans="2:13" ht="27.75" customHeight="1">
      <c r="B43" s="1169"/>
      <c r="C43" s="1170"/>
      <c r="D43" s="85"/>
      <c r="E43" s="1175" t="s">
        <v>27</v>
      </c>
      <c r="F43" s="1175"/>
      <c r="G43" s="1175"/>
      <c r="H43" s="1176"/>
      <c r="I43" s="86">
        <v>100115</v>
      </c>
      <c r="J43" s="87">
        <v>97644</v>
      </c>
      <c r="K43" s="87">
        <v>94282</v>
      </c>
      <c r="L43" s="87">
        <v>92048</v>
      </c>
      <c r="M43" s="88">
        <v>91838</v>
      </c>
    </row>
    <row r="44" spans="2:13" ht="27.75" customHeight="1">
      <c r="B44" s="1169"/>
      <c r="C44" s="1170"/>
      <c r="D44" s="85"/>
      <c r="E44" s="1175" t="s">
        <v>28</v>
      </c>
      <c r="F44" s="1175"/>
      <c r="G44" s="1175"/>
      <c r="H44" s="1176"/>
      <c r="I44" s="86">
        <v>168</v>
      </c>
      <c r="J44" s="87" t="s">
        <v>485</v>
      </c>
      <c r="K44" s="87" t="s">
        <v>485</v>
      </c>
      <c r="L44" s="87" t="s">
        <v>485</v>
      </c>
      <c r="M44" s="88" t="s">
        <v>485</v>
      </c>
    </row>
    <row r="45" spans="2:13" ht="27.75" customHeight="1">
      <c r="B45" s="1169"/>
      <c r="C45" s="1170"/>
      <c r="D45" s="85"/>
      <c r="E45" s="1175" t="s">
        <v>29</v>
      </c>
      <c r="F45" s="1175"/>
      <c r="G45" s="1175"/>
      <c r="H45" s="1176"/>
      <c r="I45" s="86">
        <v>24363</v>
      </c>
      <c r="J45" s="87">
        <v>24336</v>
      </c>
      <c r="K45" s="87">
        <v>23821</v>
      </c>
      <c r="L45" s="87">
        <v>22756</v>
      </c>
      <c r="M45" s="88">
        <v>21799</v>
      </c>
    </row>
    <row r="46" spans="2:13" ht="27.75" customHeight="1">
      <c r="B46" s="1169"/>
      <c r="C46" s="1170"/>
      <c r="D46" s="85"/>
      <c r="E46" s="1175" t="s">
        <v>30</v>
      </c>
      <c r="F46" s="1175"/>
      <c r="G46" s="1175"/>
      <c r="H46" s="1176"/>
      <c r="I46" s="86">
        <v>4</v>
      </c>
      <c r="J46" s="87">
        <v>1</v>
      </c>
      <c r="K46" s="87">
        <v>1</v>
      </c>
      <c r="L46" s="87">
        <v>0</v>
      </c>
      <c r="M46" s="88">
        <v>0</v>
      </c>
    </row>
    <row r="47" spans="2:13" ht="27.75" customHeight="1">
      <c r="B47" s="1169"/>
      <c r="C47" s="1170"/>
      <c r="D47" s="85"/>
      <c r="E47" s="1175" t="s">
        <v>31</v>
      </c>
      <c r="F47" s="1175"/>
      <c r="G47" s="1175"/>
      <c r="H47" s="1176"/>
      <c r="I47" s="86" t="s">
        <v>485</v>
      </c>
      <c r="J47" s="87" t="s">
        <v>485</v>
      </c>
      <c r="K47" s="87" t="s">
        <v>485</v>
      </c>
      <c r="L47" s="87" t="s">
        <v>485</v>
      </c>
      <c r="M47" s="88" t="s">
        <v>485</v>
      </c>
    </row>
    <row r="48" spans="2:13" ht="27.75" customHeight="1">
      <c r="B48" s="1171"/>
      <c r="C48" s="1172"/>
      <c r="D48" s="85"/>
      <c r="E48" s="1175" t="s">
        <v>32</v>
      </c>
      <c r="F48" s="1175"/>
      <c r="G48" s="1175"/>
      <c r="H48" s="1176"/>
      <c r="I48" s="86" t="s">
        <v>485</v>
      </c>
      <c r="J48" s="87" t="s">
        <v>485</v>
      </c>
      <c r="K48" s="87" t="s">
        <v>485</v>
      </c>
      <c r="L48" s="87" t="s">
        <v>485</v>
      </c>
      <c r="M48" s="88" t="s">
        <v>485</v>
      </c>
    </row>
    <row r="49" spans="2:13" ht="27.75" customHeight="1">
      <c r="B49" s="1177" t="s">
        <v>33</v>
      </c>
      <c r="C49" s="1178"/>
      <c r="D49" s="89"/>
      <c r="E49" s="1175" t="s">
        <v>34</v>
      </c>
      <c r="F49" s="1175"/>
      <c r="G49" s="1175"/>
      <c r="H49" s="1176"/>
      <c r="I49" s="86">
        <v>41835</v>
      </c>
      <c r="J49" s="87">
        <v>45175</v>
      </c>
      <c r="K49" s="87">
        <v>47676</v>
      </c>
      <c r="L49" s="87">
        <v>45975</v>
      </c>
      <c r="M49" s="88">
        <v>50337</v>
      </c>
    </row>
    <row r="50" spans="2:13" ht="27.75" customHeight="1">
      <c r="B50" s="1169"/>
      <c r="C50" s="1170"/>
      <c r="D50" s="85"/>
      <c r="E50" s="1175" t="s">
        <v>35</v>
      </c>
      <c r="F50" s="1175"/>
      <c r="G50" s="1175"/>
      <c r="H50" s="1176"/>
      <c r="I50" s="86">
        <v>2437</v>
      </c>
      <c r="J50" s="87">
        <v>2424</v>
      </c>
      <c r="K50" s="87">
        <v>2204</v>
      </c>
      <c r="L50" s="87">
        <v>1933</v>
      </c>
      <c r="M50" s="88">
        <v>1798</v>
      </c>
    </row>
    <row r="51" spans="2:13" ht="27.75" customHeight="1">
      <c r="B51" s="1171"/>
      <c r="C51" s="1172"/>
      <c r="D51" s="85"/>
      <c r="E51" s="1175" t="s">
        <v>36</v>
      </c>
      <c r="F51" s="1175"/>
      <c r="G51" s="1175"/>
      <c r="H51" s="1176"/>
      <c r="I51" s="86">
        <v>171724</v>
      </c>
      <c r="J51" s="87">
        <v>174969</v>
      </c>
      <c r="K51" s="87">
        <v>178801</v>
      </c>
      <c r="L51" s="87">
        <v>180740</v>
      </c>
      <c r="M51" s="88">
        <v>182861</v>
      </c>
    </row>
    <row r="52" spans="2:13" ht="27.75" customHeight="1" thickBot="1">
      <c r="B52" s="1179" t="s">
        <v>37</v>
      </c>
      <c r="C52" s="1180"/>
      <c r="D52" s="90"/>
      <c r="E52" s="1181" t="s">
        <v>38</v>
      </c>
      <c r="F52" s="1181"/>
      <c r="G52" s="1181"/>
      <c r="H52" s="1182"/>
      <c r="I52" s="91">
        <v>79193</v>
      </c>
      <c r="J52" s="92">
        <v>71732</v>
      </c>
      <c r="K52" s="92">
        <v>63062</v>
      </c>
      <c r="L52" s="92">
        <v>61561</v>
      </c>
      <c r="M52" s="93">
        <v>55531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36860</v>
      </c>
      <c r="E3" s="116"/>
      <c r="F3" s="117">
        <v>47646</v>
      </c>
      <c r="G3" s="118"/>
      <c r="H3" s="119"/>
    </row>
    <row r="4" spans="1:8">
      <c r="A4" s="120"/>
      <c r="B4" s="121"/>
      <c r="C4" s="122"/>
      <c r="D4" s="123">
        <v>21328</v>
      </c>
      <c r="E4" s="124"/>
      <c r="F4" s="125">
        <v>27308</v>
      </c>
      <c r="G4" s="126"/>
      <c r="H4" s="127"/>
    </row>
    <row r="5" spans="1:8">
      <c r="A5" s="108" t="s">
        <v>519</v>
      </c>
      <c r="B5" s="113"/>
      <c r="C5" s="114"/>
      <c r="D5" s="115">
        <v>49687</v>
      </c>
      <c r="E5" s="116"/>
      <c r="F5" s="117">
        <v>47155</v>
      </c>
      <c r="G5" s="118"/>
      <c r="H5" s="119"/>
    </row>
    <row r="6" spans="1:8">
      <c r="A6" s="120"/>
      <c r="B6" s="121"/>
      <c r="C6" s="122"/>
      <c r="D6" s="123">
        <v>19473</v>
      </c>
      <c r="E6" s="124"/>
      <c r="F6" s="125">
        <v>26802</v>
      </c>
      <c r="G6" s="126"/>
      <c r="H6" s="127"/>
    </row>
    <row r="7" spans="1:8">
      <c r="A7" s="108" t="s">
        <v>520</v>
      </c>
      <c r="B7" s="113"/>
      <c r="C7" s="114"/>
      <c r="D7" s="115">
        <v>51214</v>
      </c>
      <c r="E7" s="116"/>
      <c r="F7" s="117">
        <v>43858</v>
      </c>
      <c r="G7" s="118"/>
      <c r="H7" s="119"/>
    </row>
    <row r="8" spans="1:8">
      <c r="A8" s="120"/>
      <c r="B8" s="121"/>
      <c r="C8" s="122"/>
      <c r="D8" s="123">
        <v>13133</v>
      </c>
      <c r="E8" s="124"/>
      <c r="F8" s="125">
        <v>23714</v>
      </c>
      <c r="G8" s="126"/>
      <c r="H8" s="127"/>
    </row>
    <row r="9" spans="1:8">
      <c r="A9" s="108" t="s">
        <v>521</v>
      </c>
      <c r="B9" s="113"/>
      <c r="C9" s="114"/>
      <c r="D9" s="115">
        <v>45261</v>
      </c>
      <c r="E9" s="116"/>
      <c r="F9" s="117">
        <v>41705</v>
      </c>
      <c r="G9" s="118"/>
      <c r="H9" s="119"/>
    </row>
    <row r="10" spans="1:8">
      <c r="A10" s="120"/>
      <c r="B10" s="121"/>
      <c r="C10" s="122"/>
      <c r="D10" s="123">
        <v>18508</v>
      </c>
      <c r="E10" s="124"/>
      <c r="F10" s="125">
        <v>22742</v>
      </c>
      <c r="G10" s="126"/>
      <c r="H10" s="127"/>
    </row>
    <row r="11" spans="1:8">
      <c r="A11" s="108" t="s">
        <v>522</v>
      </c>
      <c r="B11" s="113"/>
      <c r="C11" s="114"/>
      <c r="D11" s="115">
        <v>36107</v>
      </c>
      <c r="E11" s="116"/>
      <c r="F11" s="117">
        <v>47677</v>
      </c>
      <c r="G11" s="118"/>
      <c r="H11" s="119"/>
    </row>
    <row r="12" spans="1:8">
      <c r="A12" s="120"/>
      <c r="B12" s="121"/>
      <c r="C12" s="128"/>
      <c r="D12" s="123">
        <v>17826</v>
      </c>
      <c r="E12" s="124"/>
      <c r="F12" s="125">
        <v>23360</v>
      </c>
      <c r="G12" s="126"/>
      <c r="H12" s="127"/>
    </row>
    <row r="13" spans="1:8">
      <c r="A13" s="108"/>
      <c r="B13" s="113"/>
      <c r="C13" s="129"/>
      <c r="D13" s="130">
        <v>43826</v>
      </c>
      <c r="E13" s="131"/>
      <c r="F13" s="132">
        <v>45608</v>
      </c>
      <c r="G13" s="133"/>
      <c r="H13" s="119"/>
    </row>
    <row r="14" spans="1:8">
      <c r="A14" s="120"/>
      <c r="B14" s="121"/>
      <c r="C14" s="122"/>
      <c r="D14" s="123">
        <v>18054</v>
      </c>
      <c r="E14" s="124"/>
      <c r="F14" s="125">
        <v>24785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1.93</v>
      </c>
      <c r="C19" s="134">
        <f>ROUND(VALUE(SUBSTITUTE(実質収支比率等に係る経年分析!G$48,"▲","-")),2)</f>
        <v>2.21</v>
      </c>
      <c r="D19" s="134">
        <f>ROUND(VALUE(SUBSTITUTE(実質収支比率等に係る経年分析!H$48,"▲","-")),2)</f>
        <v>2.14</v>
      </c>
      <c r="E19" s="134">
        <f>ROUND(VALUE(SUBSTITUTE(実質収支比率等に係る経年分析!I$48,"▲","-")),2)</f>
        <v>2.3199999999999998</v>
      </c>
      <c r="F19" s="134">
        <f>ROUND(VALUE(SUBSTITUTE(実質収支比率等に係る経年分析!J$48,"▲","-")),2)</f>
        <v>2.96</v>
      </c>
    </row>
    <row r="20" spans="1:11">
      <c r="A20" s="134" t="s">
        <v>43</v>
      </c>
      <c r="B20" s="134">
        <f>ROUND(VALUE(SUBSTITUTE(実質収支比率等に係る経年分析!F$47,"▲","-")),2)</f>
        <v>14.72</v>
      </c>
      <c r="C20" s="134">
        <f>ROUND(VALUE(SUBSTITUTE(実質収支比率等に係る経年分析!G$47,"▲","-")),2)</f>
        <v>15.42</v>
      </c>
      <c r="D20" s="134">
        <f>ROUND(VALUE(SUBSTITUTE(実質収支比率等に係る経年分析!H$47,"▲","-")),2)</f>
        <v>15.97</v>
      </c>
      <c r="E20" s="134">
        <f>ROUND(VALUE(SUBSTITUTE(実質収支比率等に係る経年分析!I$47,"▲","-")),2)</f>
        <v>15.91</v>
      </c>
      <c r="F20" s="134">
        <f>ROUND(VALUE(SUBSTITUTE(実質収支比率等に係る経年分析!J$47,"▲","-")),2)</f>
        <v>18.399999999999999</v>
      </c>
    </row>
    <row r="21" spans="1:11">
      <c r="A21" s="134" t="s">
        <v>44</v>
      </c>
      <c r="B21" s="134">
        <f>IF(ISNUMBER(VALUE(SUBSTITUTE(実質収支比率等に係る経年分析!F$49,"▲","-"))),ROUND(VALUE(SUBSTITUTE(実質収支比率等に係る経年分析!F$49,"▲","-")),2),NA())</f>
        <v>-1.27</v>
      </c>
      <c r="C21" s="134">
        <f>IF(ISNUMBER(VALUE(SUBSTITUTE(実質収支比率等に係る経年分析!G$49,"▲","-"))),ROUND(VALUE(SUBSTITUTE(実質収支比率等に係る経年分析!G$49,"▲","-")),2),NA())</f>
        <v>0.22</v>
      </c>
      <c r="D21" s="134">
        <f>IF(ISNUMBER(VALUE(SUBSTITUTE(実質収支比率等に係る経年分析!H$49,"▲","-"))),ROUND(VALUE(SUBSTITUTE(実質収支比率等に係る経年分析!H$49,"▲","-")),2),NA())</f>
        <v>7.0000000000000007E-2</v>
      </c>
      <c r="E21" s="134">
        <f>IF(ISNUMBER(VALUE(SUBSTITUTE(実質収支比率等に係る経年分析!I$49,"▲","-"))),ROUND(VALUE(SUBSTITUTE(実質収支比率等に係る経年分析!I$49,"▲","-")),2),NA())</f>
        <v>-0.74</v>
      </c>
      <c r="F21" s="134">
        <f>IF(ISNUMBER(VALUE(SUBSTITUTE(実質収支比率等に係る経年分析!J$49,"▲","-"))),ROUND(VALUE(SUBSTITUTE(実質収支比率等に係る経年分析!J$49,"▲","-")),2),NA())</f>
        <v>1.97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0.64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0.55000000000000004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0.74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0.82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競輪事業特別会計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0.43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0.32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0.47</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0.46</v>
      </c>
    </row>
    <row r="30" spans="1:11">
      <c r="A30" s="135" t="str">
        <f>IF(連結実質赤字比率に係る赤字・黒字の構成分析!C$40="",NA(),連結実質赤字比率に係る赤字・黒字の構成分析!C$40)</f>
        <v>簡易水道事業会計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0.48</v>
      </c>
    </row>
    <row r="31" spans="1:11">
      <c r="A31" s="135" t="str">
        <f>IF(連結実質赤字比率に係る赤字・黒字の構成分析!C$39="",NA(),連結実質赤字比率に係る赤字・黒字の構成分析!C$39)</f>
        <v>松山城観光事業特別会計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0.89</v>
      </c>
    </row>
    <row r="32" spans="1:11">
      <c r="A32" s="135" t="str">
        <f>IF(連結実質赤字比率に係る赤字・黒字の構成分析!C$38="",NA(),連結実質赤字比率に係る赤字・黒字の構成分析!C$38)</f>
        <v>公共下水道事業会計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1.1499999999999999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1.21</v>
      </c>
    </row>
    <row r="33" spans="1:16">
      <c r="A33" s="135" t="str">
        <f>IF(連結実質赤字比率に係る赤字・黒字の構成分析!C$37="",NA(),連結実質赤字比率に係る赤字・黒字の構成分析!C$37)</f>
        <v>国民健康保険事業勘定特別会計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f>IF(ROUND(VALUE(SUBSTITUTE(連結実質赤字比率に係る赤字・黒字の構成分析!G$37,"▲", "-")), 2) &lt; 0, ABS(ROUND(VALUE(SUBSTITUTE(連結実質赤字比率に係る赤字・黒字の構成分析!G$37,"▲", "-")), 2)), NA())</f>
        <v>0.1</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2.0699999999999998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v>
      </c>
    </row>
    <row r="35" spans="1:16">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2.89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3.11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9.6199999999999992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12.64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12.68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14545</v>
      </c>
      <c r="E42" s="136"/>
      <c r="F42" s="136"/>
      <c r="G42" s="136">
        <f>'実質公債費比率（分子）の構造'!L$52</f>
        <v>14421</v>
      </c>
      <c r="H42" s="136"/>
      <c r="I42" s="136"/>
      <c r="J42" s="136">
        <f>'実質公債費比率（分子）の構造'!M$52</f>
        <v>14538</v>
      </c>
      <c r="K42" s="136"/>
      <c r="L42" s="136"/>
      <c r="M42" s="136">
        <f>'実質公債費比率（分子）の構造'!N$52</f>
        <v>15471</v>
      </c>
      <c r="N42" s="136"/>
      <c r="O42" s="136"/>
      <c r="P42" s="136">
        <f>'実質公債費比率（分子）の構造'!O$52</f>
        <v>15309</v>
      </c>
    </row>
    <row r="43" spans="1:16">
      <c r="A43" s="136" t="s">
        <v>52</v>
      </c>
      <c r="B43" s="136">
        <f>'実質公債費比率（分子）の構造'!K$51</f>
        <v>11</v>
      </c>
      <c r="C43" s="136"/>
      <c r="D43" s="136"/>
      <c r="E43" s="136">
        <f>'実質公債費比率（分子）の構造'!L$51</f>
        <v>10</v>
      </c>
      <c r="F43" s="136"/>
      <c r="G43" s="136"/>
      <c r="H43" s="136">
        <f>'実質公債費比率（分子）の構造'!M$51</f>
        <v>5</v>
      </c>
      <c r="I43" s="136"/>
      <c r="J43" s="136"/>
      <c r="K43" s="136">
        <f>'実質公債費比率（分子）の構造'!N$51</f>
        <v>8</v>
      </c>
      <c r="L43" s="136"/>
      <c r="M43" s="136"/>
      <c r="N43" s="136">
        <f>'実質公債費比率（分子）の構造'!O$51</f>
        <v>25</v>
      </c>
      <c r="O43" s="136"/>
      <c r="P43" s="136"/>
    </row>
    <row r="44" spans="1:16">
      <c r="A44" s="136" t="s">
        <v>53</v>
      </c>
      <c r="B44" s="136">
        <f>'実質公債費比率（分子）の構造'!K$50</f>
        <v>9</v>
      </c>
      <c r="C44" s="136"/>
      <c r="D44" s="136"/>
      <c r="E44" s="136">
        <f>'実質公債費比率（分子）の構造'!L$50</f>
        <v>3</v>
      </c>
      <c r="F44" s="136"/>
      <c r="G44" s="136"/>
      <c r="H44" s="136">
        <f>'実質公債費比率（分子）の構造'!M$50</f>
        <v>3</v>
      </c>
      <c r="I44" s="136"/>
      <c r="J44" s="136"/>
      <c r="K44" s="136">
        <f>'実質公債費比率（分子）の構造'!N$50</f>
        <v>2</v>
      </c>
      <c r="L44" s="136"/>
      <c r="M44" s="136"/>
      <c r="N44" s="136">
        <f>'実質公債費比率（分子）の構造'!O$50</f>
        <v>2</v>
      </c>
      <c r="O44" s="136"/>
      <c r="P44" s="136"/>
    </row>
    <row r="45" spans="1:16">
      <c r="A45" s="136" t="s">
        <v>54</v>
      </c>
      <c r="B45" s="136">
        <f>'実質公債費比率（分子）の構造'!K$49</f>
        <v>276</v>
      </c>
      <c r="C45" s="136"/>
      <c r="D45" s="136"/>
      <c r="E45" s="136">
        <f>'実質公債費比率（分子）の構造'!L$49</f>
        <v>172</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5301</v>
      </c>
      <c r="C46" s="136"/>
      <c r="D46" s="136"/>
      <c r="E46" s="136">
        <f>'実質公債費比率（分子）の構造'!L$48</f>
        <v>5241</v>
      </c>
      <c r="F46" s="136"/>
      <c r="G46" s="136"/>
      <c r="H46" s="136">
        <f>'実質公債費比率（分子）の構造'!M$48</f>
        <v>5228</v>
      </c>
      <c r="I46" s="136"/>
      <c r="J46" s="136"/>
      <c r="K46" s="136">
        <f>'実質公債費比率（分子）の構造'!N$48</f>
        <v>5106</v>
      </c>
      <c r="L46" s="136"/>
      <c r="M46" s="136"/>
      <c r="N46" s="136">
        <f>'実質公債費比率（分子）の構造'!O$48</f>
        <v>5278</v>
      </c>
      <c r="O46" s="136"/>
      <c r="P46" s="136"/>
    </row>
    <row r="47" spans="1:16">
      <c r="A47" s="136" t="s">
        <v>56</v>
      </c>
      <c r="B47" s="136">
        <f>'実質公債費比率（分子）の構造'!K$47</f>
        <v>293</v>
      </c>
      <c r="C47" s="136"/>
      <c r="D47" s="136"/>
      <c r="E47" s="136">
        <f>'実質公債費比率（分子）の構造'!L$47</f>
        <v>317</v>
      </c>
      <c r="F47" s="136"/>
      <c r="G47" s="136"/>
      <c r="H47" s="136">
        <f>'実質公債費比率（分子）の構造'!M$47</f>
        <v>340</v>
      </c>
      <c r="I47" s="136"/>
      <c r="J47" s="136"/>
      <c r="K47" s="136">
        <f>'実質公債費比率（分子）の構造'!N$47</f>
        <v>363</v>
      </c>
      <c r="L47" s="136"/>
      <c r="M47" s="136"/>
      <c r="N47" s="136">
        <f>'実質公債費比率（分子）の構造'!O$47</f>
        <v>387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16378</v>
      </c>
      <c r="C49" s="136"/>
      <c r="D49" s="136"/>
      <c r="E49" s="136">
        <f>'実質公債費比率（分子）の構造'!L$45</f>
        <v>16103</v>
      </c>
      <c r="F49" s="136"/>
      <c r="G49" s="136"/>
      <c r="H49" s="136">
        <f>'実質公債費比率（分子）の構造'!M$45</f>
        <v>17035</v>
      </c>
      <c r="I49" s="136"/>
      <c r="J49" s="136"/>
      <c r="K49" s="136">
        <f>'実質公債費比率（分子）の構造'!N$45</f>
        <v>17241</v>
      </c>
      <c r="L49" s="136"/>
      <c r="M49" s="136"/>
      <c r="N49" s="136">
        <f>'実質公債費比率（分子）の構造'!O$45</f>
        <v>15700</v>
      </c>
      <c r="O49" s="136"/>
      <c r="P49" s="136"/>
    </row>
    <row r="50" spans="1:16">
      <c r="A50" s="136" t="s">
        <v>59</v>
      </c>
      <c r="B50" s="136" t="e">
        <f>NA()</f>
        <v>#N/A</v>
      </c>
      <c r="C50" s="136">
        <f>IF(ISNUMBER('実質公債費比率（分子）の構造'!K$53),'実質公債費比率（分子）の構造'!K$53,NA())</f>
        <v>7723</v>
      </c>
      <c r="D50" s="136" t="e">
        <f>NA()</f>
        <v>#N/A</v>
      </c>
      <c r="E50" s="136" t="e">
        <f>NA()</f>
        <v>#N/A</v>
      </c>
      <c r="F50" s="136">
        <f>IF(ISNUMBER('実質公債費比率（分子）の構造'!L$53),'実質公債費比率（分子）の構造'!L$53,NA())</f>
        <v>7425</v>
      </c>
      <c r="G50" s="136" t="e">
        <f>NA()</f>
        <v>#N/A</v>
      </c>
      <c r="H50" s="136" t="e">
        <f>NA()</f>
        <v>#N/A</v>
      </c>
      <c r="I50" s="136">
        <f>IF(ISNUMBER('実質公債費比率（分子）の構造'!M$53),'実質公債費比率（分子）の構造'!M$53,NA())</f>
        <v>8073</v>
      </c>
      <c r="J50" s="136" t="e">
        <f>NA()</f>
        <v>#N/A</v>
      </c>
      <c r="K50" s="136" t="e">
        <f>NA()</f>
        <v>#N/A</v>
      </c>
      <c r="L50" s="136">
        <f>IF(ISNUMBER('実質公債費比率（分子）の構造'!N$53),'実質公債費比率（分子）の構造'!N$53,NA())</f>
        <v>7249</v>
      </c>
      <c r="M50" s="136" t="e">
        <f>NA()</f>
        <v>#N/A</v>
      </c>
      <c r="N50" s="136" t="e">
        <f>NA()</f>
        <v>#N/A</v>
      </c>
      <c r="O50" s="136">
        <f>IF(ISNUMBER('実質公債費比率（分子）の構造'!O$53),'実質公債費比率（分子）の構造'!O$53,NA())</f>
        <v>6083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171724</v>
      </c>
      <c r="E56" s="135"/>
      <c r="F56" s="135"/>
      <c r="G56" s="135">
        <f>'将来負担比率（分子）の構造'!J$51</f>
        <v>174969</v>
      </c>
      <c r="H56" s="135"/>
      <c r="I56" s="135"/>
      <c r="J56" s="135">
        <f>'将来負担比率（分子）の構造'!K$51</f>
        <v>178801</v>
      </c>
      <c r="K56" s="135"/>
      <c r="L56" s="135"/>
      <c r="M56" s="135">
        <f>'将来負担比率（分子）の構造'!L$51</f>
        <v>180740</v>
      </c>
      <c r="N56" s="135"/>
      <c r="O56" s="135"/>
      <c r="P56" s="135">
        <f>'将来負担比率（分子）の構造'!M$51</f>
        <v>182861</v>
      </c>
    </row>
    <row r="57" spans="1:16">
      <c r="A57" s="135" t="s">
        <v>35</v>
      </c>
      <c r="B57" s="135"/>
      <c r="C57" s="135"/>
      <c r="D57" s="135">
        <f>'将来負担比率（分子）の構造'!I$50</f>
        <v>2437</v>
      </c>
      <c r="E57" s="135"/>
      <c r="F57" s="135"/>
      <c r="G57" s="135">
        <f>'将来負担比率（分子）の構造'!J$50</f>
        <v>2424</v>
      </c>
      <c r="H57" s="135"/>
      <c r="I57" s="135"/>
      <c r="J57" s="135">
        <f>'将来負担比率（分子）の構造'!K$50</f>
        <v>2204</v>
      </c>
      <c r="K57" s="135"/>
      <c r="L57" s="135"/>
      <c r="M57" s="135">
        <f>'将来負担比率（分子）の構造'!L$50</f>
        <v>1933</v>
      </c>
      <c r="N57" s="135"/>
      <c r="O57" s="135"/>
      <c r="P57" s="135">
        <f>'将来負担比率（分子）の構造'!M$50</f>
        <v>1798</v>
      </c>
    </row>
    <row r="58" spans="1:16">
      <c r="A58" s="135" t="s">
        <v>34</v>
      </c>
      <c r="B58" s="135"/>
      <c r="C58" s="135"/>
      <c r="D58" s="135">
        <f>'将来負担比率（分子）の構造'!I$49</f>
        <v>41835</v>
      </c>
      <c r="E58" s="135"/>
      <c r="F58" s="135"/>
      <c r="G58" s="135">
        <f>'将来負担比率（分子）の構造'!J$49</f>
        <v>45175</v>
      </c>
      <c r="H58" s="135"/>
      <c r="I58" s="135"/>
      <c r="J58" s="135">
        <f>'将来負担比率（分子）の構造'!K$49</f>
        <v>47676</v>
      </c>
      <c r="K58" s="135"/>
      <c r="L58" s="135"/>
      <c r="M58" s="135">
        <f>'将来負担比率（分子）の構造'!L$49</f>
        <v>45975</v>
      </c>
      <c r="N58" s="135"/>
      <c r="O58" s="135"/>
      <c r="P58" s="135">
        <f>'将来負担比率（分子）の構造'!M$49</f>
        <v>50337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v>
      </c>
      <c r="C61" s="135"/>
      <c r="D61" s="135"/>
      <c r="E61" s="135">
        <f>'将来負担比率（分子）の構造'!J$46</f>
        <v>1</v>
      </c>
      <c r="F61" s="135"/>
      <c r="G61" s="135"/>
      <c r="H61" s="135">
        <f>'将来負担比率（分子）の構造'!K$46</f>
        <v>1</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24363</v>
      </c>
      <c r="C62" s="135"/>
      <c r="D62" s="135"/>
      <c r="E62" s="135">
        <f>'将来負担比率（分子）の構造'!J$45</f>
        <v>24336</v>
      </c>
      <c r="F62" s="135"/>
      <c r="G62" s="135"/>
      <c r="H62" s="135">
        <f>'将来負担比率（分子）の構造'!K$45</f>
        <v>23821</v>
      </c>
      <c r="I62" s="135"/>
      <c r="J62" s="135"/>
      <c r="K62" s="135">
        <f>'将来負担比率（分子）の構造'!L$45</f>
        <v>22756</v>
      </c>
      <c r="L62" s="135"/>
      <c r="M62" s="135"/>
      <c r="N62" s="135">
        <f>'将来負担比率（分子）の構造'!M$45</f>
        <v>21799</v>
      </c>
      <c r="O62" s="135"/>
      <c r="P62" s="135"/>
    </row>
    <row r="63" spans="1:16">
      <c r="A63" s="135" t="s">
        <v>28</v>
      </c>
      <c r="B63" s="135">
        <f>'将来負担比率（分子）の構造'!I$44</f>
        <v>168</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100115</v>
      </c>
      <c r="C64" s="135"/>
      <c r="D64" s="135"/>
      <c r="E64" s="135">
        <f>'将来負担比率（分子）の構造'!J$43</f>
        <v>97644</v>
      </c>
      <c r="F64" s="135"/>
      <c r="G64" s="135"/>
      <c r="H64" s="135">
        <f>'将来負担比率（分子）の構造'!K$43</f>
        <v>94282</v>
      </c>
      <c r="I64" s="135"/>
      <c r="J64" s="135"/>
      <c r="K64" s="135">
        <f>'将来負担比率（分子）の構造'!L$43</f>
        <v>92048</v>
      </c>
      <c r="L64" s="135"/>
      <c r="M64" s="135"/>
      <c r="N64" s="135">
        <f>'将来負担比率（分子）の構造'!M$43</f>
        <v>91838</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170540</v>
      </c>
      <c r="C66" s="135"/>
      <c r="D66" s="135"/>
      <c r="E66" s="135">
        <f>'将来負担比率（分子）の構造'!J$41</f>
        <v>172319</v>
      </c>
      <c r="F66" s="135"/>
      <c r="G66" s="135"/>
      <c r="H66" s="135">
        <f>'将来負担比率（分子）の構造'!K$41</f>
        <v>173639</v>
      </c>
      <c r="I66" s="135"/>
      <c r="J66" s="135"/>
      <c r="K66" s="135">
        <f>'将来負担比率（分子）の構造'!L$41</f>
        <v>175405</v>
      </c>
      <c r="L66" s="135"/>
      <c r="M66" s="135"/>
      <c r="N66" s="135">
        <f>'将来負担比率（分子）の構造'!M$41</f>
        <v>176890</v>
      </c>
      <c r="O66" s="135"/>
      <c r="P66" s="135"/>
    </row>
    <row r="67" spans="1:16">
      <c r="A67" s="135" t="s">
        <v>63</v>
      </c>
      <c r="B67" s="135" t="e">
        <f>NA()</f>
        <v>#N/A</v>
      </c>
      <c r="C67" s="135">
        <f>IF(ISNUMBER('将来負担比率（分子）の構造'!I$52), IF('将来負担比率（分子）の構造'!I$52 &lt; 0, 0, '将来負担比率（分子）の構造'!I$52), NA())</f>
        <v>79193</v>
      </c>
      <c r="D67" s="135" t="e">
        <f>NA()</f>
        <v>#N/A</v>
      </c>
      <c r="E67" s="135" t="e">
        <f>NA()</f>
        <v>#N/A</v>
      </c>
      <c r="F67" s="135">
        <f>IF(ISNUMBER('将来負担比率（分子）の構造'!J$52), IF('将来負担比率（分子）の構造'!J$52 &lt; 0, 0, '将来負担比率（分子）の構造'!J$52), NA())</f>
        <v>71732</v>
      </c>
      <c r="G67" s="135" t="e">
        <f>NA()</f>
        <v>#N/A</v>
      </c>
      <c r="H67" s="135" t="e">
        <f>NA()</f>
        <v>#N/A</v>
      </c>
      <c r="I67" s="135">
        <f>IF(ISNUMBER('将来負担比率（分子）の構造'!K$52), IF('将来負担比率（分子）の構造'!K$52 &lt; 0, 0, '将来負担比率（分子）の構造'!K$52), NA())</f>
        <v>63062</v>
      </c>
      <c r="J67" s="135" t="e">
        <f>NA()</f>
        <v>#N/A</v>
      </c>
      <c r="K67" s="135" t="e">
        <f>NA()</f>
        <v>#N/A</v>
      </c>
      <c r="L67" s="135">
        <f>IF(ISNUMBER('将来負担比率（分子）の構造'!L$52), IF('将来負担比率（分子）の構造'!L$52 &lt; 0, 0, '将来負担比率（分子）の構造'!L$52), NA())</f>
        <v>61561</v>
      </c>
      <c r="M67" s="135" t="e">
        <f>NA()</f>
        <v>#N/A</v>
      </c>
      <c r="N67" s="135" t="e">
        <f>NA()</f>
        <v>#N/A</v>
      </c>
      <c r="O67" s="135">
        <f>IF(ISNUMBER('将来負担比率（分子）の構造'!M$52), IF('将来負担比率（分子）の構造'!M$52 &lt; 0, 0, '将来負担比率（分子）の構造'!M$52), NA())</f>
        <v>55531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66794818</v>
      </c>
      <c r="S5" s="581"/>
      <c r="T5" s="581"/>
      <c r="U5" s="581"/>
      <c r="V5" s="581"/>
      <c r="W5" s="581"/>
      <c r="X5" s="581"/>
      <c r="Y5" s="582"/>
      <c r="Z5" s="583">
        <v>37.6</v>
      </c>
      <c r="AA5" s="583"/>
      <c r="AB5" s="583"/>
      <c r="AC5" s="583"/>
      <c r="AD5" s="584">
        <v>66794818</v>
      </c>
      <c r="AE5" s="584"/>
      <c r="AF5" s="584"/>
      <c r="AG5" s="584"/>
      <c r="AH5" s="584"/>
      <c r="AI5" s="584"/>
      <c r="AJ5" s="584"/>
      <c r="AK5" s="584"/>
      <c r="AL5" s="585">
        <v>68</v>
      </c>
      <c r="AM5" s="586"/>
      <c r="AN5" s="586"/>
      <c r="AO5" s="587"/>
      <c r="AP5" s="577" t="s">
        <v>208</v>
      </c>
      <c r="AQ5" s="578"/>
      <c r="AR5" s="578"/>
      <c r="AS5" s="578"/>
      <c r="AT5" s="578"/>
      <c r="AU5" s="578"/>
      <c r="AV5" s="578"/>
      <c r="AW5" s="578"/>
      <c r="AX5" s="578"/>
      <c r="AY5" s="578"/>
      <c r="AZ5" s="578"/>
      <c r="BA5" s="578"/>
      <c r="BB5" s="578"/>
      <c r="BC5" s="578"/>
      <c r="BD5" s="578"/>
      <c r="BE5" s="578"/>
      <c r="BF5" s="579"/>
      <c r="BG5" s="591">
        <v>64813570</v>
      </c>
      <c r="BH5" s="592"/>
      <c r="BI5" s="592"/>
      <c r="BJ5" s="592"/>
      <c r="BK5" s="592"/>
      <c r="BL5" s="592"/>
      <c r="BM5" s="592"/>
      <c r="BN5" s="593"/>
      <c r="BO5" s="594">
        <v>97</v>
      </c>
      <c r="BP5" s="594"/>
      <c r="BQ5" s="594"/>
      <c r="BR5" s="594"/>
      <c r="BS5" s="595">
        <v>1123483</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1213306</v>
      </c>
      <c r="S6" s="592"/>
      <c r="T6" s="592"/>
      <c r="U6" s="592"/>
      <c r="V6" s="592"/>
      <c r="W6" s="592"/>
      <c r="X6" s="592"/>
      <c r="Y6" s="593"/>
      <c r="Z6" s="594">
        <v>0.7</v>
      </c>
      <c r="AA6" s="594"/>
      <c r="AB6" s="594"/>
      <c r="AC6" s="594"/>
      <c r="AD6" s="595">
        <v>1213306</v>
      </c>
      <c r="AE6" s="595"/>
      <c r="AF6" s="595"/>
      <c r="AG6" s="595"/>
      <c r="AH6" s="595"/>
      <c r="AI6" s="595"/>
      <c r="AJ6" s="595"/>
      <c r="AK6" s="595"/>
      <c r="AL6" s="596">
        <v>1.2</v>
      </c>
      <c r="AM6" s="597"/>
      <c r="AN6" s="597"/>
      <c r="AO6" s="598"/>
      <c r="AP6" s="588" t="s">
        <v>213</v>
      </c>
      <c r="AQ6" s="589"/>
      <c r="AR6" s="589"/>
      <c r="AS6" s="589"/>
      <c r="AT6" s="589"/>
      <c r="AU6" s="589"/>
      <c r="AV6" s="589"/>
      <c r="AW6" s="589"/>
      <c r="AX6" s="589"/>
      <c r="AY6" s="589"/>
      <c r="AZ6" s="589"/>
      <c r="BA6" s="589"/>
      <c r="BB6" s="589"/>
      <c r="BC6" s="589"/>
      <c r="BD6" s="589"/>
      <c r="BE6" s="589"/>
      <c r="BF6" s="590"/>
      <c r="BG6" s="591">
        <v>64813570</v>
      </c>
      <c r="BH6" s="592"/>
      <c r="BI6" s="592"/>
      <c r="BJ6" s="592"/>
      <c r="BK6" s="592"/>
      <c r="BL6" s="592"/>
      <c r="BM6" s="592"/>
      <c r="BN6" s="593"/>
      <c r="BO6" s="594">
        <v>97</v>
      </c>
      <c r="BP6" s="594"/>
      <c r="BQ6" s="594"/>
      <c r="BR6" s="594"/>
      <c r="BS6" s="595">
        <v>1123483</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826559</v>
      </c>
      <c r="CS6" s="592"/>
      <c r="CT6" s="592"/>
      <c r="CU6" s="592"/>
      <c r="CV6" s="592"/>
      <c r="CW6" s="592"/>
      <c r="CX6" s="592"/>
      <c r="CY6" s="593"/>
      <c r="CZ6" s="594">
        <v>0.5</v>
      </c>
      <c r="DA6" s="594"/>
      <c r="DB6" s="594"/>
      <c r="DC6" s="594"/>
      <c r="DD6" s="600" t="s">
        <v>215</v>
      </c>
      <c r="DE6" s="592"/>
      <c r="DF6" s="592"/>
      <c r="DG6" s="592"/>
      <c r="DH6" s="592"/>
      <c r="DI6" s="592"/>
      <c r="DJ6" s="592"/>
      <c r="DK6" s="592"/>
      <c r="DL6" s="592"/>
      <c r="DM6" s="592"/>
      <c r="DN6" s="592"/>
      <c r="DO6" s="592"/>
      <c r="DP6" s="593"/>
      <c r="DQ6" s="600">
        <v>825984</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224198</v>
      </c>
      <c r="S7" s="592"/>
      <c r="T7" s="592"/>
      <c r="U7" s="592"/>
      <c r="V7" s="592"/>
      <c r="W7" s="592"/>
      <c r="X7" s="592"/>
      <c r="Y7" s="593"/>
      <c r="Z7" s="594">
        <v>0.1</v>
      </c>
      <c r="AA7" s="594"/>
      <c r="AB7" s="594"/>
      <c r="AC7" s="594"/>
      <c r="AD7" s="595">
        <v>224198</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29765486</v>
      </c>
      <c r="BH7" s="592"/>
      <c r="BI7" s="592"/>
      <c r="BJ7" s="592"/>
      <c r="BK7" s="592"/>
      <c r="BL7" s="592"/>
      <c r="BM7" s="592"/>
      <c r="BN7" s="593"/>
      <c r="BO7" s="594">
        <v>44.6</v>
      </c>
      <c r="BP7" s="594"/>
      <c r="BQ7" s="594"/>
      <c r="BR7" s="594"/>
      <c r="BS7" s="595">
        <v>1123483</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17575479</v>
      </c>
      <c r="CS7" s="592"/>
      <c r="CT7" s="592"/>
      <c r="CU7" s="592"/>
      <c r="CV7" s="592"/>
      <c r="CW7" s="592"/>
      <c r="CX7" s="592"/>
      <c r="CY7" s="593"/>
      <c r="CZ7" s="594">
        <v>10.3</v>
      </c>
      <c r="DA7" s="594"/>
      <c r="DB7" s="594"/>
      <c r="DC7" s="594"/>
      <c r="DD7" s="600">
        <v>1562260</v>
      </c>
      <c r="DE7" s="592"/>
      <c r="DF7" s="592"/>
      <c r="DG7" s="592"/>
      <c r="DH7" s="592"/>
      <c r="DI7" s="592"/>
      <c r="DJ7" s="592"/>
      <c r="DK7" s="592"/>
      <c r="DL7" s="592"/>
      <c r="DM7" s="592"/>
      <c r="DN7" s="592"/>
      <c r="DO7" s="592"/>
      <c r="DP7" s="593"/>
      <c r="DQ7" s="600">
        <v>15452426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245733</v>
      </c>
      <c r="S8" s="592"/>
      <c r="T8" s="592"/>
      <c r="U8" s="592"/>
      <c r="V8" s="592"/>
      <c r="W8" s="592"/>
      <c r="X8" s="592"/>
      <c r="Y8" s="593"/>
      <c r="Z8" s="594">
        <v>0.1</v>
      </c>
      <c r="AA8" s="594"/>
      <c r="AB8" s="594"/>
      <c r="AC8" s="594"/>
      <c r="AD8" s="595">
        <v>245733</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671088</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77431539</v>
      </c>
      <c r="CS8" s="592"/>
      <c r="CT8" s="592"/>
      <c r="CU8" s="592"/>
      <c r="CV8" s="592"/>
      <c r="CW8" s="592"/>
      <c r="CX8" s="592"/>
      <c r="CY8" s="593"/>
      <c r="CZ8" s="594">
        <v>45.2</v>
      </c>
      <c r="DA8" s="594"/>
      <c r="DB8" s="594"/>
      <c r="DC8" s="594"/>
      <c r="DD8" s="600">
        <v>648440</v>
      </c>
      <c r="DE8" s="592"/>
      <c r="DF8" s="592"/>
      <c r="DG8" s="592"/>
      <c r="DH8" s="592"/>
      <c r="DI8" s="592"/>
      <c r="DJ8" s="592"/>
      <c r="DK8" s="592"/>
      <c r="DL8" s="592"/>
      <c r="DM8" s="592"/>
      <c r="DN8" s="592"/>
      <c r="DO8" s="592"/>
      <c r="DP8" s="593"/>
      <c r="DQ8" s="600">
        <v>37773569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389665</v>
      </c>
      <c r="S9" s="592"/>
      <c r="T9" s="592"/>
      <c r="U9" s="592"/>
      <c r="V9" s="592"/>
      <c r="W9" s="592"/>
      <c r="X9" s="592"/>
      <c r="Y9" s="593"/>
      <c r="Z9" s="594">
        <v>0.2</v>
      </c>
      <c r="AA9" s="594"/>
      <c r="AB9" s="594"/>
      <c r="AC9" s="594"/>
      <c r="AD9" s="595">
        <v>389665</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22227057</v>
      </c>
      <c r="BH9" s="592"/>
      <c r="BI9" s="592"/>
      <c r="BJ9" s="592"/>
      <c r="BK9" s="592"/>
      <c r="BL9" s="592"/>
      <c r="BM9" s="592"/>
      <c r="BN9" s="593"/>
      <c r="BO9" s="594">
        <v>33.299999999999997</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12819176</v>
      </c>
      <c r="CS9" s="592"/>
      <c r="CT9" s="592"/>
      <c r="CU9" s="592"/>
      <c r="CV9" s="592"/>
      <c r="CW9" s="592"/>
      <c r="CX9" s="592"/>
      <c r="CY9" s="593"/>
      <c r="CZ9" s="594">
        <v>7.5</v>
      </c>
      <c r="DA9" s="594"/>
      <c r="DB9" s="594"/>
      <c r="DC9" s="594"/>
      <c r="DD9" s="600">
        <v>2136507</v>
      </c>
      <c r="DE9" s="592"/>
      <c r="DF9" s="592"/>
      <c r="DG9" s="592"/>
      <c r="DH9" s="592"/>
      <c r="DI9" s="592"/>
      <c r="DJ9" s="592"/>
      <c r="DK9" s="592"/>
      <c r="DL9" s="592"/>
      <c r="DM9" s="592"/>
      <c r="DN9" s="592"/>
      <c r="DO9" s="592"/>
      <c r="DP9" s="593"/>
      <c r="DQ9" s="600">
        <v>9630507</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4636918</v>
      </c>
      <c r="S10" s="592"/>
      <c r="T10" s="592"/>
      <c r="U10" s="592"/>
      <c r="V10" s="592"/>
      <c r="W10" s="592"/>
      <c r="X10" s="592"/>
      <c r="Y10" s="593"/>
      <c r="Z10" s="594">
        <v>2.6</v>
      </c>
      <c r="AA10" s="594"/>
      <c r="AB10" s="594"/>
      <c r="AC10" s="594"/>
      <c r="AD10" s="595">
        <v>4636918</v>
      </c>
      <c r="AE10" s="595"/>
      <c r="AF10" s="595"/>
      <c r="AG10" s="595"/>
      <c r="AH10" s="595"/>
      <c r="AI10" s="595"/>
      <c r="AJ10" s="595"/>
      <c r="AK10" s="595"/>
      <c r="AL10" s="596">
        <v>4.7</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1711675</v>
      </c>
      <c r="BH10" s="592"/>
      <c r="BI10" s="592"/>
      <c r="BJ10" s="592"/>
      <c r="BK10" s="592"/>
      <c r="BL10" s="592"/>
      <c r="BM10" s="592"/>
      <c r="BN10" s="593"/>
      <c r="BO10" s="594">
        <v>2.6</v>
      </c>
      <c r="BP10" s="594"/>
      <c r="BQ10" s="594"/>
      <c r="BR10" s="594"/>
      <c r="BS10" s="600">
        <v>284267</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634896</v>
      </c>
      <c r="CS10" s="592"/>
      <c r="CT10" s="592"/>
      <c r="CU10" s="592"/>
      <c r="CV10" s="592"/>
      <c r="CW10" s="592"/>
      <c r="CX10" s="592"/>
      <c r="CY10" s="593"/>
      <c r="CZ10" s="594">
        <v>0.4</v>
      </c>
      <c r="DA10" s="594"/>
      <c r="DB10" s="594"/>
      <c r="DC10" s="594"/>
      <c r="DD10" s="600" t="s">
        <v>112</v>
      </c>
      <c r="DE10" s="592"/>
      <c r="DF10" s="592"/>
      <c r="DG10" s="592"/>
      <c r="DH10" s="592"/>
      <c r="DI10" s="592"/>
      <c r="DJ10" s="592"/>
      <c r="DK10" s="592"/>
      <c r="DL10" s="592"/>
      <c r="DM10" s="592"/>
      <c r="DN10" s="592"/>
      <c r="DO10" s="592"/>
      <c r="DP10" s="593"/>
      <c r="DQ10" s="600">
        <v>8546</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121365</v>
      </c>
      <c r="S11" s="592"/>
      <c r="T11" s="592"/>
      <c r="U11" s="592"/>
      <c r="V11" s="592"/>
      <c r="W11" s="592"/>
      <c r="X11" s="592"/>
      <c r="Y11" s="593"/>
      <c r="Z11" s="594">
        <v>0.1</v>
      </c>
      <c r="AA11" s="594"/>
      <c r="AB11" s="594"/>
      <c r="AC11" s="594"/>
      <c r="AD11" s="595">
        <v>121365</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5155666</v>
      </c>
      <c r="BH11" s="592"/>
      <c r="BI11" s="592"/>
      <c r="BJ11" s="592"/>
      <c r="BK11" s="592"/>
      <c r="BL11" s="592"/>
      <c r="BM11" s="592"/>
      <c r="BN11" s="593"/>
      <c r="BO11" s="594">
        <v>7.7</v>
      </c>
      <c r="BP11" s="594"/>
      <c r="BQ11" s="594"/>
      <c r="BR11" s="594"/>
      <c r="BS11" s="600">
        <v>839216</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2808796</v>
      </c>
      <c r="CS11" s="592"/>
      <c r="CT11" s="592"/>
      <c r="CU11" s="592"/>
      <c r="CV11" s="592"/>
      <c r="CW11" s="592"/>
      <c r="CX11" s="592"/>
      <c r="CY11" s="593"/>
      <c r="CZ11" s="594">
        <v>1.6</v>
      </c>
      <c r="DA11" s="594"/>
      <c r="DB11" s="594"/>
      <c r="DC11" s="594"/>
      <c r="DD11" s="600">
        <v>1594218</v>
      </c>
      <c r="DE11" s="592"/>
      <c r="DF11" s="592"/>
      <c r="DG11" s="592"/>
      <c r="DH11" s="592"/>
      <c r="DI11" s="592"/>
      <c r="DJ11" s="592"/>
      <c r="DK11" s="592"/>
      <c r="DL11" s="592"/>
      <c r="DM11" s="592"/>
      <c r="DN11" s="592"/>
      <c r="DO11" s="592"/>
      <c r="DP11" s="593"/>
      <c r="DQ11" s="600">
        <v>1611025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30363748</v>
      </c>
      <c r="BH12" s="592"/>
      <c r="BI12" s="592"/>
      <c r="BJ12" s="592"/>
      <c r="BK12" s="592"/>
      <c r="BL12" s="592"/>
      <c r="BM12" s="592"/>
      <c r="BN12" s="593"/>
      <c r="BO12" s="594">
        <v>45.5</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4549076</v>
      </c>
      <c r="CS12" s="592"/>
      <c r="CT12" s="592"/>
      <c r="CU12" s="592"/>
      <c r="CV12" s="592"/>
      <c r="CW12" s="592"/>
      <c r="CX12" s="592"/>
      <c r="CY12" s="593"/>
      <c r="CZ12" s="594">
        <v>2.7</v>
      </c>
      <c r="DA12" s="594"/>
      <c r="DB12" s="594"/>
      <c r="DC12" s="594"/>
      <c r="DD12" s="600">
        <v>43636</v>
      </c>
      <c r="DE12" s="592"/>
      <c r="DF12" s="592"/>
      <c r="DG12" s="592"/>
      <c r="DH12" s="592"/>
      <c r="DI12" s="592"/>
      <c r="DJ12" s="592"/>
      <c r="DK12" s="592"/>
      <c r="DL12" s="592"/>
      <c r="DM12" s="592"/>
      <c r="DN12" s="592"/>
      <c r="DO12" s="592"/>
      <c r="DP12" s="593"/>
      <c r="DQ12" s="600">
        <v>2335523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216149</v>
      </c>
      <c r="S13" s="592"/>
      <c r="T13" s="592"/>
      <c r="U13" s="592"/>
      <c r="V13" s="592"/>
      <c r="W13" s="592"/>
      <c r="X13" s="592"/>
      <c r="Y13" s="593"/>
      <c r="Z13" s="594">
        <v>0.1</v>
      </c>
      <c r="AA13" s="594"/>
      <c r="AB13" s="594"/>
      <c r="AC13" s="594"/>
      <c r="AD13" s="595">
        <v>216149</v>
      </c>
      <c r="AE13" s="595"/>
      <c r="AF13" s="595"/>
      <c r="AG13" s="595"/>
      <c r="AH13" s="595"/>
      <c r="AI13" s="595"/>
      <c r="AJ13" s="595"/>
      <c r="AK13" s="595"/>
      <c r="AL13" s="596">
        <v>0.2</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30189612</v>
      </c>
      <c r="BH13" s="592"/>
      <c r="BI13" s="592"/>
      <c r="BJ13" s="592"/>
      <c r="BK13" s="592"/>
      <c r="BL13" s="592"/>
      <c r="BM13" s="592"/>
      <c r="BN13" s="593"/>
      <c r="BO13" s="594">
        <v>45.2</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18049335</v>
      </c>
      <c r="CS13" s="592"/>
      <c r="CT13" s="592"/>
      <c r="CU13" s="592"/>
      <c r="CV13" s="592"/>
      <c r="CW13" s="592"/>
      <c r="CX13" s="592"/>
      <c r="CY13" s="593"/>
      <c r="CZ13" s="594">
        <v>10.5</v>
      </c>
      <c r="DA13" s="594"/>
      <c r="DB13" s="594"/>
      <c r="DC13" s="594"/>
      <c r="DD13" s="600">
        <v>8085151</v>
      </c>
      <c r="DE13" s="592"/>
      <c r="DF13" s="592"/>
      <c r="DG13" s="592"/>
      <c r="DH13" s="592"/>
      <c r="DI13" s="592"/>
      <c r="DJ13" s="592"/>
      <c r="DK13" s="592"/>
      <c r="DL13" s="592"/>
      <c r="DM13" s="592"/>
      <c r="DN13" s="592"/>
      <c r="DO13" s="592"/>
      <c r="DP13" s="593"/>
      <c r="DQ13" s="600">
        <v>11217027</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938922</v>
      </c>
      <c r="BH14" s="592"/>
      <c r="BI14" s="592"/>
      <c r="BJ14" s="592"/>
      <c r="BK14" s="592"/>
      <c r="BL14" s="592"/>
      <c r="BM14" s="592"/>
      <c r="BN14" s="593"/>
      <c r="BO14" s="594">
        <v>1.4</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5163581</v>
      </c>
      <c r="CS14" s="592"/>
      <c r="CT14" s="592"/>
      <c r="CU14" s="592"/>
      <c r="CV14" s="592"/>
      <c r="CW14" s="592"/>
      <c r="CX14" s="592"/>
      <c r="CY14" s="593"/>
      <c r="CZ14" s="594">
        <v>3</v>
      </c>
      <c r="DA14" s="594"/>
      <c r="DB14" s="594"/>
      <c r="DC14" s="594"/>
      <c r="DD14" s="600">
        <v>931112</v>
      </c>
      <c r="DE14" s="592"/>
      <c r="DF14" s="592"/>
      <c r="DG14" s="592"/>
      <c r="DH14" s="592"/>
      <c r="DI14" s="592"/>
      <c r="DJ14" s="592"/>
      <c r="DK14" s="592"/>
      <c r="DL14" s="592"/>
      <c r="DM14" s="592"/>
      <c r="DN14" s="592"/>
      <c r="DO14" s="592"/>
      <c r="DP14" s="593"/>
      <c r="DQ14" s="600">
        <v>4308262</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294295</v>
      </c>
      <c r="S15" s="592"/>
      <c r="T15" s="592"/>
      <c r="U15" s="592"/>
      <c r="V15" s="592"/>
      <c r="W15" s="592"/>
      <c r="X15" s="592"/>
      <c r="Y15" s="593"/>
      <c r="Z15" s="594">
        <v>0.2</v>
      </c>
      <c r="AA15" s="594"/>
      <c r="AB15" s="594"/>
      <c r="AC15" s="594"/>
      <c r="AD15" s="595">
        <v>294295</v>
      </c>
      <c r="AE15" s="595"/>
      <c r="AF15" s="595"/>
      <c r="AG15" s="595"/>
      <c r="AH15" s="595"/>
      <c r="AI15" s="595"/>
      <c r="AJ15" s="595"/>
      <c r="AK15" s="595"/>
      <c r="AL15" s="596">
        <v>0.3</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3745414</v>
      </c>
      <c r="BH15" s="592"/>
      <c r="BI15" s="592"/>
      <c r="BJ15" s="592"/>
      <c r="BK15" s="592"/>
      <c r="BL15" s="592"/>
      <c r="BM15" s="592"/>
      <c r="BN15" s="593"/>
      <c r="BO15" s="594">
        <v>5.6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14833669</v>
      </c>
      <c r="CS15" s="592"/>
      <c r="CT15" s="592"/>
      <c r="CU15" s="592"/>
      <c r="CV15" s="592"/>
      <c r="CW15" s="592"/>
      <c r="CX15" s="592"/>
      <c r="CY15" s="593"/>
      <c r="CZ15" s="594">
        <v>8.6999999999999993</v>
      </c>
      <c r="DA15" s="594"/>
      <c r="DB15" s="594"/>
      <c r="DC15" s="594"/>
      <c r="DD15" s="600">
        <v>3703716</v>
      </c>
      <c r="DE15" s="592"/>
      <c r="DF15" s="592"/>
      <c r="DG15" s="592"/>
      <c r="DH15" s="592"/>
      <c r="DI15" s="592"/>
      <c r="DJ15" s="592"/>
      <c r="DK15" s="592"/>
      <c r="DL15" s="592"/>
      <c r="DM15" s="592"/>
      <c r="DN15" s="592"/>
      <c r="DO15" s="592"/>
      <c r="DP15" s="593"/>
      <c r="DQ15" s="600">
        <v>11253642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25445938</v>
      </c>
      <c r="S16" s="592"/>
      <c r="T16" s="592"/>
      <c r="U16" s="592"/>
      <c r="V16" s="592"/>
      <c r="W16" s="592"/>
      <c r="X16" s="592"/>
      <c r="Y16" s="593"/>
      <c r="Z16" s="594">
        <v>14.3</v>
      </c>
      <c r="AA16" s="594"/>
      <c r="AB16" s="594"/>
      <c r="AC16" s="594"/>
      <c r="AD16" s="595">
        <v>23704964</v>
      </c>
      <c r="AE16" s="595"/>
      <c r="AF16" s="595"/>
      <c r="AG16" s="595"/>
      <c r="AH16" s="595"/>
      <c r="AI16" s="595"/>
      <c r="AJ16" s="595"/>
      <c r="AK16" s="595"/>
      <c r="AL16" s="596">
        <v>24.1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16847</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v>11627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23704964</v>
      </c>
      <c r="S17" s="592"/>
      <c r="T17" s="592"/>
      <c r="U17" s="592"/>
      <c r="V17" s="592"/>
      <c r="W17" s="592"/>
      <c r="X17" s="592"/>
      <c r="Y17" s="593"/>
      <c r="Z17" s="594">
        <v>13.4</v>
      </c>
      <c r="AA17" s="594"/>
      <c r="AB17" s="594"/>
      <c r="AC17" s="594"/>
      <c r="AD17" s="595">
        <v>23704964</v>
      </c>
      <c r="AE17" s="595"/>
      <c r="AF17" s="595"/>
      <c r="AG17" s="595"/>
      <c r="AH17" s="595"/>
      <c r="AI17" s="595"/>
      <c r="AJ17" s="595"/>
      <c r="AK17" s="595"/>
      <c r="AL17" s="596">
        <v>24.1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16589879</v>
      </c>
      <c r="CS17" s="592"/>
      <c r="CT17" s="592"/>
      <c r="CU17" s="592"/>
      <c r="CV17" s="592"/>
      <c r="CW17" s="592"/>
      <c r="CX17" s="592"/>
      <c r="CY17" s="593"/>
      <c r="CZ17" s="594">
        <v>9.6999999999999993</v>
      </c>
      <c r="DA17" s="594"/>
      <c r="DB17" s="594"/>
      <c r="DC17" s="594"/>
      <c r="DD17" s="600" t="s">
        <v>112</v>
      </c>
      <c r="DE17" s="592"/>
      <c r="DF17" s="592"/>
      <c r="DG17" s="592"/>
      <c r="DH17" s="592"/>
      <c r="DI17" s="592"/>
      <c r="DJ17" s="592"/>
      <c r="DK17" s="592"/>
      <c r="DL17" s="592"/>
      <c r="DM17" s="592"/>
      <c r="DN17" s="592"/>
      <c r="DO17" s="592"/>
      <c r="DP17" s="593"/>
      <c r="DQ17" s="600">
        <v>16110783</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1740959</v>
      </c>
      <c r="S18" s="592"/>
      <c r="T18" s="592"/>
      <c r="U18" s="592"/>
      <c r="V18" s="592"/>
      <c r="W18" s="592"/>
      <c r="X18" s="592"/>
      <c r="Y18" s="593"/>
      <c r="Z18" s="594">
        <v>1</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26302</v>
      </c>
      <c r="CS18" s="592"/>
      <c r="CT18" s="592"/>
      <c r="CU18" s="592"/>
      <c r="CV18" s="592"/>
      <c r="CW18" s="592"/>
      <c r="CX18" s="592"/>
      <c r="CY18" s="593"/>
      <c r="CZ18" s="594">
        <v>0</v>
      </c>
      <c r="DA18" s="594"/>
      <c r="DB18" s="594"/>
      <c r="DC18" s="594"/>
      <c r="DD18" s="600" t="s">
        <v>112</v>
      </c>
      <c r="DE18" s="592"/>
      <c r="DF18" s="592"/>
      <c r="DG18" s="592"/>
      <c r="DH18" s="592"/>
      <c r="DI18" s="592"/>
      <c r="DJ18" s="592"/>
      <c r="DK18" s="592"/>
      <c r="DL18" s="592"/>
      <c r="DM18" s="592"/>
      <c r="DN18" s="592"/>
      <c r="DO18" s="592"/>
      <c r="DP18" s="593"/>
      <c r="DQ18" s="600">
        <v>26302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15</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1981248</v>
      </c>
      <c r="BH19" s="592"/>
      <c r="BI19" s="592"/>
      <c r="BJ19" s="592"/>
      <c r="BK19" s="592"/>
      <c r="BL19" s="592"/>
      <c r="BM19" s="592"/>
      <c r="BN19" s="593"/>
      <c r="BO19" s="594">
        <v>3</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99582385</v>
      </c>
      <c r="S20" s="592"/>
      <c r="T20" s="592"/>
      <c r="U20" s="592"/>
      <c r="V20" s="592"/>
      <c r="W20" s="592"/>
      <c r="X20" s="592"/>
      <c r="Y20" s="593"/>
      <c r="Z20" s="594">
        <v>56.1</v>
      </c>
      <c r="AA20" s="594"/>
      <c r="AB20" s="594"/>
      <c r="AC20" s="594"/>
      <c r="AD20" s="595">
        <v>97841411</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1981248</v>
      </c>
      <c r="BH20" s="592"/>
      <c r="BI20" s="592"/>
      <c r="BJ20" s="592"/>
      <c r="BK20" s="592"/>
      <c r="BL20" s="592"/>
      <c r="BM20" s="592"/>
      <c r="BN20" s="593"/>
      <c r="BO20" s="594">
        <v>3</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171325134</v>
      </c>
      <c r="CS20" s="592"/>
      <c r="CT20" s="592"/>
      <c r="CU20" s="592"/>
      <c r="CV20" s="592"/>
      <c r="CW20" s="592"/>
      <c r="CX20" s="592"/>
      <c r="CY20" s="593"/>
      <c r="CZ20" s="594">
        <v>100</v>
      </c>
      <c r="DA20" s="594"/>
      <c r="DB20" s="594"/>
      <c r="DC20" s="594"/>
      <c r="DD20" s="600">
        <v>18705040</v>
      </c>
      <c r="DE20" s="592"/>
      <c r="DF20" s="592"/>
      <c r="DG20" s="592"/>
      <c r="DH20" s="592"/>
      <c r="DI20" s="592"/>
      <c r="DJ20" s="592"/>
      <c r="DK20" s="592"/>
      <c r="DL20" s="592"/>
      <c r="DM20" s="592"/>
      <c r="DN20" s="592"/>
      <c r="DO20" s="592"/>
      <c r="DP20" s="593"/>
      <c r="DQ20" s="600">
        <v>110565223</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94122</v>
      </c>
      <c r="S21" s="592"/>
      <c r="T21" s="592"/>
      <c r="U21" s="592"/>
      <c r="V21" s="592"/>
      <c r="W21" s="592"/>
      <c r="X21" s="592"/>
      <c r="Y21" s="593"/>
      <c r="Z21" s="594">
        <v>0.1</v>
      </c>
      <c r="AA21" s="594"/>
      <c r="AB21" s="594"/>
      <c r="AC21" s="594"/>
      <c r="AD21" s="595">
        <v>94122</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147019</v>
      </c>
      <c r="BH21" s="592"/>
      <c r="BI21" s="592"/>
      <c r="BJ21" s="592"/>
      <c r="BK21" s="592"/>
      <c r="BL21" s="592"/>
      <c r="BM21" s="592"/>
      <c r="BN21" s="593"/>
      <c r="BO21" s="594">
        <v>0.2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1009876</v>
      </c>
      <c r="S22" s="592"/>
      <c r="T22" s="592"/>
      <c r="U22" s="592"/>
      <c r="V22" s="592"/>
      <c r="W22" s="592"/>
      <c r="X22" s="592"/>
      <c r="Y22" s="593"/>
      <c r="Z22" s="594">
        <v>0.6</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v>1834229</v>
      </c>
      <c r="BH22" s="592"/>
      <c r="BI22" s="592"/>
      <c r="BJ22" s="592"/>
      <c r="BK22" s="592"/>
      <c r="BL22" s="592"/>
      <c r="BM22" s="592"/>
      <c r="BN22" s="593"/>
      <c r="BO22" s="594">
        <v>2.7</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2487457</v>
      </c>
      <c r="S23" s="592"/>
      <c r="T23" s="592"/>
      <c r="U23" s="592"/>
      <c r="V23" s="592"/>
      <c r="W23" s="592"/>
      <c r="X23" s="592"/>
      <c r="Y23" s="593"/>
      <c r="Z23" s="594">
        <v>1.4</v>
      </c>
      <c r="AA23" s="594"/>
      <c r="AB23" s="594"/>
      <c r="AC23" s="594"/>
      <c r="AD23" s="595">
        <v>182077</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1000250</v>
      </c>
      <c r="S24" s="592"/>
      <c r="T24" s="592"/>
      <c r="U24" s="592"/>
      <c r="V24" s="592"/>
      <c r="W24" s="592"/>
      <c r="X24" s="592"/>
      <c r="Y24" s="593"/>
      <c r="Z24" s="594">
        <v>0.6</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93120169</v>
      </c>
      <c r="CS24" s="581"/>
      <c r="CT24" s="581"/>
      <c r="CU24" s="581"/>
      <c r="CV24" s="581"/>
      <c r="CW24" s="581"/>
      <c r="CX24" s="581"/>
      <c r="CY24" s="582"/>
      <c r="CZ24" s="618">
        <v>54.4</v>
      </c>
      <c r="DA24" s="619"/>
      <c r="DB24" s="619"/>
      <c r="DC24" s="620"/>
      <c r="DD24" s="617">
        <v>55535790</v>
      </c>
      <c r="DE24" s="581"/>
      <c r="DF24" s="581"/>
      <c r="DG24" s="581"/>
      <c r="DH24" s="581"/>
      <c r="DI24" s="581"/>
      <c r="DJ24" s="581"/>
      <c r="DK24" s="582"/>
      <c r="DL24" s="617">
        <v>55190683</v>
      </c>
      <c r="DM24" s="581"/>
      <c r="DN24" s="581"/>
      <c r="DO24" s="581"/>
      <c r="DP24" s="581"/>
      <c r="DQ24" s="581"/>
      <c r="DR24" s="581"/>
      <c r="DS24" s="581"/>
      <c r="DT24" s="581"/>
      <c r="DU24" s="581"/>
      <c r="DV24" s="582"/>
      <c r="DW24" s="585">
        <v>51.1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36279959</v>
      </c>
      <c r="S25" s="592"/>
      <c r="T25" s="592"/>
      <c r="U25" s="592"/>
      <c r="V25" s="592"/>
      <c r="W25" s="592"/>
      <c r="X25" s="592"/>
      <c r="Y25" s="593"/>
      <c r="Z25" s="594">
        <v>20.399999999999999</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24270082</v>
      </c>
      <c r="CS25" s="623"/>
      <c r="CT25" s="623"/>
      <c r="CU25" s="623"/>
      <c r="CV25" s="623"/>
      <c r="CW25" s="623"/>
      <c r="CX25" s="623"/>
      <c r="CY25" s="624"/>
      <c r="CZ25" s="625">
        <v>14.2</v>
      </c>
      <c r="DA25" s="626"/>
      <c r="DB25" s="626"/>
      <c r="DC25" s="627"/>
      <c r="DD25" s="600">
        <v>22004597</v>
      </c>
      <c r="DE25" s="623"/>
      <c r="DF25" s="623"/>
      <c r="DG25" s="623"/>
      <c r="DH25" s="623"/>
      <c r="DI25" s="623"/>
      <c r="DJ25" s="623"/>
      <c r="DK25" s="624"/>
      <c r="DL25" s="600">
        <v>21663756</v>
      </c>
      <c r="DM25" s="623"/>
      <c r="DN25" s="623"/>
      <c r="DO25" s="623"/>
      <c r="DP25" s="623"/>
      <c r="DQ25" s="623"/>
      <c r="DR25" s="623"/>
      <c r="DS25" s="623"/>
      <c r="DT25" s="623"/>
      <c r="DU25" s="623"/>
      <c r="DV25" s="624"/>
      <c r="DW25" s="596">
        <v>20.100000000000001</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v>4093</v>
      </c>
      <c r="S26" s="592"/>
      <c r="T26" s="592"/>
      <c r="U26" s="592"/>
      <c r="V26" s="592"/>
      <c r="W26" s="592"/>
      <c r="X26" s="592"/>
      <c r="Y26" s="593"/>
      <c r="Z26" s="594">
        <v>0</v>
      </c>
      <c r="AA26" s="594"/>
      <c r="AB26" s="594"/>
      <c r="AC26" s="594"/>
      <c r="AD26" s="595">
        <v>4093</v>
      </c>
      <c r="AE26" s="595"/>
      <c r="AF26" s="595"/>
      <c r="AG26" s="595"/>
      <c r="AH26" s="595"/>
      <c r="AI26" s="595"/>
      <c r="AJ26" s="595"/>
      <c r="AK26" s="595"/>
      <c r="AL26" s="596">
        <v>0</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16649789</v>
      </c>
      <c r="CS26" s="592"/>
      <c r="CT26" s="592"/>
      <c r="CU26" s="592"/>
      <c r="CV26" s="592"/>
      <c r="CW26" s="592"/>
      <c r="CX26" s="592"/>
      <c r="CY26" s="593"/>
      <c r="CZ26" s="625">
        <v>9.6999999999999993</v>
      </c>
      <c r="DA26" s="626"/>
      <c r="DB26" s="626"/>
      <c r="DC26" s="627"/>
      <c r="DD26" s="600">
        <v>14870266</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9395064</v>
      </c>
      <c r="S27" s="592"/>
      <c r="T27" s="592"/>
      <c r="U27" s="592"/>
      <c r="V27" s="592"/>
      <c r="W27" s="592"/>
      <c r="X27" s="592"/>
      <c r="Y27" s="593"/>
      <c r="Z27" s="594">
        <v>5.3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66794818</v>
      </c>
      <c r="BH27" s="592"/>
      <c r="BI27" s="592"/>
      <c r="BJ27" s="592"/>
      <c r="BK27" s="592"/>
      <c r="BL27" s="592"/>
      <c r="BM27" s="592"/>
      <c r="BN27" s="593"/>
      <c r="BO27" s="594">
        <v>100</v>
      </c>
      <c r="BP27" s="594"/>
      <c r="BQ27" s="594"/>
      <c r="BR27" s="594"/>
      <c r="BS27" s="600">
        <v>1123483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52264584</v>
      </c>
      <c r="CS27" s="623"/>
      <c r="CT27" s="623"/>
      <c r="CU27" s="623"/>
      <c r="CV27" s="623"/>
      <c r="CW27" s="623"/>
      <c r="CX27" s="623"/>
      <c r="CY27" s="624"/>
      <c r="CZ27" s="625">
        <v>30.5</v>
      </c>
      <c r="DA27" s="626"/>
      <c r="DB27" s="626"/>
      <c r="DC27" s="627"/>
      <c r="DD27" s="600">
        <v>17424786</v>
      </c>
      <c r="DE27" s="623"/>
      <c r="DF27" s="623"/>
      <c r="DG27" s="623"/>
      <c r="DH27" s="623"/>
      <c r="DI27" s="623"/>
      <c r="DJ27" s="623"/>
      <c r="DK27" s="624"/>
      <c r="DL27" s="600">
        <v>17420520</v>
      </c>
      <c r="DM27" s="623"/>
      <c r="DN27" s="623"/>
      <c r="DO27" s="623"/>
      <c r="DP27" s="623"/>
      <c r="DQ27" s="623"/>
      <c r="DR27" s="623"/>
      <c r="DS27" s="623"/>
      <c r="DT27" s="623"/>
      <c r="DU27" s="623"/>
      <c r="DV27" s="624"/>
      <c r="DW27" s="596">
        <v>16.100000000000001</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325784</v>
      </c>
      <c r="S28" s="592"/>
      <c r="T28" s="592"/>
      <c r="U28" s="592"/>
      <c r="V28" s="592"/>
      <c r="W28" s="592"/>
      <c r="X28" s="592"/>
      <c r="Y28" s="593"/>
      <c r="Z28" s="594">
        <v>0.2</v>
      </c>
      <c r="AA28" s="594"/>
      <c r="AB28" s="594"/>
      <c r="AC28" s="594"/>
      <c r="AD28" s="595">
        <v>37881</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16585503</v>
      </c>
      <c r="CS28" s="592"/>
      <c r="CT28" s="592"/>
      <c r="CU28" s="592"/>
      <c r="CV28" s="592"/>
      <c r="CW28" s="592"/>
      <c r="CX28" s="592"/>
      <c r="CY28" s="593"/>
      <c r="CZ28" s="625">
        <v>9.6999999999999993</v>
      </c>
      <c r="DA28" s="626"/>
      <c r="DB28" s="626"/>
      <c r="DC28" s="627"/>
      <c r="DD28" s="600">
        <v>16106407</v>
      </c>
      <c r="DE28" s="592"/>
      <c r="DF28" s="592"/>
      <c r="DG28" s="592"/>
      <c r="DH28" s="592"/>
      <c r="DI28" s="592"/>
      <c r="DJ28" s="592"/>
      <c r="DK28" s="593"/>
      <c r="DL28" s="600">
        <v>16106407</v>
      </c>
      <c r="DM28" s="592"/>
      <c r="DN28" s="592"/>
      <c r="DO28" s="592"/>
      <c r="DP28" s="592"/>
      <c r="DQ28" s="592"/>
      <c r="DR28" s="592"/>
      <c r="DS28" s="592"/>
      <c r="DT28" s="592"/>
      <c r="DU28" s="592"/>
      <c r="DV28" s="593"/>
      <c r="DW28" s="596">
        <v>14.9</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40501</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16585503</v>
      </c>
      <c r="CS29" s="623"/>
      <c r="CT29" s="623"/>
      <c r="CU29" s="623"/>
      <c r="CV29" s="623"/>
      <c r="CW29" s="623"/>
      <c r="CX29" s="623"/>
      <c r="CY29" s="624"/>
      <c r="CZ29" s="625">
        <v>9.6999999999999993</v>
      </c>
      <c r="DA29" s="626"/>
      <c r="DB29" s="626"/>
      <c r="DC29" s="627"/>
      <c r="DD29" s="600">
        <v>16106407</v>
      </c>
      <c r="DE29" s="623"/>
      <c r="DF29" s="623"/>
      <c r="DG29" s="623"/>
      <c r="DH29" s="623"/>
      <c r="DI29" s="623"/>
      <c r="DJ29" s="623"/>
      <c r="DK29" s="624"/>
      <c r="DL29" s="600">
        <v>16106407</v>
      </c>
      <c r="DM29" s="623"/>
      <c r="DN29" s="623"/>
      <c r="DO29" s="623"/>
      <c r="DP29" s="623"/>
      <c r="DQ29" s="623"/>
      <c r="DR29" s="623"/>
      <c r="DS29" s="623"/>
      <c r="DT29" s="623"/>
      <c r="DU29" s="623"/>
      <c r="DV29" s="624"/>
      <c r="DW29" s="596">
        <v>14.9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2662258</v>
      </c>
      <c r="S30" s="592"/>
      <c r="T30" s="592"/>
      <c r="U30" s="592"/>
      <c r="V30" s="592"/>
      <c r="W30" s="592"/>
      <c r="X30" s="592"/>
      <c r="Y30" s="593"/>
      <c r="Z30" s="594">
        <v>1.5</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98.6</v>
      </c>
      <c r="BH30" s="650"/>
      <c r="BI30" s="650"/>
      <c r="BJ30" s="650"/>
      <c r="BK30" s="650"/>
      <c r="BL30" s="650"/>
      <c r="BM30" s="586">
        <v>95.2</v>
      </c>
      <c r="BN30" s="650"/>
      <c r="BO30" s="650"/>
      <c r="BP30" s="650"/>
      <c r="BQ30" s="651"/>
      <c r="BR30" s="649">
        <v>98.4</v>
      </c>
      <c r="BS30" s="650"/>
      <c r="BT30" s="650"/>
      <c r="BU30" s="650"/>
      <c r="BV30" s="650"/>
      <c r="BW30" s="650"/>
      <c r="BX30" s="586">
        <v>94.5</v>
      </c>
      <c r="BY30" s="650"/>
      <c r="BZ30" s="650"/>
      <c r="CA30" s="650"/>
      <c r="CB30" s="651"/>
      <c r="CD30" s="654"/>
      <c r="CE30" s="655"/>
      <c r="CF30" s="605" t="s">
        <v>292</v>
      </c>
      <c r="CG30" s="606"/>
      <c r="CH30" s="606"/>
      <c r="CI30" s="606"/>
      <c r="CJ30" s="606"/>
      <c r="CK30" s="606"/>
      <c r="CL30" s="606"/>
      <c r="CM30" s="606"/>
      <c r="CN30" s="606"/>
      <c r="CO30" s="606"/>
      <c r="CP30" s="606"/>
      <c r="CQ30" s="607"/>
      <c r="CR30" s="591">
        <v>14221065</v>
      </c>
      <c r="CS30" s="592"/>
      <c r="CT30" s="592"/>
      <c r="CU30" s="592"/>
      <c r="CV30" s="592"/>
      <c r="CW30" s="592"/>
      <c r="CX30" s="592"/>
      <c r="CY30" s="593"/>
      <c r="CZ30" s="625">
        <v>8.3000000000000007</v>
      </c>
      <c r="DA30" s="626"/>
      <c r="DB30" s="626"/>
      <c r="DC30" s="627"/>
      <c r="DD30" s="600">
        <v>13801977</v>
      </c>
      <c r="DE30" s="592"/>
      <c r="DF30" s="592"/>
      <c r="DG30" s="592"/>
      <c r="DH30" s="592"/>
      <c r="DI30" s="592"/>
      <c r="DJ30" s="592"/>
      <c r="DK30" s="593"/>
      <c r="DL30" s="600">
        <v>13801977</v>
      </c>
      <c r="DM30" s="592"/>
      <c r="DN30" s="592"/>
      <c r="DO30" s="592"/>
      <c r="DP30" s="592"/>
      <c r="DQ30" s="592"/>
      <c r="DR30" s="592"/>
      <c r="DS30" s="592"/>
      <c r="DT30" s="592"/>
      <c r="DU30" s="592"/>
      <c r="DV30" s="593"/>
      <c r="DW30" s="596">
        <v>12.8</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4061653</v>
      </c>
      <c r="S31" s="592"/>
      <c r="T31" s="592"/>
      <c r="U31" s="592"/>
      <c r="V31" s="592"/>
      <c r="W31" s="592"/>
      <c r="X31" s="592"/>
      <c r="Y31" s="593"/>
      <c r="Z31" s="594">
        <v>2.2999999999999998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98.5</v>
      </c>
      <c r="BH31" s="623"/>
      <c r="BI31" s="623"/>
      <c r="BJ31" s="623"/>
      <c r="BK31" s="623"/>
      <c r="BL31" s="623"/>
      <c r="BM31" s="597">
        <v>94.6</v>
      </c>
      <c r="BN31" s="647"/>
      <c r="BO31" s="647"/>
      <c r="BP31" s="647"/>
      <c r="BQ31" s="648"/>
      <c r="BR31" s="646">
        <v>98.3</v>
      </c>
      <c r="BS31" s="623"/>
      <c r="BT31" s="623"/>
      <c r="BU31" s="623"/>
      <c r="BV31" s="623"/>
      <c r="BW31" s="623"/>
      <c r="BX31" s="597">
        <v>93.9</v>
      </c>
      <c r="BY31" s="647"/>
      <c r="BZ31" s="647"/>
      <c r="CA31" s="647"/>
      <c r="CB31" s="648"/>
      <c r="CD31" s="654"/>
      <c r="CE31" s="655"/>
      <c r="CF31" s="605" t="s">
        <v>296</v>
      </c>
      <c r="CG31" s="606"/>
      <c r="CH31" s="606"/>
      <c r="CI31" s="606"/>
      <c r="CJ31" s="606"/>
      <c r="CK31" s="606"/>
      <c r="CL31" s="606"/>
      <c r="CM31" s="606"/>
      <c r="CN31" s="606"/>
      <c r="CO31" s="606"/>
      <c r="CP31" s="606"/>
      <c r="CQ31" s="607"/>
      <c r="CR31" s="591">
        <v>2364438</v>
      </c>
      <c r="CS31" s="623"/>
      <c r="CT31" s="623"/>
      <c r="CU31" s="623"/>
      <c r="CV31" s="623"/>
      <c r="CW31" s="623"/>
      <c r="CX31" s="623"/>
      <c r="CY31" s="624"/>
      <c r="CZ31" s="625">
        <v>1.4</v>
      </c>
      <c r="DA31" s="626"/>
      <c r="DB31" s="626"/>
      <c r="DC31" s="627"/>
      <c r="DD31" s="600">
        <v>2304430</v>
      </c>
      <c r="DE31" s="623"/>
      <c r="DF31" s="623"/>
      <c r="DG31" s="623"/>
      <c r="DH31" s="623"/>
      <c r="DI31" s="623"/>
      <c r="DJ31" s="623"/>
      <c r="DK31" s="624"/>
      <c r="DL31" s="600">
        <v>2304430</v>
      </c>
      <c r="DM31" s="623"/>
      <c r="DN31" s="623"/>
      <c r="DO31" s="623"/>
      <c r="DP31" s="623"/>
      <c r="DQ31" s="623"/>
      <c r="DR31" s="623"/>
      <c r="DS31" s="623"/>
      <c r="DT31" s="623"/>
      <c r="DU31" s="623"/>
      <c r="DV31" s="624"/>
      <c r="DW31" s="596">
        <v>2.1</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5037439</v>
      </c>
      <c r="S32" s="592"/>
      <c r="T32" s="592"/>
      <c r="U32" s="592"/>
      <c r="V32" s="592"/>
      <c r="W32" s="592"/>
      <c r="X32" s="592"/>
      <c r="Y32" s="593"/>
      <c r="Z32" s="594">
        <v>2.8</v>
      </c>
      <c r="AA32" s="594"/>
      <c r="AB32" s="594"/>
      <c r="AC32" s="594"/>
      <c r="AD32" s="595">
        <v>35856</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98.6</v>
      </c>
      <c r="BH32" s="659"/>
      <c r="BI32" s="659"/>
      <c r="BJ32" s="659"/>
      <c r="BK32" s="659"/>
      <c r="BL32" s="659"/>
      <c r="BM32" s="660">
        <v>95.1</v>
      </c>
      <c r="BN32" s="659"/>
      <c r="BO32" s="659"/>
      <c r="BP32" s="659"/>
      <c r="BQ32" s="661"/>
      <c r="BR32" s="658">
        <v>98.3</v>
      </c>
      <c r="BS32" s="659"/>
      <c r="BT32" s="659"/>
      <c r="BU32" s="659"/>
      <c r="BV32" s="659"/>
      <c r="BW32" s="659"/>
      <c r="BX32" s="660">
        <v>94.3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15546300</v>
      </c>
      <c r="S33" s="592"/>
      <c r="T33" s="592"/>
      <c r="U33" s="592"/>
      <c r="V33" s="592"/>
      <c r="W33" s="592"/>
      <c r="X33" s="592"/>
      <c r="Y33" s="593"/>
      <c r="Z33" s="594">
        <v>8.8000000000000007</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59483078</v>
      </c>
      <c r="CS33" s="623"/>
      <c r="CT33" s="623"/>
      <c r="CU33" s="623"/>
      <c r="CV33" s="623"/>
      <c r="CW33" s="623"/>
      <c r="CX33" s="623"/>
      <c r="CY33" s="624"/>
      <c r="CZ33" s="625">
        <v>34.700000000000003</v>
      </c>
      <c r="DA33" s="626"/>
      <c r="DB33" s="626"/>
      <c r="DC33" s="627"/>
      <c r="DD33" s="600">
        <v>48606368</v>
      </c>
      <c r="DE33" s="623"/>
      <c r="DF33" s="623"/>
      <c r="DG33" s="623"/>
      <c r="DH33" s="623"/>
      <c r="DI33" s="623"/>
      <c r="DJ33" s="623"/>
      <c r="DK33" s="624"/>
      <c r="DL33" s="600">
        <v>38368170</v>
      </c>
      <c r="DM33" s="623"/>
      <c r="DN33" s="623"/>
      <c r="DO33" s="623"/>
      <c r="DP33" s="623"/>
      <c r="DQ33" s="623"/>
      <c r="DR33" s="623"/>
      <c r="DS33" s="623"/>
      <c r="DT33" s="623"/>
      <c r="DU33" s="623"/>
      <c r="DV33" s="624"/>
      <c r="DW33" s="596">
        <v>35.6</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20987216</v>
      </c>
      <c r="CS34" s="592"/>
      <c r="CT34" s="592"/>
      <c r="CU34" s="592"/>
      <c r="CV34" s="592"/>
      <c r="CW34" s="592"/>
      <c r="CX34" s="592"/>
      <c r="CY34" s="593"/>
      <c r="CZ34" s="625">
        <v>12.2</v>
      </c>
      <c r="DA34" s="626"/>
      <c r="DB34" s="626"/>
      <c r="DC34" s="627"/>
      <c r="DD34" s="600">
        <v>17691995</v>
      </c>
      <c r="DE34" s="592"/>
      <c r="DF34" s="592"/>
      <c r="DG34" s="592"/>
      <c r="DH34" s="592"/>
      <c r="DI34" s="592"/>
      <c r="DJ34" s="592"/>
      <c r="DK34" s="593"/>
      <c r="DL34" s="600">
        <v>15693006</v>
      </c>
      <c r="DM34" s="592"/>
      <c r="DN34" s="592"/>
      <c r="DO34" s="592"/>
      <c r="DP34" s="592"/>
      <c r="DQ34" s="592"/>
      <c r="DR34" s="592"/>
      <c r="DS34" s="592"/>
      <c r="DT34" s="592"/>
      <c r="DU34" s="592"/>
      <c r="DV34" s="593"/>
      <c r="DW34" s="596">
        <v>14.5</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9707800</v>
      </c>
      <c r="S35" s="592"/>
      <c r="T35" s="592"/>
      <c r="U35" s="592"/>
      <c r="V35" s="592"/>
      <c r="W35" s="592"/>
      <c r="X35" s="592"/>
      <c r="Y35" s="593"/>
      <c r="Z35" s="594">
        <v>5.5</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22710941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1477333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1249251</v>
      </c>
      <c r="CS35" s="623"/>
      <c r="CT35" s="623"/>
      <c r="CU35" s="623"/>
      <c r="CV35" s="623"/>
      <c r="CW35" s="623"/>
      <c r="CX35" s="623"/>
      <c r="CY35" s="624"/>
      <c r="CZ35" s="625">
        <v>0.7</v>
      </c>
      <c r="DA35" s="626"/>
      <c r="DB35" s="626"/>
      <c r="DC35" s="627"/>
      <c r="DD35" s="600">
        <v>1136852</v>
      </c>
      <c r="DE35" s="623"/>
      <c r="DF35" s="623"/>
      <c r="DG35" s="623"/>
      <c r="DH35" s="623"/>
      <c r="DI35" s="623"/>
      <c r="DJ35" s="623"/>
      <c r="DK35" s="624"/>
      <c r="DL35" s="600">
        <v>1136852</v>
      </c>
      <c r="DM35" s="623"/>
      <c r="DN35" s="623"/>
      <c r="DO35" s="623"/>
      <c r="DP35" s="623"/>
      <c r="DQ35" s="623"/>
      <c r="DR35" s="623"/>
      <c r="DS35" s="623"/>
      <c r="DT35" s="623"/>
      <c r="DU35" s="623"/>
      <c r="DV35" s="624"/>
      <c r="DW35" s="596">
        <v>1.1000000000000001</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177527141</v>
      </c>
      <c r="S36" s="664"/>
      <c r="T36" s="664"/>
      <c r="U36" s="664"/>
      <c r="V36" s="664"/>
      <c r="W36" s="664"/>
      <c r="X36" s="664"/>
      <c r="Y36" s="665"/>
      <c r="Z36" s="666">
        <v>100</v>
      </c>
      <c r="AA36" s="666"/>
      <c r="AB36" s="666"/>
      <c r="AC36" s="666"/>
      <c r="AD36" s="667">
        <v>98195440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5577119</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-276947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13453623</v>
      </c>
      <c r="CS36" s="592"/>
      <c r="CT36" s="592"/>
      <c r="CU36" s="592"/>
      <c r="CV36" s="592"/>
      <c r="CW36" s="592"/>
      <c r="CX36" s="592"/>
      <c r="CY36" s="593"/>
      <c r="CZ36" s="625">
        <v>7.9</v>
      </c>
      <c r="DA36" s="626"/>
      <c r="DB36" s="626"/>
      <c r="DC36" s="627"/>
      <c r="DD36" s="600">
        <v>11943113</v>
      </c>
      <c r="DE36" s="592"/>
      <c r="DF36" s="592"/>
      <c r="DG36" s="592"/>
      <c r="DH36" s="592"/>
      <c r="DI36" s="592"/>
      <c r="DJ36" s="592"/>
      <c r="DK36" s="593"/>
      <c r="DL36" s="600">
        <v>9714605</v>
      </c>
      <c r="DM36" s="592"/>
      <c r="DN36" s="592"/>
      <c r="DO36" s="592"/>
      <c r="DP36" s="592"/>
      <c r="DQ36" s="592"/>
      <c r="DR36" s="592"/>
      <c r="DS36" s="592"/>
      <c r="DT36" s="592"/>
      <c r="DU36" s="592"/>
      <c r="DV36" s="593"/>
      <c r="DW36" s="596">
        <v>9</v>
      </c>
      <c r="DX36" s="621"/>
      <c r="DY36" s="621"/>
      <c r="DZ36" s="621"/>
      <c r="EA36" s="621"/>
      <c r="EB36" s="621"/>
      <c r="EC36" s="622"/>
    </row>
    <row r="37" spans="2:133" ht="11.25" customHeight="1">
      <c r="AQ37" s="670" t="s">
        <v>314</v>
      </c>
      <c r="AR37" s="671"/>
      <c r="AS37" s="671"/>
      <c r="AT37" s="671"/>
      <c r="AU37" s="671"/>
      <c r="AV37" s="671"/>
      <c r="AW37" s="671"/>
      <c r="AX37" s="671"/>
      <c r="AY37" s="672"/>
      <c r="AZ37" s="591">
        <v>766673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77502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1130292</v>
      </c>
      <c r="CS37" s="623"/>
      <c r="CT37" s="623"/>
      <c r="CU37" s="623"/>
      <c r="CV37" s="623"/>
      <c r="CW37" s="623"/>
      <c r="CX37" s="623"/>
      <c r="CY37" s="624"/>
      <c r="CZ37" s="625">
        <v>0.7</v>
      </c>
      <c r="DA37" s="626"/>
      <c r="DB37" s="626"/>
      <c r="DC37" s="627"/>
      <c r="DD37" s="600">
        <v>1073187</v>
      </c>
      <c r="DE37" s="623"/>
      <c r="DF37" s="623"/>
      <c r="DG37" s="623"/>
      <c r="DH37" s="623"/>
      <c r="DI37" s="623"/>
      <c r="DJ37" s="623"/>
      <c r="DK37" s="624"/>
      <c r="DL37" s="600">
        <v>1073187</v>
      </c>
      <c r="DM37" s="623"/>
      <c r="DN37" s="623"/>
      <c r="DO37" s="623"/>
      <c r="DP37" s="623"/>
      <c r="DQ37" s="623"/>
      <c r="DR37" s="623"/>
      <c r="DS37" s="623"/>
      <c r="DT37" s="623"/>
      <c r="DU37" s="623"/>
      <c r="DV37" s="624"/>
      <c r="DW37" s="596">
        <v>1</v>
      </c>
      <c r="DX37" s="621"/>
      <c r="DY37" s="621"/>
      <c r="DZ37" s="621"/>
      <c r="EA37" s="621"/>
      <c r="EB37" s="621"/>
      <c r="EC37" s="622"/>
    </row>
    <row r="38" spans="2:133" ht="11.25" customHeight="1">
      <c r="AQ38" s="670" t="s">
        <v>317</v>
      </c>
      <c r="AR38" s="671"/>
      <c r="AS38" s="671"/>
      <c r="AT38" s="671"/>
      <c r="AU38" s="671"/>
      <c r="AV38" s="671"/>
      <c r="AW38" s="671"/>
      <c r="AX38" s="671"/>
      <c r="AY38" s="672"/>
      <c r="AZ38" s="591">
        <v>238727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126153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16128023</v>
      </c>
      <c r="CS38" s="592"/>
      <c r="CT38" s="592"/>
      <c r="CU38" s="592"/>
      <c r="CV38" s="592"/>
      <c r="CW38" s="592"/>
      <c r="CX38" s="592"/>
      <c r="CY38" s="593"/>
      <c r="CZ38" s="625">
        <v>9.4</v>
      </c>
      <c r="DA38" s="626"/>
      <c r="DB38" s="626"/>
      <c r="DC38" s="627"/>
      <c r="DD38" s="600">
        <v>13624169</v>
      </c>
      <c r="DE38" s="592"/>
      <c r="DF38" s="592"/>
      <c r="DG38" s="592"/>
      <c r="DH38" s="592"/>
      <c r="DI38" s="592"/>
      <c r="DJ38" s="592"/>
      <c r="DK38" s="593"/>
      <c r="DL38" s="600">
        <v>11790838</v>
      </c>
      <c r="DM38" s="592"/>
      <c r="DN38" s="592"/>
      <c r="DO38" s="592"/>
      <c r="DP38" s="592"/>
      <c r="DQ38" s="592"/>
      <c r="DR38" s="592"/>
      <c r="DS38" s="592"/>
      <c r="DT38" s="592"/>
      <c r="DU38" s="592"/>
      <c r="DV38" s="593"/>
      <c r="DW38" s="596">
        <v>10.9</v>
      </c>
      <c r="DX38" s="621"/>
      <c r="DY38" s="621"/>
      <c r="DZ38" s="621"/>
      <c r="EA38" s="621"/>
      <c r="EB38" s="621"/>
      <c r="EC38" s="622"/>
    </row>
    <row r="39" spans="2:133" ht="11.25" customHeight="1">
      <c r="AQ39" s="670" t="s">
        <v>320</v>
      </c>
      <c r="AR39" s="671"/>
      <c r="AS39" s="671"/>
      <c r="AT39" s="671"/>
      <c r="AU39" s="671"/>
      <c r="AV39" s="671"/>
      <c r="AW39" s="671"/>
      <c r="AX39" s="671"/>
      <c r="AY39" s="672"/>
      <c r="AZ39" s="591">
        <v>163139</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81</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4212216</v>
      </c>
      <c r="CS39" s="623"/>
      <c r="CT39" s="623"/>
      <c r="CU39" s="623"/>
      <c r="CV39" s="623"/>
      <c r="CW39" s="623"/>
      <c r="CX39" s="623"/>
      <c r="CY39" s="624"/>
      <c r="CZ39" s="625">
        <v>2.5</v>
      </c>
      <c r="DA39" s="626"/>
      <c r="DB39" s="626"/>
      <c r="DC39" s="627"/>
      <c r="DD39" s="600">
        <v>4177352</v>
      </c>
      <c r="DE39" s="623"/>
      <c r="DF39" s="623"/>
      <c r="DG39" s="623"/>
      <c r="DH39" s="623"/>
      <c r="DI39" s="623"/>
      <c r="DJ39" s="623"/>
      <c r="DK39" s="624"/>
      <c r="DL39" s="600" t="s">
        <v>112</v>
      </c>
      <c r="DM39" s="623"/>
      <c r="DN39" s="623"/>
      <c r="DO39" s="623"/>
      <c r="DP39" s="623"/>
      <c r="DQ39" s="623"/>
      <c r="DR39" s="623"/>
      <c r="DS39" s="623"/>
      <c r="DT39" s="623"/>
      <c r="DU39" s="623"/>
      <c r="DV39" s="624"/>
      <c r="DW39" s="596" t="s">
        <v>112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4786889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3452749</v>
      </c>
      <c r="CS40" s="592"/>
      <c r="CT40" s="592"/>
      <c r="CU40" s="592"/>
      <c r="CV40" s="592"/>
      <c r="CW40" s="592"/>
      <c r="CX40" s="592"/>
      <c r="CY40" s="593"/>
      <c r="CZ40" s="625">
        <v>2</v>
      </c>
      <c r="DA40" s="626"/>
      <c r="DB40" s="626"/>
      <c r="DC40" s="627"/>
      <c r="DD40" s="600">
        <v>32887</v>
      </c>
      <c r="DE40" s="592"/>
      <c r="DF40" s="592"/>
      <c r="DG40" s="592"/>
      <c r="DH40" s="592"/>
      <c r="DI40" s="592"/>
      <c r="DJ40" s="592"/>
      <c r="DK40" s="593"/>
      <c r="DL40" s="600">
        <v>32869</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11178394</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289</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215</v>
      </c>
      <c r="CS41" s="623"/>
      <c r="CT41" s="623"/>
      <c r="CU41" s="623"/>
      <c r="CV41" s="623"/>
      <c r="CW41" s="623"/>
      <c r="CX41" s="623"/>
      <c r="CY41" s="624"/>
      <c r="CZ41" s="625" t="s">
        <v>215</v>
      </c>
      <c r="DA41" s="626"/>
      <c r="DB41" s="626"/>
      <c r="DC41" s="627"/>
      <c r="DD41" s="600" t="s">
        <v>215</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18721887</v>
      </c>
      <c r="CS42" s="592"/>
      <c r="CT42" s="592"/>
      <c r="CU42" s="592"/>
      <c r="CV42" s="592"/>
      <c r="CW42" s="592"/>
      <c r="CX42" s="592"/>
      <c r="CY42" s="593"/>
      <c r="CZ42" s="625">
        <v>10.9</v>
      </c>
      <c r="DA42" s="674"/>
      <c r="DB42" s="674"/>
      <c r="DC42" s="675"/>
      <c r="DD42" s="600">
        <v>6423065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635239</v>
      </c>
      <c r="CS43" s="623"/>
      <c r="CT43" s="623"/>
      <c r="CU43" s="623"/>
      <c r="CV43" s="623"/>
      <c r="CW43" s="623"/>
      <c r="CX43" s="623"/>
      <c r="CY43" s="624"/>
      <c r="CZ43" s="625">
        <v>0.4</v>
      </c>
      <c r="DA43" s="626"/>
      <c r="DB43" s="626"/>
      <c r="DC43" s="627"/>
      <c r="DD43" s="600">
        <v>612348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287</v>
      </c>
      <c r="CE44" s="698"/>
      <c r="CF44" s="588" t="s">
        <v>335</v>
      </c>
      <c r="CG44" s="589"/>
      <c r="CH44" s="589"/>
      <c r="CI44" s="589"/>
      <c r="CJ44" s="589"/>
      <c r="CK44" s="589"/>
      <c r="CL44" s="589"/>
      <c r="CM44" s="589"/>
      <c r="CN44" s="589"/>
      <c r="CO44" s="589"/>
      <c r="CP44" s="589"/>
      <c r="CQ44" s="590"/>
      <c r="CR44" s="591">
        <v>18705040</v>
      </c>
      <c r="CS44" s="592"/>
      <c r="CT44" s="592"/>
      <c r="CU44" s="592"/>
      <c r="CV44" s="592"/>
      <c r="CW44" s="592"/>
      <c r="CX44" s="592"/>
      <c r="CY44" s="593"/>
      <c r="CZ44" s="625">
        <v>10.9</v>
      </c>
      <c r="DA44" s="674"/>
      <c r="DB44" s="674"/>
      <c r="DC44" s="675"/>
      <c r="DD44" s="600">
        <v>6411438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8793636</v>
      </c>
      <c r="CS45" s="623"/>
      <c r="CT45" s="623"/>
      <c r="CU45" s="623"/>
      <c r="CV45" s="623"/>
      <c r="CW45" s="623"/>
      <c r="CX45" s="623"/>
      <c r="CY45" s="624"/>
      <c r="CZ45" s="625">
        <v>5.0999999999999996</v>
      </c>
      <c r="DA45" s="626"/>
      <c r="DB45" s="626"/>
      <c r="DC45" s="627"/>
      <c r="DD45" s="600">
        <v>514945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9234698</v>
      </c>
      <c r="CS46" s="592"/>
      <c r="CT46" s="592"/>
      <c r="CU46" s="592"/>
      <c r="CV46" s="592"/>
      <c r="CW46" s="592"/>
      <c r="CX46" s="592"/>
      <c r="CY46" s="593"/>
      <c r="CZ46" s="625">
        <v>5.4</v>
      </c>
      <c r="DA46" s="674"/>
      <c r="DB46" s="674"/>
      <c r="DC46" s="675"/>
      <c r="DD46" s="600">
        <v>5595282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16847</v>
      </c>
      <c r="CS47" s="623"/>
      <c r="CT47" s="623"/>
      <c r="CU47" s="623"/>
      <c r="CV47" s="623"/>
      <c r="CW47" s="623"/>
      <c r="CX47" s="623"/>
      <c r="CY47" s="624"/>
      <c r="CZ47" s="625">
        <v>0</v>
      </c>
      <c r="DA47" s="626"/>
      <c r="DB47" s="626"/>
      <c r="DC47" s="627"/>
      <c r="DD47" s="600">
        <v>11627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340</v>
      </c>
      <c r="CS48" s="592"/>
      <c r="CT48" s="592"/>
      <c r="CU48" s="592"/>
      <c r="CV48" s="592"/>
      <c r="CW48" s="592"/>
      <c r="CX48" s="592"/>
      <c r="CY48" s="593"/>
      <c r="CZ48" s="625" t="s">
        <v>340</v>
      </c>
      <c r="DA48" s="674"/>
      <c r="DB48" s="674"/>
      <c r="DC48" s="675"/>
      <c r="DD48" s="600" t="s">
        <v>340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171325134</v>
      </c>
      <c r="CS49" s="659"/>
      <c r="CT49" s="659"/>
      <c r="CU49" s="659"/>
      <c r="CV49" s="659"/>
      <c r="CW49" s="659"/>
      <c r="CX49" s="659"/>
      <c r="CY49" s="686"/>
      <c r="CZ49" s="687">
        <v>100</v>
      </c>
      <c r="DA49" s="688"/>
      <c r="DB49" s="688"/>
      <c r="DC49" s="689"/>
      <c r="DD49" s="690">
        <v>110565223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176984</v>
      </c>
      <c r="R7" s="721"/>
      <c r="S7" s="721"/>
      <c r="T7" s="721"/>
      <c r="U7" s="721"/>
      <c r="V7" s="721">
        <v>171060</v>
      </c>
      <c r="W7" s="721"/>
      <c r="X7" s="721"/>
      <c r="Y7" s="721"/>
      <c r="Z7" s="721"/>
      <c r="AA7" s="721">
        <v>5925</v>
      </c>
      <c r="AB7" s="721"/>
      <c r="AC7" s="721"/>
      <c r="AD7" s="721"/>
      <c r="AE7" s="722"/>
      <c r="AF7" s="723">
        <v>2858</v>
      </c>
      <c r="AG7" s="724"/>
      <c r="AH7" s="724"/>
      <c r="AI7" s="724"/>
      <c r="AJ7" s="725"/>
      <c r="AK7" s="760">
        <v>2558</v>
      </c>
      <c r="AL7" s="761"/>
      <c r="AM7" s="761"/>
      <c r="AN7" s="761"/>
      <c r="AO7" s="761"/>
      <c r="AP7" s="761">
        <v>175669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560</v>
      </c>
      <c r="BT7" s="765"/>
      <c r="BU7" s="765"/>
      <c r="BV7" s="765"/>
      <c r="BW7" s="765"/>
      <c r="BX7" s="765"/>
      <c r="BY7" s="765"/>
      <c r="BZ7" s="765"/>
      <c r="CA7" s="765"/>
      <c r="CB7" s="765"/>
      <c r="CC7" s="765"/>
      <c r="CD7" s="765"/>
      <c r="CE7" s="765"/>
      <c r="CF7" s="765"/>
      <c r="CG7" s="766"/>
      <c r="CH7" s="757" t="s">
        <v>543</v>
      </c>
      <c r="CI7" s="758"/>
      <c r="CJ7" s="758"/>
      <c r="CK7" s="758"/>
      <c r="CL7" s="759"/>
      <c r="CM7" s="757">
        <v>696</v>
      </c>
      <c r="CN7" s="758"/>
      <c r="CO7" s="758"/>
      <c r="CP7" s="758"/>
      <c r="CQ7" s="759"/>
      <c r="CR7" s="757">
        <v>10</v>
      </c>
      <c r="CS7" s="758"/>
      <c r="CT7" s="758"/>
      <c r="CU7" s="758"/>
      <c r="CV7" s="759"/>
      <c r="CW7" s="757" t="s">
        <v>543</v>
      </c>
      <c r="CX7" s="758"/>
      <c r="CY7" s="758"/>
      <c r="CZ7" s="758"/>
      <c r="DA7" s="759"/>
      <c r="DB7" s="757" t="s">
        <v>543</v>
      </c>
      <c r="DC7" s="758"/>
      <c r="DD7" s="758"/>
      <c r="DE7" s="758"/>
      <c r="DF7" s="759"/>
      <c r="DG7" s="757" t="s">
        <v>543</v>
      </c>
      <c r="DH7" s="758"/>
      <c r="DI7" s="758"/>
      <c r="DJ7" s="758"/>
      <c r="DK7" s="759"/>
      <c r="DL7" s="757" t="s">
        <v>543</v>
      </c>
      <c r="DM7" s="758"/>
      <c r="DN7" s="758"/>
      <c r="DO7" s="758"/>
      <c r="DP7" s="759"/>
      <c r="DQ7" s="757" t="s">
        <v>543</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496</v>
      </c>
      <c r="R8" s="745"/>
      <c r="S8" s="745"/>
      <c r="T8" s="745"/>
      <c r="U8" s="745"/>
      <c r="V8" s="745">
        <v>244</v>
      </c>
      <c r="W8" s="745"/>
      <c r="X8" s="745"/>
      <c r="Y8" s="745"/>
      <c r="Z8" s="745"/>
      <c r="AA8" s="745">
        <v>252</v>
      </c>
      <c r="AB8" s="745"/>
      <c r="AC8" s="745"/>
      <c r="AD8" s="745"/>
      <c r="AE8" s="746"/>
      <c r="AF8" s="747" t="s">
        <v>112</v>
      </c>
      <c r="AG8" s="748"/>
      <c r="AH8" s="748"/>
      <c r="AI8" s="748"/>
      <c r="AJ8" s="749"/>
      <c r="AK8" s="750">
        <v>20</v>
      </c>
      <c r="AL8" s="751"/>
      <c r="AM8" s="751"/>
      <c r="AN8" s="751"/>
      <c r="AO8" s="751"/>
      <c r="AP8" s="751">
        <v>1221</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561</v>
      </c>
      <c r="BT8" s="755"/>
      <c r="BU8" s="755"/>
      <c r="BV8" s="755"/>
      <c r="BW8" s="755"/>
      <c r="BX8" s="755"/>
      <c r="BY8" s="755"/>
      <c r="BZ8" s="755"/>
      <c r="CA8" s="755"/>
      <c r="CB8" s="755"/>
      <c r="CC8" s="755"/>
      <c r="CD8" s="755"/>
      <c r="CE8" s="755"/>
      <c r="CF8" s="755"/>
      <c r="CG8" s="756"/>
      <c r="CH8" s="767">
        <v>-109</v>
      </c>
      <c r="CI8" s="768"/>
      <c r="CJ8" s="768"/>
      <c r="CK8" s="768"/>
      <c r="CL8" s="769"/>
      <c r="CM8" s="767">
        <v>923</v>
      </c>
      <c r="CN8" s="768"/>
      <c r="CO8" s="768"/>
      <c r="CP8" s="768"/>
      <c r="CQ8" s="769"/>
      <c r="CR8" s="767">
        <v>1150</v>
      </c>
      <c r="CS8" s="768"/>
      <c r="CT8" s="768"/>
      <c r="CU8" s="768"/>
      <c r="CV8" s="769"/>
      <c r="CW8" s="767">
        <v>62</v>
      </c>
      <c r="CX8" s="768"/>
      <c r="CY8" s="768"/>
      <c r="CZ8" s="768"/>
      <c r="DA8" s="769"/>
      <c r="DB8" s="767" t="s">
        <v>545</v>
      </c>
      <c r="DC8" s="768"/>
      <c r="DD8" s="768"/>
      <c r="DE8" s="768"/>
      <c r="DF8" s="769"/>
      <c r="DG8" s="767" t="s">
        <v>545</v>
      </c>
      <c r="DH8" s="768"/>
      <c r="DI8" s="768"/>
      <c r="DJ8" s="768"/>
      <c r="DK8" s="769"/>
      <c r="DL8" s="767" t="s">
        <v>545</v>
      </c>
      <c r="DM8" s="768"/>
      <c r="DN8" s="768"/>
      <c r="DO8" s="768"/>
      <c r="DP8" s="769"/>
      <c r="DQ8" s="767" t="s">
        <v>545</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94</v>
      </c>
      <c r="R9" s="745"/>
      <c r="S9" s="745"/>
      <c r="T9" s="745"/>
      <c r="U9" s="745"/>
      <c r="V9" s="745">
        <v>69</v>
      </c>
      <c r="W9" s="745"/>
      <c r="X9" s="745"/>
      <c r="Y9" s="745"/>
      <c r="Z9" s="745"/>
      <c r="AA9" s="745">
        <v>25</v>
      </c>
      <c r="AB9" s="745"/>
      <c r="AC9" s="745"/>
      <c r="AD9" s="745"/>
      <c r="AE9" s="746"/>
      <c r="AF9" s="747">
        <v>25</v>
      </c>
      <c r="AG9" s="748"/>
      <c r="AH9" s="748"/>
      <c r="AI9" s="748"/>
      <c r="AJ9" s="749"/>
      <c r="AK9" s="750">
        <v>5</v>
      </c>
      <c r="AL9" s="751"/>
      <c r="AM9" s="751"/>
      <c r="AN9" s="751"/>
      <c r="AO9" s="751"/>
      <c r="AP9" s="751" t="s">
        <v>548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562</v>
      </c>
      <c r="BT9" s="755"/>
      <c r="BU9" s="755"/>
      <c r="BV9" s="755"/>
      <c r="BW9" s="755"/>
      <c r="BX9" s="755"/>
      <c r="BY9" s="755"/>
      <c r="BZ9" s="755"/>
      <c r="CA9" s="755"/>
      <c r="CB9" s="755"/>
      <c r="CC9" s="755"/>
      <c r="CD9" s="755"/>
      <c r="CE9" s="755"/>
      <c r="CF9" s="755"/>
      <c r="CG9" s="756"/>
      <c r="CH9" s="767">
        <v>-19</v>
      </c>
      <c r="CI9" s="768"/>
      <c r="CJ9" s="768"/>
      <c r="CK9" s="768"/>
      <c r="CL9" s="769"/>
      <c r="CM9" s="767">
        <v>536</v>
      </c>
      <c r="CN9" s="768"/>
      <c r="CO9" s="768"/>
      <c r="CP9" s="768"/>
      <c r="CQ9" s="769"/>
      <c r="CR9" s="767">
        <v>535</v>
      </c>
      <c r="CS9" s="768"/>
      <c r="CT9" s="768"/>
      <c r="CU9" s="768"/>
      <c r="CV9" s="769"/>
      <c r="CW9" s="767">
        <v>22</v>
      </c>
      <c r="CX9" s="768"/>
      <c r="CY9" s="768"/>
      <c r="CZ9" s="768"/>
      <c r="DA9" s="769"/>
      <c r="DB9" s="767" t="s">
        <v>543</v>
      </c>
      <c r="DC9" s="768"/>
      <c r="DD9" s="768"/>
      <c r="DE9" s="768"/>
      <c r="DF9" s="769"/>
      <c r="DG9" s="767" t="s">
        <v>543</v>
      </c>
      <c r="DH9" s="768"/>
      <c r="DI9" s="768"/>
      <c r="DJ9" s="768"/>
      <c r="DK9" s="769"/>
      <c r="DL9" s="767" t="s">
        <v>543</v>
      </c>
      <c r="DM9" s="768"/>
      <c r="DN9" s="768"/>
      <c r="DO9" s="768"/>
      <c r="DP9" s="769"/>
      <c r="DQ9" s="767" t="s">
        <v>543</v>
      </c>
      <c r="DR9" s="768"/>
      <c r="DS9" s="768"/>
      <c r="DT9" s="768"/>
      <c r="DU9" s="769"/>
      <c r="DV9" s="770"/>
      <c r="DW9" s="771"/>
      <c r="DX9" s="771"/>
      <c r="DY9" s="771"/>
      <c r="DZ9" s="772"/>
      <c r="EA9" s="205"/>
    </row>
    <row r="10" spans="1:131" s="206" customFormat="1" ht="26.25" customHeight="1">
      <c r="A10" s="212">
        <v>4</v>
      </c>
      <c r="B10" s="741" t="s">
        <v>367</v>
      </c>
      <c r="C10" s="742"/>
      <c r="D10" s="742"/>
      <c r="E10" s="742"/>
      <c r="F10" s="742"/>
      <c r="G10" s="742"/>
      <c r="H10" s="742"/>
      <c r="I10" s="742"/>
      <c r="J10" s="742"/>
      <c r="K10" s="742"/>
      <c r="L10" s="742"/>
      <c r="M10" s="742"/>
      <c r="N10" s="742"/>
      <c r="O10" s="742"/>
      <c r="P10" s="743"/>
      <c r="Q10" s="744">
        <v>17868</v>
      </c>
      <c r="R10" s="745"/>
      <c r="S10" s="745"/>
      <c r="T10" s="745"/>
      <c r="U10" s="745"/>
      <c r="V10" s="745">
        <v>17868</v>
      </c>
      <c r="W10" s="745"/>
      <c r="X10" s="745"/>
      <c r="Y10" s="745"/>
      <c r="Z10" s="745"/>
      <c r="AA10" s="745" t="s">
        <v>548</v>
      </c>
      <c r="AB10" s="745"/>
      <c r="AC10" s="745"/>
      <c r="AD10" s="745"/>
      <c r="AE10" s="746"/>
      <c r="AF10" s="747" t="s">
        <v>112</v>
      </c>
      <c r="AG10" s="748"/>
      <c r="AH10" s="748"/>
      <c r="AI10" s="748"/>
      <c r="AJ10" s="749"/>
      <c r="AK10" s="750">
        <v>16586</v>
      </c>
      <c r="AL10" s="751"/>
      <c r="AM10" s="751"/>
      <c r="AN10" s="751"/>
      <c r="AO10" s="751"/>
      <c r="AP10" s="751" t="s">
        <v>548</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563</v>
      </c>
      <c r="BT10" s="755"/>
      <c r="BU10" s="755"/>
      <c r="BV10" s="755"/>
      <c r="BW10" s="755"/>
      <c r="BX10" s="755"/>
      <c r="BY10" s="755"/>
      <c r="BZ10" s="755"/>
      <c r="CA10" s="755"/>
      <c r="CB10" s="755"/>
      <c r="CC10" s="755"/>
      <c r="CD10" s="755"/>
      <c r="CE10" s="755"/>
      <c r="CF10" s="755"/>
      <c r="CG10" s="756"/>
      <c r="CH10" s="767" t="s">
        <v>543</v>
      </c>
      <c r="CI10" s="768"/>
      <c r="CJ10" s="768"/>
      <c r="CK10" s="768"/>
      <c r="CL10" s="769"/>
      <c r="CM10" s="767">
        <v>1000</v>
      </c>
      <c r="CN10" s="768"/>
      <c r="CO10" s="768"/>
      <c r="CP10" s="768"/>
      <c r="CQ10" s="769"/>
      <c r="CR10" s="767">
        <v>1000</v>
      </c>
      <c r="CS10" s="768"/>
      <c r="CT10" s="768"/>
      <c r="CU10" s="768"/>
      <c r="CV10" s="769"/>
      <c r="CW10" s="767">
        <v>50</v>
      </c>
      <c r="CX10" s="768"/>
      <c r="CY10" s="768"/>
      <c r="CZ10" s="768"/>
      <c r="DA10" s="769"/>
      <c r="DB10" s="767" t="s">
        <v>545</v>
      </c>
      <c r="DC10" s="768"/>
      <c r="DD10" s="768"/>
      <c r="DE10" s="768"/>
      <c r="DF10" s="769"/>
      <c r="DG10" s="767" t="s">
        <v>545</v>
      </c>
      <c r="DH10" s="768"/>
      <c r="DI10" s="768"/>
      <c r="DJ10" s="768"/>
      <c r="DK10" s="769"/>
      <c r="DL10" s="767" t="s">
        <v>545</v>
      </c>
      <c r="DM10" s="768"/>
      <c r="DN10" s="768"/>
      <c r="DO10" s="768"/>
      <c r="DP10" s="769"/>
      <c r="DQ10" s="767" t="s">
        <v>545</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564</v>
      </c>
      <c r="BT11" s="755"/>
      <c r="BU11" s="755"/>
      <c r="BV11" s="755"/>
      <c r="BW11" s="755"/>
      <c r="BX11" s="755"/>
      <c r="BY11" s="755"/>
      <c r="BZ11" s="755"/>
      <c r="CA11" s="755"/>
      <c r="CB11" s="755"/>
      <c r="CC11" s="755"/>
      <c r="CD11" s="755"/>
      <c r="CE11" s="755"/>
      <c r="CF11" s="755"/>
      <c r="CG11" s="756"/>
      <c r="CH11" s="767">
        <v>-4</v>
      </c>
      <c r="CI11" s="768"/>
      <c r="CJ11" s="768"/>
      <c r="CK11" s="768"/>
      <c r="CL11" s="769"/>
      <c r="CM11" s="767">
        <v>492</v>
      </c>
      <c r="CN11" s="768"/>
      <c r="CO11" s="768"/>
      <c r="CP11" s="768"/>
      <c r="CQ11" s="769"/>
      <c r="CR11" s="767">
        <v>500</v>
      </c>
      <c r="CS11" s="768"/>
      <c r="CT11" s="768"/>
      <c r="CU11" s="768"/>
      <c r="CV11" s="769"/>
      <c r="CW11" s="767" t="s">
        <v>543</v>
      </c>
      <c r="CX11" s="768"/>
      <c r="CY11" s="768"/>
      <c r="CZ11" s="768"/>
      <c r="DA11" s="769"/>
      <c r="DB11" s="767" t="s">
        <v>543</v>
      </c>
      <c r="DC11" s="768"/>
      <c r="DD11" s="768"/>
      <c r="DE11" s="768"/>
      <c r="DF11" s="769"/>
      <c r="DG11" s="767" t="s">
        <v>543</v>
      </c>
      <c r="DH11" s="768"/>
      <c r="DI11" s="768"/>
      <c r="DJ11" s="768"/>
      <c r="DK11" s="769"/>
      <c r="DL11" s="767" t="s">
        <v>543</v>
      </c>
      <c r="DM11" s="768"/>
      <c r="DN11" s="768"/>
      <c r="DO11" s="768"/>
      <c r="DP11" s="769"/>
      <c r="DQ11" s="767" t="s">
        <v>543</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565</v>
      </c>
      <c r="BT12" s="755"/>
      <c r="BU12" s="755"/>
      <c r="BV12" s="755"/>
      <c r="BW12" s="755"/>
      <c r="BX12" s="755"/>
      <c r="BY12" s="755"/>
      <c r="BZ12" s="755"/>
      <c r="CA12" s="755"/>
      <c r="CB12" s="755"/>
      <c r="CC12" s="755"/>
      <c r="CD12" s="755"/>
      <c r="CE12" s="755"/>
      <c r="CF12" s="755"/>
      <c r="CG12" s="756"/>
      <c r="CH12" s="767">
        <v>-17</v>
      </c>
      <c r="CI12" s="768"/>
      <c r="CJ12" s="768"/>
      <c r="CK12" s="768"/>
      <c r="CL12" s="769"/>
      <c r="CM12" s="767">
        <v>538</v>
      </c>
      <c r="CN12" s="768"/>
      <c r="CO12" s="768"/>
      <c r="CP12" s="768"/>
      <c r="CQ12" s="769"/>
      <c r="CR12" s="767">
        <v>250</v>
      </c>
      <c r="CS12" s="768"/>
      <c r="CT12" s="768"/>
      <c r="CU12" s="768"/>
      <c r="CV12" s="769"/>
      <c r="CW12" s="767">
        <v>151</v>
      </c>
      <c r="CX12" s="768"/>
      <c r="CY12" s="768"/>
      <c r="CZ12" s="768"/>
      <c r="DA12" s="769"/>
      <c r="DB12" s="767" t="s">
        <v>543</v>
      </c>
      <c r="DC12" s="768"/>
      <c r="DD12" s="768"/>
      <c r="DE12" s="768"/>
      <c r="DF12" s="769"/>
      <c r="DG12" s="767" t="s">
        <v>543</v>
      </c>
      <c r="DH12" s="768"/>
      <c r="DI12" s="768"/>
      <c r="DJ12" s="768"/>
      <c r="DK12" s="769"/>
      <c r="DL12" s="767" t="s">
        <v>543</v>
      </c>
      <c r="DM12" s="768"/>
      <c r="DN12" s="768"/>
      <c r="DO12" s="768"/>
      <c r="DP12" s="769"/>
      <c r="DQ12" s="767" t="s">
        <v>543</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566</v>
      </c>
      <c r="BT13" s="755"/>
      <c r="BU13" s="755"/>
      <c r="BV13" s="755"/>
      <c r="BW13" s="755"/>
      <c r="BX13" s="755"/>
      <c r="BY13" s="755"/>
      <c r="BZ13" s="755"/>
      <c r="CA13" s="755"/>
      <c r="CB13" s="755"/>
      <c r="CC13" s="755"/>
      <c r="CD13" s="755"/>
      <c r="CE13" s="755"/>
      <c r="CF13" s="755"/>
      <c r="CG13" s="756"/>
      <c r="CH13" s="767" t="s">
        <v>543</v>
      </c>
      <c r="CI13" s="768"/>
      <c r="CJ13" s="768"/>
      <c r="CK13" s="768"/>
      <c r="CL13" s="769"/>
      <c r="CM13" s="767" t="s">
        <v>543</v>
      </c>
      <c r="CN13" s="768"/>
      <c r="CO13" s="768"/>
      <c r="CP13" s="768"/>
      <c r="CQ13" s="769"/>
      <c r="CR13" s="767">
        <v>1</v>
      </c>
      <c r="CS13" s="768"/>
      <c r="CT13" s="768"/>
      <c r="CU13" s="768"/>
      <c r="CV13" s="769"/>
      <c r="CW13" s="767" t="s">
        <v>567</v>
      </c>
      <c r="CX13" s="768"/>
      <c r="CY13" s="768"/>
      <c r="CZ13" s="768"/>
      <c r="DA13" s="769"/>
      <c r="DB13" s="767" t="s">
        <v>543</v>
      </c>
      <c r="DC13" s="768"/>
      <c r="DD13" s="768"/>
      <c r="DE13" s="768"/>
      <c r="DF13" s="769"/>
      <c r="DG13" s="767" t="s">
        <v>543</v>
      </c>
      <c r="DH13" s="768"/>
      <c r="DI13" s="768"/>
      <c r="DJ13" s="768"/>
      <c r="DK13" s="769"/>
      <c r="DL13" s="767" t="s">
        <v>543</v>
      </c>
      <c r="DM13" s="768"/>
      <c r="DN13" s="768"/>
      <c r="DO13" s="768"/>
      <c r="DP13" s="769"/>
      <c r="DQ13" s="767" t="s">
        <v>543</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178832</v>
      </c>
      <c r="R23" s="780"/>
      <c r="S23" s="780"/>
      <c r="T23" s="780"/>
      <c r="U23" s="780"/>
      <c r="V23" s="780">
        <v>172630</v>
      </c>
      <c r="W23" s="780"/>
      <c r="X23" s="780"/>
      <c r="Y23" s="780"/>
      <c r="Z23" s="780"/>
      <c r="AA23" s="780">
        <v>6202</v>
      </c>
      <c r="AB23" s="780"/>
      <c r="AC23" s="780"/>
      <c r="AD23" s="780"/>
      <c r="AE23" s="781"/>
      <c r="AF23" s="782">
        <v>2884</v>
      </c>
      <c r="AG23" s="780"/>
      <c r="AH23" s="780"/>
      <c r="AI23" s="780"/>
      <c r="AJ23" s="783"/>
      <c r="AK23" s="784"/>
      <c r="AL23" s="785"/>
      <c r="AM23" s="785"/>
      <c r="AN23" s="785"/>
      <c r="AO23" s="785"/>
      <c r="AP23" s="780">
        <v>176890</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55069</v>
      </c>
      <c r="R28" s="809"/>
      <c r="S28" s="809"/>
      <c r="T28" s="809"/>
      <c r="U28" s="809"/>
      <c r="V28" s="809">
        <v>53592</v>
      </c>
      <c r="W28" s="809"/>
      <c r="X28" s="809"/>
      <c r="Y28" s="809"/>
      <c r="Z28" s="809"/>
      <c r="AA28" s="809">
        <v>1477</v>
      </c>
      <c r="AB28" s="809"/>
      <c r="AC28" s="809"/>
      <c r="AD28" s="809"/>
      <c r="AE28" s="810"/>
      <c r="AF28" s="811">
        <v>1477</v>
      </c>
      <c r="AG28" s="809"/>
      <c r="AH28" s="809"/>
      <c r="AI28" s="809"/>
      <c r="AJ28" s="812"/>
      <c r="AK28" s="813">
        <v>4787</v>
      </c>
      <c r="AL28" s="804"/>
      <c r="AM28" s="804"/>
      <c r="AN28" s="804"/>
      <c r="AO28" s="804"/>
      <c r="AP28" s="804" t="s">
        <v>548</v>
      </c>
      <c r="AQ28" s="804"/>
      <c r="AR28" s="804"/>
      <c r="AS28" s="804"/>
      <c r="AT28" s="804"/>
      <c r="AU28" s="804" t="s">
        <v>544</v>
      </c>
      <c r="AV28" s="804"/>
      <c r="AW28" s="804"/>
      <c r="AX28" s="804"/>
      <c r="AY28" s="804"/>
      <c r="AZ28" s="805" t="s">
        <v>548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40828</v>
      </c>
      <c r="R29" s="745"/>
      <c r="S29" s="745"/>
      <c r="T29" s="745"/>
      <c r="U29" s="745"/>
      <c r="V29" s="745">
        <v>40628</v>
      </c>
      <c r="W29" s="745"/>
      <c r="X29" s="745"/>
      <c r="Y29" s="745"/>
      <c r="Z29" s="745"/>
      <c r="AA29" s="745">
        <v>201</v>
      </c>
      <c r="AB29" s="745"/>
      <c r="AC29" s="745"/>
      <c r="AD29" s="745"/>
      <c r="AE29" s="746"/>
      <c r="AF29" s="747">
        <v>201</v>
      </c>
      <c r="AG29" s="748"/>
      <c r="AH29" s="748"/>
      <c r="AI29" s="748"/>
      <c r="AJ29" s="749"/>
      <c r="AK29" s="816">
        <v>5736</v>
      </c>
      <c r="AL29" s="817"/>
      <c r="AM29" s="817"/>
      <c r="AN29" s="817"/>
      <c r="AO29" s="817"/>
      <c r="AP29" s="817" t="s">
        <v>548</v>
      </c>
      <c r="AQ29" s="817"/>
      <c r="AR29" s="817"/>
      <c r="AS29" s="817"/>
      <c r="AT29" s="817"/>
      <c r="AU29" s="817" t="s">
        <v>548</v>
      </c>
      <c r="AV29" s="817"/>
      <c r="AW29" s="817"/>
      <c r="AX29" s="817"/>
      <c r="AY29" s="817"/>
      <c r="AZ29" s="818" t="s">
        <v>548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5552</v>
      </c>
      <c r="R30" s="745"/>
      <c r="S30" s="745"/>
      <c r="T30" s="745"/>
      <c r="U30" s="745"/>
      <c r="V30" s="745">
        <v>5105</v>
      </c>
      <c r="W30" s="745"/>
      <c r="X30" s="745"/>
      <c r="Y30" s="745"/>
      <c r="Z30" s="745"/>
      <c r="AA30" s="745">
        <v>448</v>
      </c>
      <c r="AB30" s="745"/>
      <c r="AC30" s="745"/>
      <c r="AD30" s="745"/>
      <c r="AE30" s="746"/>
      <c r="AF30" s="747">
        <v>448</v>
      </c>
      <c r="AG30" s="748"/>
      <c r="AH30" s="748"/>
      <c r="AI30" s="748"/>
      <c r="AJ30" s="749"/>
      <c r="AK30" s="816">
        <v>1067</v>
      </c>
      <c r="AL30" s="817"/>
      <c r="AM30" s="817"/>
      <c r="AN30" s="817"/>
      <c r="AO30" s="817"/>
      <c r="AP30" s="817" t="s">
        <v>549</v>
      </c>
      <c r="AQ30" s="817"/>
      <c r="AR30" s="817"/>
      <c r="AS30" s="817"/>
      <c r="AT30" s="817"/>
      <c r="AU30" s="817" t="s">
        <v>548</v>
      </c>
      <c r="AV30" s="817"/>
      <c r="AW30" s="817"/>
      <c r="AX30" s="817"/>
      <c r="AY30" s="817"/>
      <c r="AZ30" s="818" t="s">
        <v>548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195</v>
      </c>
      <c r="R31" s="745"/>
      <c r="S31" s="745"/>
      <c r="T31" s="745"/>
      <c r="U31" s="745"/>
      <c r="V31" s="745">
        <v>155</v>
      </c>
      <c r="W31" s="745"/>
      <c r="X31" s="745"/>
      <c r="Y31" s="745"/>
      <c r="Z31" s="745"/>
      <c r="AA31" s="745">
        <v>40</v>
      </c>
      <c r="AB31" s="745"/>
      <c r="AC31" s="745"/>
      <c r="AD31" s="745"/>
      <c r="AE31" s="746"/>
      <c r="AF31" s="747">
        <v>40</v>
      </c>
      <c r="AG31" s="748"/>
      <c r="AH31" s="748"/>
      <c r="AI31" s="748"/>
      <c r="AJ31" s="749"/>
      <c r="AK31" s="816">
        <v>72</v>
      </c>
      <c r="AL31" s="817"/>
      <c r="AM31" s="817"/>
      <c r="AN31" s="817"/>
      <c r="AO31" s="817"/>
      <c r="AP31" s="817">
        <v>449</v>
      </c>
      <c r="AQ31" s="817"/>
      <c r="AR31" s="817"/>
      <c r="AS31" s="817"/>
      <c r="AT31" s="817"/>
      <c r="AU31" s="817">
        <v>167</v>
      </c>
      <c r="AV31" s="817"/>
      <c r="AW31" s="817"/>
      <c r="AX31" s="817"/>
      <c r="AY31" s="817"/>
      <c r="AZ31" s="818" t="s">
        <v>548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17996</v>
      </c>
      <c r="R32" s="745"/>
      <c r="S32" s="745"/>
      <c r="T32" s="745"/>
      <c r="U32" s="745"/>
      <c r="V32" s="745">
        <v>17505</v>
      </c>
      <c r="W32" s="745"/>
      <c r="X32" s="745"/>
      <c r="Y32" s="745"/>
      <c r="Z32" s="745"/>
      <c r="AA32" s="745">
        <v>491</v>
      </c>
      <c r="AB32" s="745"/>
      <c r="AC32" s="745"/>
      <c r="AD32" s="745"/>
      <c r="AE32" s="746"/>
      <c r="AF32" s="747">
        <v>491</v>
      </c>
      <c r="AG32" s="748"/>
      <c r="AH32" s="748"/>
      <c r="AI32" s="748"/>
      <c r="AJ32" s="749"/>
      <c r="AK32" s="816">
        <v>0</v>
      </c>
      <c r="AL32" s="817"/>
      <c r="AM32" s="817"/>
      <c r="AN32" s="817"/>
      <c r="AO32" s="817"/>
      <c r="AP32" s="817">
        <v>1976</v>
      </c>
      <c r="AQ32" s="817"/>
      <c r="AR32" s="817"/>
      <c r="AS32" s="817"/>
      <c r="AT32" s="817"/>
      <c r="AU32" s="817" t="s">
        <v>548</v>
      </c>
      <c r="AV32" s="817"/>
      <c r="AW32" s="817"/>
      <c r="AX32" s="817"/>
      <c r="AY32" s="817"/>
      <c r="AZ32" s="818" t="s">
        <v>545</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8158</v>
      </c>
      <c r="R33" s="745"/>
      <c r="S33" s="745"/>
      <c r="T33" s="745"/>
      <c r="U33" s="745"/>
      <c r="V33" s="745">
        <v>6484</v>
      </c>
      <c r="W33" s="745"/>
      <c r="X33" s="745"/>
      <c r="Y33" s="745"/>
      <c r="Z33" s="745"/>
      <c r="AA33" s="745">
        <v>1673</v>
      </c>
      <c r="AB33" s="745"/>
      <c r="AC33" s="745"/>
      <c r="AD33" s="745"/>
      <c r="AE33" s="746"/>
      <c r="AF33" s="747">
        <v>13432</v>
      </c>
      <c r="AG33" s="748"/>
      <c r="AH33" s="748"/>
      <c r="AI33" s="748"/>
      <c r="AJ33" s="749"/>
      <c r="AK33" s="816">
        <v>767</v>
      </c>
      <c r="AL33" s="817"/>
      <c r="AM33" s="817"/>
      <c r="AN33" s="817"/>
      <c r="AO33" s="817"/>
      <c r="AP33" s="817">
        <v>12678</v>
      </c>
      <c r="AQ33" s="817"/>
      <c r="AR33" s="817"/>
      <c r="AS33" s="817"/>
      <c r="AT33" s="817"/>
      <c r="AU33" s="817">
        <v>1014</v>
      </c>
      <c r="AV33" s="817"/>
      <c r="AW33" s="817"/>
      <c r="AX33" s="817"/>
      <c r="AY33" s="817"/>
      <c r="AZ33" s="818" t="s">
        <v>548</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274</v>
      </c>
      <c r="R34" s="745"/>
      <c r="S34" s="745"/>
      <c r="T34" s="745"/>
      <c r="U34" s="745"/>
      <c r="V34" s="745">
        <v>275</v>
      </c>
      <c r="W34" s="745"/>
      <c r="X34" s="745"/>
      <c r="Y34" s="745"/>
      <c r="Z34" s="745"/>
      <c r="AA34" s="745">
        <v>-1</v>
      </c>
      <c r="AB34" s="745"/>
      <c r="AC34" s="745"/>
      <c r="AD34" s="745"/>
      <c r="AE34" s="746"/>
      <c r="AF34" s="747">
        <v>509</v>
      </c>
      <c r="AG34" s="748"/>
      <c r="AH34" s="748"/>
      <c r="AI34" s="748"/>
      <c r="AJ34" s="749"/>
      <c r="AK34" s="816">
        <v>239</v>
      </c>
      <c r="AL34" s="817"/>
      <c r="AM34" s="817"/>
      <c r="AN34" s="817"/>
      <c r="AO34" s="817"/>
      <c r="AP34" s="817">
        <v>552</v>
      </c>
      <c r="AQ34" s="817"/>
      <c r="AR34" s="817"/>
      <c r="AS34" s="817"/>
      <c r="AT34" s="817"/>
      <c r="AU34" s="817">
        <v>552</v>
      </c>
      <c r="AV34" s="817"/>
      <c r="AW34" s="817"/>
      <c r="AX34" s="817"/>
      <c r="AY34" s="817"/>
      <c r="AZ34" s="818" t="s">
        <v>545</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697</v>
      </c>
      <c r="R35" s="745"/>
      <c r="S35" s="745"/>
      <c r="T35" s="745"/>
      <c r="U35" s="745"/>
      <c r="V35" s="745">
        <v>492</v>
      </c>
      <c r="W35" s="745"/>
      <c r="X35" s="745"/>
      <c r="Y35" s="745"/>
      <c r="Z35" s="745"/>
      <c r="AA35" s="745">
        <v>205</v>
      </c>
      <c r="AB35" s="745"/>
      <c r="AC35" s="745"/>
      <c r="AD35" s="745"/>
      <c r="AE35" s="746"/>
      <c r="AF35" s="747">
        <v>3293</v>
      </c>
      <c r="AG35" s="748"/>
      <c r="AH35" s="748"/>
      <c r="AI35" s="748"/>
      <c r="AJ35" s="749"/>
      <c r="AK35" s="816">
        <v>2</v>
      </c>
      <c r="AL35" s="817"/>
      <c r="AM35" s="817"/>
      <c r="AN35" s="817"/>
      <c r="AO35" s="817"/>
      <c r="AP35" s="817">
        <v>5</v>
      </c>
      <c r="AQ35" s="817"/>
      <c r="AR35" s="817"/>
      <c r="AS35" s="817"/>
      <c r="AT35" s="817"/>
      <c r="AU35" s="817" t="s">
        <v>548</v>
      </c>
      <c r="AV35" s="817"/>
      <c r="AW35" s="817"/>
      <c r="AX35" s="817"/>
      <c r="AY35" s="817"/>
      <c r="AZ35" s="818" t="s">
        <v>548</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390</v>
      </c>
      <c r="C36" s="742"/>
      <c r="D36" s="742"/>
      <c r="E36" s="742"/>
      <c r="F36" s="742"/>
      <c r="G36" s="742"/>
      <c r="H36" s="742"/>
      <c r="I36" s="742"/>
      <c r="J36" s="742"/>
      <c r="K36" s="742"/>
      <c r="L36" s="742"/>
      <c r="M36" s="742"/>
      <c r="N36" s="742"/>
      <c r="O36" s="742"/>
      <c r="P36" s="743"/>
      <c r="Q36" s="744">
        <v>9540</v>
      </c>
      <c r="R36" s="745"/>
      <c r="S36" s="745"/>
      <c r="T36" s="745"/>
      <c r="U36" s="745"/>
      <c r="V36" s="745">
        <v>9777</v>
      </c>
      <c r="W36" s="745"/>
      <c r="X36" s="745"/>
      <c r="Y36" s="745"/>
      <c r="Z36" s="745"/>
      <c r="AA36" s="745">
        <v>-237</v>
      </c>
      <c r="AB36" s="745"/>
      <c r="AC36" s="745"/>
      <c r="AD36" s="745"/>
      <c r="AE36" s="746"/>
      <c r="AF36" s="747">
        <v>1281</v>
      </c>
      <c r="AG36" s="748"/>
      <c r="AH36" s="748"/>
      <c r="AI36" s="748"/>
      <c r="AJ36" s="749"/>
      <c r="AK36" s="816">
        <v>5576</v>
      </c>
      <c r="AL36" s="817"/>
      <c r="AM36" s="817"/>
      <c r="AN36" s="817"/>
      <c r="AO36" s="817"/>
      <c r="AP36" s="817">
        <v>136754</v>
      </c>
      <c r="AQ36" s="817"/>
      <c r="AR36" s="817"/>
      <c r="AS36" s="817"/>
      <c r="AT36" s="817"/>
      <c r="AU36" s="817">
        <v>90038</v>
      </c>
      <c r="AV36" s="817"/>
      <c r="AW36" s="817"/>
      <c r="AX36" s="817"/>
      <c r="AY36" s="817"/>
      <c r="AZ36" s="818" t="s">
        <v>545</v>
      </c>
      <c r="BA36" s="818"/>
      <c r="BB36" s="818"/>
      <c r="BC36" s="818"/>
      <c r="BD36" s="818"/>
      <c r="BE36" s="814" t="s">
        <v>387</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391</v>
      </c>
      <c r="C37" s="742"/>
      <c r="D37" s="742"/>
      <c r="E37" s="742"/>
      <c r="F37" s="742"/>
      <c r="G37" s="742"/>
      <c r="H37" s="742"/>
      <c r="I37" s="742"/>
      <c r="J37" s="742"/>
      <c r="K37" s="742"/>
      <c r="L37" s="742"/>
      <c r="M37" s="742"/>
      <c r="N37" s="742"/>
      <c r="O37" s="742"/>
      <c r="P37" s="743"/>
      <c r="Q37" s="744">
        <v>36</v>
      </c>
      <c r="R37" s="745"/>
      <c r="S37" s="745"/>
      <c r="T37" s="745"/>
      <c r="U37" s="745"/>
      <c r="V37" s="745">
        <v>36</v>
      </c>
      <c r="W37" s="745"/>
      <c r="X37" s="745"/>
      <c r="Y37" s="745"/>
      <c r="Z37" s="745"/>
      <c r="AA37" s="745" t="s">
        <v>544</v>
      </c>
      <c r="AB37" s="745"/>
      <c r="AC37" s="745"/>
      <c r="AD37" s="745"/>
      <c r="AE37" s="746"/>
      <c r="AF37" s="747" t="s">
        <v>112</v>
      </c>
      <c r="AG37" s="748"/>
      <c r="AH37" s="748"/>
      <c r="AI37" s="748"/>
      <c r="AJ37" s="749"/>
      <c r="AK37" s="816">
        <v>26</v>
      </c>
      <c r="AL37" s="817"/>
      <c r="AM37" s="817"/>
      <c r="AN37" s="817"/>
      <c r="AO37" s="817"/>
      <c r="AP37" s="817">
        <v>3</v>
      </c>
      <c r="AQ37" s="817"/>
      <c r="AR37" s="817"/>
      <c r="AS37" s="817"/>
      <c r="AT37" s="817"/>
      <c r="AU37" s="817">
        <v>2</v>
      </c>
      <c r="AV37" s="817"/>
      <c r="AW37" s="817"/>
      <c r="AX37" s="817"/>
      <c r="AY37" s="817"/>
      <c r="AZ37" s="818" t="s">
        <v>548</v>
      </c>
      <c r="BA37" s="818"/>
      <c r="BB37" s="818"/>
      <c r="BC37" s="818"/>
      <c r="BD37" s="818"/>
      <c r="BE37" s="814" t="s">
        <v>392</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393</v>
      </c>
      <c r="C38" s="742"/>
      <c r="D38" s="742"/>
      <c r="E38" s="742"/>
      <c r="F38" s="742"/>
      <c r="G38" s="742"/>
      <c r="H38" s="742"/>
      <c r="I38" s="742"/>
      <c r="J38" s="742"/>
      <c r="K38" s="742"/>
      <c r="L38" s="742"/>
      <c r="M38" s="742"/>
      <c r="N38" s="742"/>
      <c r="O38" s="742"/>
      <c r="P38" s="743"/>
      <c r="Q38" s="744">
        <v>597</v>
      </c>
      <c r="R38" s="745"/>
      <c r="S38" s="745"/>
      <c r="T38" s="745"/>
      <c r="U38" s="745"/>
      <c r="V38" s="745">
        <v>597</v>
      </c>
      <c r="W38" s="745"/>
      <c r="X38" s="745"/>
      <c r="Y38" s="745"/>
      <c r="Z38" s="745"/>
      <c r="AA38" s="745" t="s">
        <v>545</v>
      </c>
      <c r="AB38" s="745"/>
      <c r="AC38" s="745"/>
      <c r="AD38" s="745"/>
      <c r="AE38" s="746"/>
      <c r="AF38" s="747" t="s">
        <v>112</v>
      </c>
      <c r="AG38" s="748"/>
      <c r="AH38" s="748"/>
      <c r="AI38" s="748"/>
      <c r="AJ38" s="749"/>
      <c r="AK38" s="816">
        <v>163</v>
      </c>
      <c r="AL38" s="817"/>
      <c r="AM38" s="817"/>
      <c r="AN38" s="817"/>
      <c r="AO38" s="817"/>
      <c r="AP38" s="817">
        <v>98</v>
      </c>
      <c r="AQ38" s="817"/>
      <c r="AR38" s="817"/>
      <c r="AS38" s="817"/>
      <c r="AT38" s="817"/>
      <c r="AU38" s="817">
        <v>64</v>
      </c>
      <c r="AV38" s="817"/>
      <c r="AW38" s="817"/>
      <c r="AX38" s="817"/>
      <c r="AY38" s="817"/>
      <c r="AZ38" s="818" t="s">
        <v>548</v>
      </c>
      <c r="BA38" s="818"/>
      <c r="BB38" s="818"/>
      <c r="BC38" s="818"/>
      <c r="BD38" s="818"/>
      <c r="BE38" s="814" t="s">
        <v>392</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394</v>
      </c>
      <c r="C39" s="742"/>
      <c r="D39" s="742"/>
      <c r="E39" s="742"/>
      <c r="F39" s="742"/>
      <c r="G39" s="742"/>
      <c r="H39" s="742"/>
      <c r="I39" s="742"/>
      <c r="J39" s="742"/>
      <c r="K39" s="742"/>
      <c r="L39" s="742"/>
      <c r="M39" s="742"/>
      <c r="N39" s="742"/>
      <c r="O39" s="742"/>
      <c r="P39" s="743"/>
      <c r="Q39" s="744">
        <v>4</v>
      </c>
      <c r="R39" s="745"/>
      <c r="S39" s="745"/>
      <c r="T39" s="745"/>
      <c r="U39" s="745"/>
      <c r="V39" s="745">
        <v>4</v>
      </c>
      <c r="W39" s="745"/>
      <c r="X39" s="745"/>
      <c r="Y39" s="745"/>
      <c r="Z39" s="745"/>
      <c r="AA39" s="745" t="s">
        <v>546</v>
      </c>
      <c r="AB39" s="745"/>
      <c r="AC39" s="745"/>
      <c r="AD39" s="745"/>
      <c r="AE39" s="746"/>
      <c r="AF39" s="747" t="s">
        <v>112</v>
      </c>
      <c r="AG39" s="748"/>
      <c r="AH39" s="748"/>
      <c r="AI39" s="748"/>
      <c r="AJ39" s="749"/>
      <c r="AK39" s="816">
        <v>1</v>
      </c>
      <c r="AL39" s="817"/>
      <c r="AM39" s="817"/>
      <c r="AN39" s="817"/>
      <c r="AO39" s="817"/>
      <c r="AP39" s="817" t="s">
        <v>543</v>
      </c>
      <c r="AQ39" s="817"/>
      <c r="AR39" s="817"/>
      <c r="AS39" s="817"/>
      <c r="AT39" s="817"/>
      <c r="AU39" s="817" t="s">
        <v>548</v>
      </c>
      <c r="AV39" s="817"/>
      <c r="AW39" s="817"/>
      <c r="AX39" s="817"/>
      <c r="AY39" s="817"/>
      <c r="AZ39" s="818" t="s">
        <v>548</v>
      </c>
      <c r="BA39" s="818"/>
      <c r="BB39" s="818"/>
      <c r="BC39" s="818"/>
      <c r="BD39" s="818"/>
      <c r="BE39" s="814" t="s">
        <v>392</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395</v>
      </c>
      <c r="C40" s="742"/>
      <c r="D40" s="742"/>
      <c r="E40" s="742"/>
      <c r="F40" s="742"/>
      <c r="G40" s="742"/>
      <c r="H40" s="742"/>
      <c r="I40" s="742"/>
      <c r="J40" s="742"/>
      <c r="K40" s="742"/>
      <c r="L40" s="742"/>
      <c r="M40" s="742"/>
      <c r="N40" s="742"/>
      <c r="O40" s="742"/>
      <c r="P40" s="743"/>
      <c r="Q40" s="744">
        <v>1279</v>
      </c>
      <c r="R40" s="745"/>
      <c r="S40" s="745"/>
      <c r="T40" s="745"/>
      <c r="U40" s="745"/>
      <c r="V40" s="745">
        <v>217</v>
      </c>
      <c r="W40" s="745"/>
      <c r="X40" s="745"/>
      <c r="Y40" s="745"/>
      <c r="Z40" s="745"/>
      <c r="AA40" s="745">
        <v>1062</v>
      </c>
      <c r="AB40" s="745"/>
      <c r="AC40" s="745"/>
      <c r="AD40" s="745"/>
      <c r="AE40" s="746"/>
      <c r="AF40" s="747">
        <v>940</v>
      </c>
      <c r="AG40" s="748"/>
      <c r="AH40" s="748"/>
      <c r="AI40" s="748"/>
      <c r="AJ40" s="749"/>
      <c r="AK40" s="816" t="s">
        <v>543</v>
      </c>
      <c r="AL40" s="817"/>
      <c r="AM40" s="817"/>
      <c r="AN40" s="817"/>
      <c r="AO40" s="817"/>
      <c r="AP40" s="817" t="s">
        <v>547</v>
      </c>
      <c r="AQ40" s="817"/>
      <c r="AR40" s="817"/>
      <c r="AS40" s="817"/>
      <c r="AT40" s="817"/>
      <c r="AU40" s="817" t="s">
        <v>548</v>
      </c>
      <c r="AV40" s="817"/>
      <c r="AW40" s="817"/>
      <c r="AX40" s="817"/>
      <c r="AY40" s="817"/>
      <c r="AZ40" s="818" t="s">
        <v>550</v>
      </c>
      <c r="BA40" s="818"/>
      <c r="BB40" s="818"/>
      <c r="BC40" s="818"/>
      <c r="BD40" s="818"/>
      <c r="BE40" s="814" t="s">
        <v>392</v>
      </c>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t="s">
        <v>396</v>
      </c>
      <c r="C41" s="742"/>
      <c r="D41" s="742"/>
      <c r="E41" s="742"/>
      <c r="F41" s="742"/>
      <c r="G41" s="742"/>
      <c r="H41" s="742"/>
      <c r="I41" s="742"/>
      <c r="J41" s="742"/>
      <c r="K41" s="742"/>
      <c r="L41" s="742"/>
      <c r="M41" s="742"/>
      <c r="N41" s="742"/>
      <c r="O41" s="742"/>
      <c r="P41" s="743"/>
      <c r="Q41" s="744">
        <v>893</v>
      </c>
      <c r="R41" s="745"/>
      <c r="S41" s="745"/>
      <c r="T41" s="745"/>
      <c r="U41" s="745"/>
      <c r="V41" s="745">
        <v>699</v>
      </c>
      <c r="W41" s="745"/>
      <c r="X41" s="745"/>
      <c r="Y41" s="745"/>
      <c r="Z41" s="745"/>
      <c r="AA41" s="745">
        <v>194</v>
      </c>
      <c r="AB41" s="745"/>
      <c r="AC41" s="745"/>
      <c r="AD41" s="745"/>
      <c r="AE41" s="746"/>
      <c r="AF41" s="747">
        <v>150</v>
      </c>
      <c r="AG41" s="748"/>
      <c r="AH41" s="748"/>
      <c r="AI41" s="748"/>
      <c r="AJ41" s="749"/>
      <c r="AK41" s="816">
        <v>72</v>
      </c>
      <c r="AL41" s="817"/>
      <c r="AM41" s="817"/>
      <c r="AN41" s="817"/>
      <c r="AO41" s="817"/>
      <c r="AP41" s="817" t="s">
        <v>545</v>
      </c>
      <c r="AQ41" s="817"/>
      <c r="AR41" s="817"/>
      <c r="AS41" s="817"/>
      <c r="AT41" s="817"/>
      <c r="AU41" s="817" t="s">
        <v>545</v>
      </c>
      <c r="AV41" s="817"/>
      <c r="AW41" s="817"/>
      <c r="AX41" s="817"/>
      <c r="AY41" s="817"/>
      <c r="AZ41" s="818" t="s">
        <v>548</v>
      </c>
      <c r="BA41" s="818"/>
      <c r="BB41" s="818"/>
      <c r="BC41" s="818"/>
      <c r="BD41" s="818"/>
      <c r="BE41" s="814" t="s">
        <v>392</v>
      </c>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22262</v>
      </c>
      <c r="AG63" s="828"/>
      <c r="AH63" s="828"/>
      <c r="AI63" s="828"/>
      <c r="AJ63" s="829"/>
      <c r="AK63" s="830"/>
      <c r="AL63" s="825"/>
      <c r="AM63" s="825"/>
      <c r="AN63" s="825"/>
      <c r="AO63" s="825"/>
      <c r="AP63" s="828">
        <v>152515</v>
      </c>
      <c r="AQ63" s="828"/>
      <c r="AR63" s="828"/>
      <c r="AS63" s="828"/>
      <c r="AT63" s="828"/>
      <c r="AU63" s="828">
        <v>91837</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400</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401</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551</v>
      </c>
      <c r="C68" s="856"/>
      <c r="D68" s="856"/>
      <c r="E68" s="856"/>
      <c r="F68" s="856"/>
      <c r="G68" s="856"/>
      <c r="H68" s="856"/>
      <c r="I68" s="856"/>
      <c r="J68" s="856"/>
      <c r="K68" s="856"/>
      <c r="L68" s="856"/>
      <c r="M68" s="856"/>
      <c r="N68" s="856"/>
      <c r="O68" s="856"/>
      <c r="P68" s="857"/>
      <c r="Q68" s="858">
        <v>904</v>
      </c>
      <c r="R68" s="852"/>
      <c r="S68" s="852"/>
      <c r="T68" s="852"/>
      <c r="U68" s="852"/>
      <c r="V68" s="852">
        <v>748</v>
      </c>
      <c r="W68" s="852"/>
      <c r="X68" s="852"/>
      <c r="Y68" s="852"/>
      <c r="Z68" s="852"/>
      <c r="AA68" s="852">
        <v>156</v>
      </c>
      <c r="AB68" s="852"/>
      <c r="AC68" s="852"/>
      <c r="AD68" s="852"/>
      <c r="AE68" s="852"/>
      <c r="AF68" s="852">
        <v>153</v>
      </c>
      <c r="AG68" s="852"/>
      <c r="AH68" s="852"/>
      <c r="AI68" s="852"/>
      <c r="AJ68" s="852"/>
      <c r="AK68" s="852" t="s">
        <v>543</v>
      </c>
      <c r="AL68" s="852"/>
      <c r="AM68" s="852"/>
      <c r="AN68" s="852"/>
      <c r="AO68" s="852"/>
      <c r="AP68" s="852" t="s">
        <v>543</v>
      </c>
      <c r="AQ68" s="852"/>
      <c r="AR68" s="852"/>
      <c r="AS68" s="852"/>
      <c r="AT68" s="852"/>
      <c r="AU68" s="852" t="s">
        <v>543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552</v>
      </c>
      <c r="C69" s="860"/>
      <c r="D69" s="860"/>
      <c r="E69" s="860"/>
      <c r="F69" s="860"/>
      <c r="G69" s="860"/>
      <c r="H69" s="860"/>
      <c r="I69" s="860"/>
      <c r="J69" s="860"/>
      <c r="K69" s="860"/>
      <c r="L69" s="860"/>
      <c r="M69" s="860"/>
      <c r="N69" s="860"/>
      <c r="O69" s="860"/>
      <c r="P69" s="861"/>
      <c r="Q69" s="862">
        <v>198</v>
      </c>
      <c r="R69" s="817"/>
      <c r="S69" s="817"/>
      <c r="T69" s="817"/>
      <c r="U69" s="817"/>
      <c r="V69" s="817">
        <v>90</v>
      </c>
      <c r="W69" s="817"/>
      <c r="X69" s="817"/>
      <c r="Y69" s="817"/>
      <c r="Z69" s="817"/>
      <c r="AA69" s="817">
        <v>109</v>
      </c>
      <c r="AB69" s="817"/>
      <c r="AC69" s="817"/>
      <c r="AD69" s="817"/>
      <c r="AE69" s="817"/>
      <c r="AF69" s="817">
        <v>109</v>
      </c>
      <c r="AG69" s="817"/>
      <c r="AH69" s="817"/>
      <c r="AI69" s="817"/>
      <c r="AJ69" s="817"/>
      <c r="AK69" s="817" t="s">
        <v>543</v>
      </c>
      <c r="AL69" s="817"/>
      <c r="AM69" s="817"/>
      <c r="AN69" s="817"/>
      <c r="AO69" s="817"/>
      <c r="AP69" s="817" t="s">
        <v>543</v>
      </c>
      <c r="AQ69" s="817"/>
      <c r="AR69" s="817"/>
      <c r="AS69" s="817"/>
      <c r="AT69" s="817"/>
      <c r="AU69" s="817" t="s">
        <v>543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553</v>
      </c>
      <c r="C70" s="860"/>
      <c r="D70" s="860"/>
      <c r="E70" s="860"/>
      <c r="F70" s="860"/>
      <c r="G70" s="860"/>
      <c r="H70" s="860"/>
      <c r="I70" s="860"/>
      <c r="J70" s="860"/>
      <c r="K70" s="860"/>
      <c r="L70" s="860"/>
      <c r="M70" s="860"/>
      <c r="N70" s="860"/>
      <c r="O70" s="860"/>
      <c r="P70" s="861"/>
      <c r="Q70" s="862">
        <v>425</v>
      </c>
      <c r="R70" s="817"/>
      <c r="S70" s="817"/>
      <c r="T70" s="817"/>
      <c r="U70" s="817"/>
      <c r="V70" s="817">
        <v>398</v>
      </c>
      <c r="W70" s="817"/>
      <c r="X70" s="817"/>
      <c r="Y70" s="817"/>
      <c r="Z70" s="817"/>
      <c r="AA70" s="817">
        <v>27</v>
      </c>
      <c r="AB70" s="817"/>
      <c r="AC70" s="817"/>
      <c r="AD70" s="817"/>
      <c r="AE70" s="817"/>
      <c r="AF70" s="817">
        <v>5</v>
      </c>
      <c r="AG70" s="817"/>
      <c r="AH70" s="817"/>
      <c r="AI70" s="817"/>
      <c r="AJ70" s="817"/>
      <c r="AK70" s="817" t="s">
        <v>543</v>
      </c>
      <c r="AL70" s="817"/>
      <c r="AM70" s="817"/>
      <c r="AN70" s="817"/>
      <c r="AO70" s="817"/>
      <c r="AP70" s="817" t="s">
        <v>543</v>
      </c>
      <c r="AQ70" s="817"/>
      <c r="AR70" s="817"/>
      <c r="AS70" s="817"/>
      <c r="AT70" s="817"/>
      <c r="AU70" s="817" t="s">
        <v>543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554</v>
      </c>
      <c r="C71" s="860"/>
      <c r="D71" s="860"/>
      <c r="E71" s="860"/>
      <c r="F71" s="860"/>
      <c r="G71" s="860"/>
      <c r="H71" s="860"/>
      <c r="I71" s="860"/>
      <c r="J71" s="860"/>
      <c r="K71" s="860"/>
      <c r="L71" s="860"/>
      <c r="M71" s="860"/>
      <c r="N71" s="860"/>
      <c r="O71" s="860"/>
      <c r="P71" s="861"/>
      <c r="Q71" s="862">
        <v>723</v>
      </c>
      <c r="R71" s="817"/>
      <c r="S71" s="817"/>
      <c r="T71" s="817"/>
      <c r="U71" s="817"/>
      <c r="V71" s="817">
        <v>632</v>
      </c>
      <c r="W71" s="817"/>
      <c r="X71" s="817"/>
      <c r="Y71" s="817"/>
      <c r="Z71" s="817"/>
      <c r="AA71" s="817">
        <v>92</v>
      </c>
      <c r="AB71" s="817"/>
      <c r="AC71" s="817"/>
      <c r="AD71" s="817"/>
      <c r="AE71" s="817"/>
      <c r="AF71" s="817">
        <v>92</v>
      </c>
      <c r="AG71" s="817"/>
      <c r="AH71" s="817"/>
      <c r="AI71" s="817"/>
      <c r="AJ71" s="817"/>
      <c r="AK71" s="817" t="s">
        <v>543</v>
      </c>
      <c r="AL71" s="817"/>
      <c r="AM71" s="817"/>
      <c r="AN71" s="817"/>
      <c r="AO71" s="817"/>
      <c r="AP71" s="817" t="s">
        <v>543</v>
      </c>
      <c r="AQ71" s="817"/>
      <c r="AR71" s="817"/>
      <c r="AS71" s="817"/>
      <c r="AT71" s="817"/>
      <c r="AU71" s="817" t="s">
        <v>545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555</v>
      </c>
      <c r="C72" s="860"/>
      <c r="D72" s="860"/>
      <c r="E72" s="860"/>
      <c r="F72" s="860"/>
      <c r="G72" s="860"/>
      <c r="H72" s="860"/>
      <c r="I72" s="860"/>
      <c r="J72" s="860"/>
      <c r="K72" s="860"/>
      <c r="L72" s="860"/>
      <c r="M72" s="860"/>
      <c r="N72" s="860"/>
      <c r="O72" s="860"/>
      <c r="P72" s="861"/>
      <c r="Q72" s="862">
        <v>533</v>
      </c>
      <c r="R72" s="817"/>
      <c r="S72" s="817"/>
      <c r="T72" s="817"/>
      <c r="U72" s="817"/>
      <c r="V72" s="817">
        <v>495</v>
      </c>
      <c r="W72" s="817"/>
      <c r="X72" s="817"/>
      <c r="Y72" s="817"/>
      <c r="Z72" s="817"/>
      <c r="AA72" s="817">
        <v>38</v>
      </c>
      <c r="AB72" s="817"/>
      <c r="AC72" s="817"/>
      <c r="AD72" s="817"/>
      <c r="AE72" s="817"/>
      <c r="AF72" s="817">
        <v>36</v>
      </c>
      <c r="AG72" s="817"/>
      <c r="AH72" s="817"/>
      <c r="AI72" s="817"/>
      <c r="AJ72" s="817"/>
      <c r="AK72" s="817" t="s">
        <v>543</v>
      </c>
      <c r="AL72" s="817"/>
      <c r="AM72" s="817"/>
      <c r="AN72" s="817"/>
      <c r="AO72" s="817"/>
      <c r="AP72" s="817" t="s">
        <v>546</v>
      </c>
      <c r="AQ72" s="817"/>
      <c r="AR72" s="817"/>
      <c r="AS72" s="817"/>
      <c r="AT72" s="817"/>
      <c r="AU72" s="817" t="s">
        <v>545</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556</v>
      </c>
      <c r="C73" s="860"/>
      <c r="D73" s="860"/>
      <c r="E73" s="860"/>
      <c r="F73" s="860"/>
      <c r="G73" s="860"/>
      <c r="H73" s="860"/>
      <c r="I73" s="860"/>
      <c r="J73" s="860"/>
      <c r="K73" s="860"/>
      <c r="L73" s="860"/>
      <c r="M73" s="860"/>
      <c r="N73" s="860"/>
      <c r="O73" s="860"/>
      <c r="P73" s="861"/>
      <c r="Q73" s="862">
        <v>92</v>
      </c>
      <c r="R73" s="817"/>
      <c r="S73" s="817"/>
      <c r="T73" s="817"/>
      <c r="U73" s="817"/>
      <c r="V73" s="817">
        <v>50</v>
      </c>
      <c r="W73" s="817"/>
      <c r="X73" s="817"/>
      <c r="Y73" s="817"/>
      <c r="Z73" s="817"/>
      <c r="AA73" s="817">
        <v>41</v>
      </c>
      <c r="AB73" s="817"/>
      <c r="AC73" s="817"/>
      <c r="AD73" s="817"/>
      <c r="AE73" s="817"/>
      <c r="AF73" s="817">
        <v>41</v>
      </c>
      <c r="AG73" s="817"/>
      <c r="AH73" s="817"/>
      <c r="AI73" s="817"/>
      <c r="AJ73" s="817"/>
      <c r="AK73" s="817" t="s">
        <v>543</v>
      </c>
      <c r="AL73" s="817"/>
      <c r="AM73" s="817"/>
      <c r="AN73" s="817"/>
      <c r="AO73" s="817"/>
      <c r="AP73" s="817" t="s">
        <v>543</v>
      </c>
      <c r="AQ73" s="817"/>
      <c r="AR73" s="817"/>
      <c r="AS73" s="817"/>
      <c r="AT73" s="817"/>
      <c r="AU73" s="817" t="s">
        <v>546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557</v>
      </c>
      <c r="C74" s="860"/>
      <c r="D74" s="860"/>
      <c r="E74" s="860"/>
      <c r="F74" s="860"/>
      <c r="G74" s="860"/>
      <c r="H74" s="860"/>
      <c r="I74" s="860"/>
      <c r="J74" s="860"/>
      <c r="K74" s="860"/>
      <c r="L74" s="860"/>
      <c r="M74" s="860"/>
      <c r="N74" s="860"/>
      <c r="O74" s="860"/>
      <c r="P74" s="861"/>
      <c r="Q74" s="862">
        <v>191</v>
      </c>
      <c r="R74" s="817"/>
      <c r="S74" s="817"/>
      <c r="T74" s="817"/>
      <c r="U74" s="817"/>
      <c r="V74" s="817">
        <v>182</v>
      </c>
      <c r="W74" s="817"/>
      <c r="X74" s="817"/>
      <c r="Y74" s="817"/>
      <c r="Z74" s="817"/>
      <c r="AA74" s="817">
        <v>9</v>
      </c>
      <c r="AB74" s="817"/>
      <c r="AC74" s="817"/>
      <c r="AD74" s="817"/>
      <c r="AE74" s="817"/>
      <c r="AF74" s="817">
        <v>9</v>
      </c>
      <c r="AG74" s="817"/>
      <c r="AH74" s="817"/>
      <c r="AI74" s="817"/>
      <c r="AJ74" s="817"/>
      <c r="AK74" s="817" t="s">
        <v>543</v>
      </c>
      <c r="AL74" s="817"/>
      <c r="AM74" s="817"/>
      <c r="AN74" s="817"/>
      <c r="AO74" s="817"/>
      <c r="AP74" s="817" t="s">
        <v>543</v>
      </c>
      <c r="AQ74" s="817"/>
      <c r="AR74" s="817"/>
      <c r="AS74" s="817"/>
      <c r="AT74" s="817"/>
      <c r="AU74" s="817" t="s">
        <v>543</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558</v>
      </c>
      <c r="C75" s="860"/>
      <c r="D75" s="860"/>
      <c r="E75" s="860"/>
      <c r="F75" s="860"/>
      <c r="G75" s="860"/>
      <c r="H75" s="860"/>
      <c r="I75" s="860"/>
      <c r="J75" s="860"/>
      <c r="K75" s="860"/>
      <c r="L75" s="860"/>
      <c r="M75" s="860"/>
      <c r="N75" s="860"/>
      <c r="O75" s="860"/>
      <c r="P75" s="861"/>
      <c r="Q75" s="865">
        <v>193752</v>
      </c>
      <c r="R75" s="866"/>
      <c r="S75" s="866"/>
      <c r="T75" s="866"/>
      <c r="U75" s="816"/>
      <c r="V75" s="867">
        <v>186919</v>
      </c>
      <c r="W75" s="866"/>
      <c r="X75" s="866"/>
      <c r="Y75" s="866"/>
      <c r="Z75" s="816"/>
      <c r="AA75" s="867">
        <v>6833</v>
      </c>
      <c r="AB75" s="866"/>
      <c r="AC75" s="866"/>
      <c r="AD75" s="866"/>
      <c r="AE75" s="816"/>
      <c r="AF75" s="867">
        <v>6833</v>
      </c>
      <c r="AG75" s="866"/>
      <c r="AH75" s="866"/>
      <c r="AI75" s="866"/>
      <c r="AJ75" s="816"/>
      <c r="AK75" s="867">
        <v>1270</v>
      </c>
      <c r="AL75" s="866"/>
      <c r="AM75" s="866"/>
      <c r="AN75" s="866"/>
      <c r="AO75" s="816"/>
      <c r="AP75" s="867" t="s">
        <v>543</v>
      </c>
      <c r="AQ75" s="866"/>
      <c r="AR75" s="866"/>
      <c r="AS75" s="866"/>
      <c r="AT75" s="816"/>
      <c r="AU75" s="867" t="s">
        <v>543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559</v>
      </c>
      <c r="C76" s="860"/>
      <c r="D76" s="860"/>
      <c r="E76" s="860"/>
      <c r="F76" s="860"/>
      <c r="G76" s="860"/>
      <c r="H76" s="860"/>
      <c r="I76" s="860"/>
      <c r="J76" s="860"/>
      <c r="K76" s="860"/>
      <c r="L76" s="860"/>
      <c r="M76" s="860"/>
      <c r="N76" s="860"/>
      <c r="O76" s="860"/>
      <c r="P76" s="861"/>
      <c r="Q76" s="865">
        <v>55</v>
      </c>
      <c r="R76" s="866"/>
      <c r="S76" s="866"/>
      <c r="T76" s="866"/>
      <c r="U76" s="816"/>
      <c r="V76" s="867">
        <v>6</v>
      </c>
      <c r="W76" s="866"/>
      <c r="X76" s="866"/>
      <c r="Y76" s="866"/>
      <c r="Z76" s="816"/>
      <c r="AA76" s="867">
        <v>49</v>
      </c>
      <c r="AB76" s="866"/>
      <c r="AC76" s="866"/>
      <c r="AD76" s="866"/>
      <c r="AE76" s="816"/>
      <c r="AF76" s="867">
        <v>49</v>
      </c>
      <c r="AG76" s="866"/>
      <c r="AH76" s="866"/>
      <c r="AI76" s="866"/>
      <c r="AJ76" s="816"/>
      <c r="AK76" s="867" t="s">
        <v>543</v>
      </c>
      <c r="AL76" s="866"/>
      <c r="AM76" s="866"/>
      <c r="AN76" s="866"/>
      <c r="AO76" s="816"/>
      <c r="AP76" s="867" t="s">
        <v>543</v>
      </c>
      <c r="AQ76" s="866"/>
      <c r="AR76" s="866"/>
      <c r="AS76" s="866"/>
      <c r="AT76" s="816"/>
      <c r="AU76" s="867" t="s">
        <v>543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741"/>
      <c r="C77" s="742"/>
      <c r="D77" s="742"/>
      <c r="E77" s="742"/>
      <c r="F77" s="742"/>
      <c r="G77" s="742"/>
      <c r="H77" s="742"/>
      <c r="I77" s="742"/>
      <c r="J77" s="742"/>
      <c r="K77" s="742"/>
      <c r="L77" s="742"/>
      <c r="M77" s="742"/>
      <c r="N77" s="742"/>
      <c r="O77" s="742"/>
      <c r="P77" s="743"/>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741"/>
      <c r="C78" s="742"/>
      <c r="D78" s="742"/>
      <c r="E78" s="742"/>
      <c r="F78" s="742"/>
      <c r="G78" s="742"/>
      <c r="H78" s="742"/>
      <c r="I78" s="742"/>
      <c r="J78" s="742"/>
      <c r="K78" s="742"/>
      <c r="L78" s="742"/>
      <c r="M78" s="742"/>
      <c r="N78" s="742"/>
      <c r="O78" s="742"/>
      <c r="P78" s="743"/>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741"/>
      <c r="C79" s="742"/>
      <c r="D79" s="742"/>
      <c r="E79" s="742"/>
      <c r="F79" s="742"/>
      <c r="G79" s="742"/>
      <c r="H79" s="742"/>
      <c r="I79" s="742"/>
      <c r="J79" s="742"/>
      <c r="K79" s="742"/>
      <c r="L79" s="742"/>
      <c r="M79" s="742"/>
      <c r="N79" s="742"/>
      <c r="O79" s="742"/>
      <c r="P79" s="743"/>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741"/>
      <c r="C80" s="742"/>
      <c r="D80" s="742"/>
      <c r="E80" s="742"/>
      <c r="F80" s="742"/>
      <c r="G80" s="742"/>
      <c r="H80" s="742"/>
      <c r="I80" s="742"/>
      <c r="J80" s="742"/>
      <c r="K80" s="742"/>
      <c r="L80" s="742"/>
      <c r="M80" s="742"/>
      <c r="N80" s="742"/>
      <c r="O80" s="742"/>
      <c r="P80" s="743"/>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741"/>
      <c r="C81" s="742"/>
      <c r="D81" s="742"/>
      <c r="E81" s="742"/>
      <c r="F81" s="742"/>
      <c r="G81" s="742"/>
      <c r="H81" s="742"/>
      <c r="I81" s="742"/>
      <c r="J81" s="742"/>
      <c r="K81" s="742"/>
      <c r="L81" s="742"/>
      <c r="M81" s="742"/>
      <c r="N81" s="742"/>
      <c r="O81" s="742"/>
      <c r="P81" s="743"/>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402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7327</v>
      </c>
      <c r="AG88" s="828"/>
      <c r="AH88" s="828"/>
      <c r="AI88" s="828"/>
      <c r="AJ88" s="828"/>
      <c r="AK88" s="825"/>
      <c r="AL88" s="825"/>
      <c r="AM88" s="825"/>
      <c r="AN88" s="825"/>
      <c r="AO88" s="825"/>
      <c r="AP88" s="828" t="s">
        <v>568</v>
      </c>
      <c r="AQ88" s="828"/>
      <c r="AR88" s="828"/>
      <c r="AS88" s="828"/>
      <c r="AT88" s="828"/>
      <c r="AU88" s="828" t="s">
        <v>568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403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3446</v>
      </c>
      <c r="CS102" s="836"/>
      <c r="CT102" s="836"/>
      <c r="CU102" s="836"/>
      <c r="CV102" s="879"/>
      <c r="CW102" s="878">
        <v>285</v>
      </c>
      <c r="CX102" s="836"/>
      <c r="CY102" s="836"/>
      <c r="CZ102" s="836"/>
      <c r="DA102" s="879"/>
      <c r="DB102" s="878" t="s">
        <v>568</v>
      </c>
      <c r="DC102" s="836"/>
      <c r="DD102" s="836"/>
      <c r="DE102" s="836"/>
      <c r="DF102" s="879"/>
      <c r="DG102" s="878" t="s">
        <v>569</v>
      </c>
      <c r="DH102" s="836"/>
      <c r="DI102" s="836"/>
      <c r="DJ102" s="836"/>
      <c r="DK102" s="879"/>
      <c r="DL102" s="878" t="s">
        <v>568</v>
      </c>
      <c r="DM102" s="836"/>
      <c r="DN102" s="836"/>
      <c r="DO102" s="836"/>
      <c r="DP102" s="879"/>
      <c r="DQ102" s="878" t="s">
        <v>568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410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411</v>
      </c>
      <c r="AB109" s="881"/>
      <c r="AC109" s="881"/>
      <c r="AD109" s="881"/>
      <c r="AE109" s="882"/>
      <c r="AF109" s="880" t="s">
        <v>286</v>
      </c>
      <c r="AG109" s="881"/>
      <c r="AH109" s="881"/>
      <c r="AI109" s="881"/>
      <c r="AJ109" s="882"/>
      <c r="AK109" s="880" t="s">
        <v>285</v>
      </c>
      <c r="AL109" s="881"/>
      <c r="AM109" s="881"/>
      <c r="AN109" s="881"/>
      <c r="AO109" s="882"/>
      <c r="AP109" s="880" t="s">
        <v>412</v>
      </c>
      <c r="AQ109" s="881"/>
      <c r="AR109" s="881"/>
      <c r="AS109" s="881"/>
      <c r="AT109" s="883"/>
      <c r="AU109" s="902" t="s">
        <v>410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411</v>
      </c>
      <c r="BR109" s="881"/>
      <c r="BS109" s="881"/>
      <c r="BT109" s="881"/>
      <c r="BU109" s="882"/>
      <c r="BV109" s="880" t="s">
        <v>286</v>
      </c>
      <c r="BW109" s="881"/>
      <c r="BX109" s="881"/>
      <c r="BY109" s="881"/>
      <c r="BZ109" s="882"/>
      <c r="CA109" s="880" t="s">
        <v>285</v>
      </c>
      <c r="CB109" s="881"/>
      <c r="CC109" s="881"/>
      <c r="CD109" s="881"/>
      <c r="CE109" s="882"/>
      <c r="CF109" s="903" t="s">
        <v>412</v>
      </c>
      <c r="CG109" s="903"/>
      <c r="CH109" s="903"/>
      <c r="CI109" s="903"/>
      <c r="CJ109" s="903"/>
      <c r="CK109" s="880" t="s">
        <v>413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411</v>
      </c>
      <c r="DH109" s="881"/>
      <c r="DI109" s="881"/>
      <c r="DJ109" s="881"/>
      <c r="DK109" s="882"/>
      <c r="DL109" s="880" t="s">
        <v>286</v>
      </c>
      <c r="DM109" s="881"/>
      <c r="DN109" s="881"/>
      <c r="DO109" s="881"/>
      <c r="DP109" s="882"/>
      <c r="DQ109" s="880" t="s">
        <v>285</v>
      </c>
      <c r="DR109" s="881"/>
      <c r="DS109" s="881"/>
      <c r="DT109" s="881"/>
      <c r="DU109" s="882"/>
      <c r="DV109" s="880" t="s">
        <v>412</v>
      </c>
      <c r="DW109" s="881"/>
      <c r="DX109" s="881"/>
      <c r="DY109" s="881"/>
      <c r="DZ109" s="883"/>
    </row>
    <row r="110" spans="1:131" s="197" customFormat="1" ht="26.25" customHeight="1">
      <c r="A110" s="884" t="s">
        <v>414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17034848</v>
      </c>
      <c r="AB110" s="888"/>
      <c r="AC110" s="888"/>
      <c r="AD110" s="888"/>
      <c r="AE110" s="889"/>
      <c r="AF110" s="890">
        <v>17240689</v>
      </c>
      <c r="AG110" s="888"/>
      <c r="AH110" s="888"/>
      <c r="AI110" s="888"/>
      <c r="AJ110" s="889"/>
      <c r="AK110" s="890">
        <v>15699780</v>
      </c>
      <c r="AL110" s="888"/>
      <c r="AM110" s="888"/>
      <c r="AN110" s="888"/>
      <c r="AO110" s="889"/>
      <c r="AP110" s="891">
        <v>17.2</v>
      </c>
      <c r="AQ110" s="892"/>
      <c r="AR110" s="892"/>
      <c r="AS110" s="892"/>
      <c r="AT110" s="893"/>
      <c r="AU110" s="894" t="s">
        <v>61</v>
      </c>
      <c r="AV110" s="895"/>
      <c r="AW110" s="895"/>
      <c r="AX110" s="895"/>
      <c r="AY110" s="896"/>
      <c r="AZ110" s="938" t="s">
        <v>415</v>
      </c>
      <c r="BA110" s="885"/>
      <c r="BB110" s="885"/>
      <c r="BC110" s="885"/>
      <c r="BD110" s="885"/>
      <c r="BE110" s="885"/>
      <c r="BF110" s="885"/>
      <c r="BG110" s="885"/>
      <c r="BH110" s="885"/>
      <c r="BI110" s="885"/>
      <c r="BJ110" s="885"/>
      <c r="BK110" s="885"/>
      <c r="BL110" s="885"/>
      <c r="BM110" s="885"/>
      <c r="BN110" s="885"/>
      <c r="BO110" s="885"/>
      <c r="BP110" s="886"/>
      <c r="BQ110" s="924">
        <v>173638652</v>
      </c>
      <c r="BR110" s="925"/>
      <c r="BS110" s="925"/>
      <c r="BT110" s="925"/>
      <c r="BU110" s="925"/>
      <c r="BV110" s="925">
        <v>175404770</v>
      </c>
      <c r="BW110" s="925"/>
      <c r="BX110" s="925"/>
      <c r="BY110" s="925"/>
      <c r="BZ110" s="925"/>
      <c r="CA110" s="925">
        <v>176890005</v>
      </c>
      <c r="CB110" s="925"/>
      <c r="CC110" s="925"/>
      <c r="CD110" s="925"/>
      <c r="CE110" s="925"/>
      <c r="CF110" s="939">
        <v>194.1</v>
      </c>
      <c r="CG110" s="940"/>
      <c r="CH110" s="940"/>
      <c r="CI110" s="940"/>
      <c r="CJ110" s="940"/>
      <c r="CK110" s="941" t="s">
        <v>416</v>
      </c>
      <c r="CL110" s="942"/>
      <c r="CM110" s="921" t="s">
        <v>417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419</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420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421</v>
      </c>
      <c r="B112" s="951"/>
      <c r="C112" s="948" t="s">
        <v>422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340000</v>
      </c>
      <c r="AB112" s="957"/>
      <c r="AC112" s="957"/>
      <c r="AD112" s="957"/>
      <c r="AE112" s="958"/>
      <c r="AF112" s="959">
        <v>363333</v>
      </c>
      <c r="AG112" s="957"/>
      <c r="AH112" s="957"/>
      <c r="AI112" s="957"/>
      <c r="AJ112" s="958"/>
      <c r="AK112" s="959">
        <v>386667</v>
      </c>
      <c r="AL112" s="957"/>
      <c r="AM112" s="957"/>
      <c r="AN112" s="957"/>
      <c r="AO112" s="958"/>
      <c r="AP112" s="960">
        <v>0.4</v>
      </c>
      <c r="AQ112" s="961"/>
      <c r="AR112" s="961"/>
      <c r="AS112" s="961"/>
      <c r="AT112" s="962"/>
      <c r="AU112" s="897"/>
      <c r="AV112" s="898"/>
      <c r="AW112" s="898"/>
      <c r="AX112" s="898"/>
      <c r="AY112" s="899"/>
      <c r="AZ112" s="947" t="s">
        <v>423</v>
      </c>
      <c r="BA112" s="948"/>
      <c r="BB112" s="948"/>
      <c r="BC112" s="948"/>
      <c r="BD112" s="948"/>
      <c r="BE112" s="948"/>
      <c r="BF112" s="948"/>
      <c r="BG112" s="948"/>
      <c r="BH112" s="948"/>
      <c r="BI112" s="948"/>
      <c r="BJ112" s="948"/>
      <c r="BK112" s="948"/>
      <c r="BL112" s="948"/>
      <c r="BM112" s="948"/>
      <c r="BN112" s="948"/>
      <c r="BO112" s="948"/>
      <c r="BP112" s="949"/>
      <c r="BQ112" s="917">
        <v>94282481</v>
      </c>
      <c r="BR112" s="918"/>
      <c r="BS112" s="918"/>
      <c r="BT112" s="918"/>
      <c r="BU112" s="918"/>
      <c r="BV112" s="918">
        <v>92048175</v>
      </c>
      <c r="BW112" s="918"/>
      <c r="BX112" s="918"/>
      <c r="BY112" s="918"/>
      <c r="BZ112" s="918"/>
      <c r="CA112" s="918">
        <v>91837546</v>
      </c>
      <c r="CB112" s="918"/>
      <c r="CC112" s="918"/>
      <c r="CD112" s="918"/>
      <c r="CE112" s="918"/>
      <c r="CF112" s="912">
        <v>100.8</v>
      </c>
      <c r="CG112" s="913"/>
      <c r="CH112" s="913"/>
      <c r="CI112" s="913"/>
      <c r="CJ112" s="913"/>
      <c r="CK112" s="943"/>
      <c r="CL112" s="944"/>
      <c r="CM112" s="914" t="s">
        <v>424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5227681</v>
      </c>
      <c r="AB113" s="932"/>
      <c r="AC113" s="932"/>
      <c r="AD113" s="932"/>
      <c r="AE113" s="933"/>
      <c r="AF113" s="934">
        <v>5106049</v>
      </c>
      <c r="AG113" s="932"/>
      <c r="AH113" s="932"/>
      <c r="AI113" s="932"/>
      <c r="AJ113" s="933"/>
      <c r="AK113" s="934">
        <v>5278116</v>
      </c>
      <c r="AL113" s="932"/>
      <c r="AM113" s="932"/>
      <c r="AN113" s="932"/>
      <c r="AO113" s="933"/>
      <c r="AP113" s="935">
        <v>5.8</v>
      </c>
      <c r="AQ113" s="936"/>
      <c r="AR113" s="936"/>
      <c r="AS113" s="936"/>
      <c r="AT113" s="937"/>
      <c r="AU113" s="897"/>
      <c r="AV113" s="898"/>
      <c r="AW113" s="898"/>
      <c r="AX113" s="898"/>
      <c r="AY113" s="899"/>
      <c r="AZ113" s="947" t="s">
        <v>426</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429</v>
      </c>
      <c r="BA114" s="948"/>
      <c r="BB114" s="948"/>
      <c r="BC114" s="948"/>
      <c r="BD114" s="948"/>
      <c r="BE114" s="948"/>
      <c r="BF114" s="948"/>
      <c r="BG114" s="948"/>
      <c r="BH114" s="948"/>
      <c r="BI114" s="948"/>
      <c r="BJ114" s="948"/>
      <c r="BK114" s="948"/>
      <c r="BL114" s="948"/>
      <c r="BM114" s="948"/>
      <c r="BN114" s="948"/>
      <c r="BO114" s="948"/>
      <c r="BP114" s="949"/>
      <c r="BQ114" s="917">
        <v>23820934</v>
      </c>
      <c r="BR114" s="918"/>
      <c r="BS114" s="918"/>
      <c r="BT114" s="918"/>
      <c r="BU114" s="918"/>
      <c r="BV114" s="918">
        <v>22756001</v>
      </c>
      <c r="BW114" s="918"/>
      <c r="BX114" s="918"/>
      <c r="BY114" s="918"/>
      <c r="BZ114" s="918"/>
      <c r="CA114" s="918">
        <v>21798677</v>
      </c>
      <c r="CB114" s="918"/>
      <c r="CC114" s="918"/>
      <c r="CD114" s="918"/>
      <c r="CE114" s="918"/>
      <c r="CF114" s="912">
        <v>23.9</v>
      </c>
      <c r="CG114" s="913"/>
      <c r="CH114" s="913"/>
      <c r="CI114" s="913"/>
      <c r="CJ114" s="913"/>
      <c r="CK114" s="943"/>
      <c r="CL114" s="944"/>
      <c r="CM114" s="914" t="s">
        <v>430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431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2960</v>
      </c>
      <c r="AB115" s="932"/>
      <c r="AC115" s="932"/>
      <c r="AD115" s="932"/>
      <c r="AE115" s="933"/>
      <c r="AF115" s="934">
        <v>2070</v>
      </c>
      <c r="AG115" s="932"/>
      <c r="AH115" s="932"/>
      <c r="AI115" s="932"/>
      <c r="AJ115" s="933"/>
      <c r="AK115" s="934">
        <v>1692</v>
      </c>
      <c r="AL115" s="932"/>
      <c r="AM115" s="932"/>
      <c r="AN115" s="932"/>
      <c r="AO115" s="933"/>
      <c r="AP115" s="935">
        <v>0</v>
      </c>
      <c r="AQ115" s="936"/>
      <c r="AR115" s="936"/>
      <c r="AS115" s="936"/>
      <c r="AT115" s="937"/>
      <c r="AU115" s="897"/>
      <c r="AV115" s="898"/>
      <c r="AW115" s="898"/>
      <c r="AX115" s="898"/>
      <c r="AY115" s="899"/>
      <c r="AZ115" s="947" t="s">
        <v>432</v>
      </c>
      <c r="BA115" s="948"/>
      <c r="BB115" s="948"/>
      <c r="BC115" s="948"/>
      <c r="BD115" s="948"/>
      <c r="BE115" s="948"/>
      <c r="BF115" s="948"/>
      <c r="BG115" s="948"/>
      <c r="BH115" s="948"/>
      <c r="BI115" s="948"/>
      <c r="BJ115" s="948"/>
      <c r="BK115" s="948"/>
      <c r="BL115" s="948"/>
      <c r="BM115" s="948"/>
      <c r="BN115" s="948"/>
      <c r="BO115" s="948"/>
      <c r="BP115" s="949"/>
      <c r="BQ115" s="917">
        <v>934</v>
      </c>
      <c r="BR115" s="918"/>
      <c r="BS115" s="918"/>
      <c r="BT115" s="918"/>
      <c r="BU115" s="918"/>
      <c r="BV115" s="918">
        <v>309</v>
      </c>
      <c r="BW115" s="918"/>
      <c r="BX115" s="918"/>
      <c r="BY115" s="918"/>
      <c r="BZ115" s="918"/>
      <c r="CA115" s="918">
        <v>135</v>
      </c>
      <c r="CB115" s="918"/>
      <c r="CC115" s="918"/>
      <c r="CD115" s="918"/>
      <c r="CE115" s="918"/>
      <c r="CF115" s="912">
        <v>0</v>
      </c>
      <c r="CG115" s="913"/>
      <c r="CH115" s="913"/>
      <c r="CI115" s="913"/>
      <c r="CJ115" s="913"/>
      <c r="CK115" s="943"/>
      <c r="CL115" s="944"/>
      <c r="CM115" s="947" t="s">
        <v>433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4794</v>
      </c>
      <c r="AB116" s="957"/>
      <c r="AC116" s="957"/>
      <c r="AD116" s="957"/>
      <c r="AE116" s="958"/>
      <c r="AF116" s="959">
        <v>7511</v>
      </c>
      <c r="AG116" s="957"/>
      <c r="AH116" s="957"/>
      <c r="AI116" s="957"/>
      <c r="AJ116" s="958"/>
      <c r="AK116" s="959">
        <v>24665</v>
      </c>
      <c r="AL116" s="957"/>
      <c r="AM116" s="957"/>
      <c r="AN116" s="957"/>
      <c r="AO116" s="958"/>
      <c r="AP116" s="960">
        <v>0</v>
      </c>
      <c r="AQ116" s="961"/>
      <c r="AR116" s="961"/>
      <c r="AS116" s="961"/>
      <c r="AT116" s="962"/>
      <c r="AU116" s="897"/>
      <c r="AV116" s="898"/>
      <c r="AW116" s="898"/>
      <c r="AX116" s="898"/>
      <c r="AY116" s="899"/>
      <c r="AZ116" s="947" t="s">
        <v>435</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437</v>
      </c>
      <c r="Z117" s="882"/>
      <c r="AA117" s="994">
        <v>22610283</v>
      </c>
      <c r="AB117" s="964"/>
      <c r="AC117" s="964"/>
      <c r="AD117" s="964"/>
      <c r="AE117" s="965"/>
      <c r="AF117" s="963">
        <v>22719652</v>
      </c>
      <c r="AG117" s="964"/>
      <c r="AH117" s="964"/>
      <c r="AI117" s="964"/>
      <c r="AJ117" s="965"/>
      <c r="AK117" s="963">
        <v>21390920</v>
      </c>
      <c r="AL117" s="964"/>
      <c r="AM117" s="964"/>
      <c r="AN117" s="964"/>
      <c r="AO117" s="965"/>
      <c r="AP117" s="966"/>
      <c r="AQ117" s="967"/>
      <c r="AR117" s="967"/>
      <c r="AS117" s="967"/>
      <c r="AT117" s="968"/>
      <c r="AU117" s="897"/>
      <c r="AV117" s="898"/>
      <c r="AW117" s="898"/>
      <c r="AX117" s="898"/>
      <c r="AY117" s="899"/>
      <c r="AZ117" s="993" t="s">
        <v>438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411</v>
      </c>
      <c r="AB118" s="881"/>
      <c r="AC118" s="881"/>
      <c r="AD118" s="881"/>
      <c r="AE118" s="882"/>
      <c r="AF118" s="880" t="s">
        <v>286</v>
      </c>
      <c r="AG118" s="881"/>
      <c r="AH118" s="881"/>
      <c r="AI118" s="881"/>
      <c r="AJ118" s="882"/>
      <c r="AK118" s="880" t="s">
        <v>285</v>
      </c>
      <c r="AL118" s="881"/>
      <c r="AM118" s="881"/>
      <c r="AN118" s="881"/>
      <c r="AO118" s="882"/>
      <c r="AP118" s="988" t="s">
        <v>412</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440</v>
      </c>
      <c r="BP118" s="992"/>
      <c r="BQ118" s="983">
        <v>291743001</v>
      </c>
      <c r="BR118" s="984"/>
      <c r="BS118" s="984"/>
      <c r="BT118" s="984"/>
      <c r="BU118" s="984"/>
      <c r="BV118" s="984">
        <v>290209255</v>
      </c>
      <c r="BW118" s="984"/>
      <c r="BX118" s="984"/>
      <c r="BY118" s="984"/>
      <c r="BZ118" s="984"/>
      <c r="CA118" s="984">
        <v>290526363</v>
      </c>
      <c r="CB118" s="984"/>
      <c r="CC118" s="984"/>
      <c r="CD118" s="984"/>
      <c r="CE118" s="984"/>
      <c r="CF118" s="985"/>
      <c r="CG118" s="986"/>
      <c r="CH118" s="986"/>
      <c r="CI118" s="986"/>
      <c r="CJ118" s="987"/>
      <c r="CK118" s="943"/>
      <c r="CL118" s="944"/>
      <c r="CM118" s="914" t="s">
        <v>441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416</v>
      </c>
      <c r="B119" s="942"/>
      <c r="C119" s="921" t="s">
        <v>417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442</v>
      </c>
      <c r="AV119" s="976"/>
      <c r="AW119" s="976"/>
      <c r="AX119" s="976"/>
      <c r="AY119" s="977"/>
      <c r="AZ119" s="938" t="s">
        <v>443</v>
      </c>
      <c r="BA119" s="885"/>
      <c r="BB119" s="885"/>
      <c r="BC119" s="885"/>
      <c r="BD119" s="885"/>
      <c r="BE119" s="885"/>
      <c r="BF119" s="885"/>
      <c r="BG119" s="885"/>
      <c r="BH119" s="885"/>
      <c r="BI119" s="885"/>
      <c r="BJ119" s="885"/>
      <c r="BK119" s="885"/>
      <c r="BL119" s="885"/>
      <c r="BM119" s="885"/>
      <c r="BN119" s="885"/>
      <c r="BO119" s="885"/>
      <c r="BP119" s="886"/>
      <c r="BQ119" s="924">
        <v>47675965</v>
      </c>
      <c r="BR119" s="925"/>
      <c r="BS119" s="925"/>
      <c r="BT119" s="925"/>
      <c r="BU119" s="925"/>
      <c r="BV119" s="925">
        <v>45975205</v>
      </c>
      <c r="BW119" s="925"/>
      <c r="BX119" s="925"/>
      <c r="BY119" s="925"/>
      <c r="BZ119" s="925"/>
      <c r="CA119" s="925">
        <v>50336638</v>
      </c>
      <c r="CB119" s="925"/>
      <c r="CC119" s="925"/>
      <c r="CD119" s="925"/>
      <c r="CE119" s="925"/>
      <c r="CF119" s="939">
        <v>55.2</v>
      </c>
      <c r="CG119" s="940"/>
      <c r="CH119" s="940"/>
      <c r="CI119" s="940"/>
      <c r="CJ119" s="940"/>
      <c r="CK119" s="945"/>
      <c r="CL119" s="946"/>
      <c r="CM119" s="1002" t="s">
        <v>444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420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445</v>
      </c>
      <c r="BA120" s="948"/>
      <c r="BB120" s="948"/>
      <c r="BC120" s="948"/>
      <c r="BD120" s="948"/>
      <c r="BE120" s="948"/>
      <c r="BF120" s="948"/>
      <c r="BG120" s="948"/>
      <c r="BH120" s="948"/>
      <c r="BI120" s="948"/>
      <c r="BJ120" s="948"/>
      <c r="BK120" s="948"/>
      <c r="BL120" s="948"/>
      <c r="BM120" s="948"/>
      <c r="BN120" s="948"/>
      <c r="BO120" s="948"/>
      <c r="BP120" s="949"/>
      <c r="BQ120" s="917">
        <v>2204491</v>
      </c>
      <c r="BR120" s="918"/>
      <c r="BS120" s="918"/>
      <c r="BT120" s="918"/>
      <c r="BU120" s="918"/>
      <c r="BV120" s="918">
        <v>1932916</v>
      </c>
      <c r="BW120" s="918"/>
      <c r="BX120" s="918"/>
      <c r="BY120" s="918"/>
      <c r="BZ120" s="918"/>
      <c r="CA120" s="918">
        <v>1797582</v>
      </c>
      <c r="CB120" s="918"/>
      <c r="CC120" s="918"/>
      <c r="CD120" s="918"/>
      <c r="CE120" s="918"/>
      <c r="CF120" s="912">
        <v>2</v>
      </c>
      <c r="CG120" s="913"/>
      <c r="CH120" s="913"/>
      <c r="CI120" s="913"/>
      <c r="CJ120" s="913"/>
      <c r="CK120" s="1011" t="s">
        <v>446</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92186134</v>
      </c>
      <c r="DH120" s="925"/>
      <c r="DI120" s="925"/>
      <c r="DJ120" s="925"/>
      <c r="DK120" s="925"/>
      <c r="DL120" s="925">
        <v>90081732</v>
      </c>
      <c r="DM120" s="925"/>
      <c r="DN120" s="925"/>
      <c r="DO120" s="925"/>
      <c r="DP120" s="925"/>
      <c r="DQ120" s="925">
        <v>90038071</v>
      </c>
      <c r="DR120" s="925"/>
      <c r="DS120" s="925"/>
      <c r="DT120" s="925"/>
      <c r="DU120" s="925"/>
      <c r="DV120" s="926">
        <v>98.8</v>
      </c>
      <c r="DW120" s="926"/>
      <c r="DX120" s="926"/>
      <c r="DY120" s="926"/>
      <c r="DZ120" s="927"/>
    </row>
    <row r="121" spans="1:130" s="197" customFormat="1" ht="26.25" customHeight="1">
      <c r="A121" s="973"/>
      <c r="B121" s="944"/>
      <c r="C121" s="1008" t="s">
        <v>447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448</v>
      </c>
      <c r="BA121" s="969"/>
      <c r="BB121" s="969"/>
      <c r="BC121" s="969"/>
      <c r="BD121" s="969"/>
      <c r="BE121" s="969"/>
      <c r="BF121" s="969"/>
      <c r="BG121" s="969"/>
      <c r="BH121" s="969"/>
      <c r="BI121" s="969"/>
      <c r="BJ121" s="969"/>
      <c r="BK121" s="969"/>
      <c r="BL121" s="969"/>
      <c r="BM121" s="969"/>
      <c r="BN121" s="969"/>
      <c r="BO121" s="969"/>
      <c r="BP121" s="970"/>
      <c r="BQ121" s="983">
        <v>178800650</v>
      </c>
      <c r="BR121" s="984"/>
      <c r="BS121" s="984"/>
      <c r="BT121" s="984"/>
      <c r="BU121" s="984"/>
      <c r="BV121" s="984">
        <v>180740101</v>
      </c>
      <c r="BW121" s="984"/>
      <c r="BX121" s="984"/>
      <c r="BY121" s="984"/>
      <c r="BZ121" s="984"/>
      <c r="CA121" s="984">
        <v>182861451</v>
      </c>
      <c r="CB121" s="984"/>
      <c r="CC121" s="984"/>
      <c r="CD121" s="984"/>
      <c r="CE121" s="984"/>
      <c r="CF121" s="1022">
        <v>200.6</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1276148</v>
      </c>
      <c r="DH121" s="918"/>
      <c r="DI121" s="918"/>
      <c r="DJ121" s="918"/>
      <c r="DK121" s="918"/>
      <c r="DL121" s="918">
        <v>1166071</v>
      </c>
      <c r="DM121" s="918"/>
      <c r="DN121" s="918"/>
      <c r="DO121" s="918"/>
      <c r="DP121" s="918"/>
      <c r="DQ121" s="918">
        <v>1014220</v>
      </c>
      <c r="DR121" s="918"/>
      <c r="DS121" s="918"/>
      <c r="DT121" s="918"/>
      <c r="DU121" s="918"/>
      <c r="DV121" s="919">
        <v>1.1000000000000001</v>
      </c>
      <c r="DW121" s="919"/>
      <c r="DX121" s="919"/>
      <c r="DY121" s="919"/>
      <c r="DZ121" s="920"/>
    </row>
    <row r="122" spans="1:130" s="197" customFormat="1" ht="26.25" customHeight="1">
      <c r="A122" s="973"/>
      <c r="B122" s="944"/>
      <c r="C122" s="914" t="s">
        <v>430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449</v>
      </c>
      <c r="BP122" s="992"/>
      <c r="BQ122" s="1032">
        <v>228681106</v>
      </c>
      <c r="BR122" s="1033"/>
      <c r="BS122" s="1033"/>
      <c r="BT122" s="1033"/>
      <c r="BU122" s="1033"/>
      <c r="BV122" s="1033">
        <v>228648222</v>
      </c>
      <c r="BW122" s="1033"/>
      <c r="BX122" s="1033"/>
      <c r="BY122" s="1033"/>
      <c r="BZ122" s="1033"/>
      <c r="CA122" s="1033">
        <v>234995671</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515828</v>
      </c>
      <c r="DH122" s="918"/>
      <c r="DI122" s="918"/>
      <c r="DJ122" s="918"/>
      <c r="DK122" s="918"/>
      <c r="DL122" s="918">
        <v>529950</v>
      </c>
      <c r="DM122" s="918"/>
      <c r="DN122" s="918"/>
      <c r="DO122" s="918"/>
      <c r="DP122" s="918"/>
      <c r="DQ122" s="918">
        <v>551994</v>
      </c>
      <c r="DR122" s="918"/>
      <c r="DS122" s="918"/>
      <c r="DT122" s="918"/>
      <c r="DU122" s="918"/>
      <c r="DV122" s="919">
        <v>0.6</v>
      </c>
      <c r="DW122" s="919"/>
      <c r="DX122" s="919"/>
      <c r="DY122" s="919"/>
      <c r="DZ122" s="920"/>
    </row>
    <row r="123" spans="1:130" s="197" customFormat="1" ht="26.25" customHeight="1" thickBot="1">
      <c r="A123" s="973"/>
      <c r="B123" s="944"/>
      <c r="C123" s="914" t="s">
        <v>436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450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69.2</v>
      </c>
      <c r="BR123" s="1025"/>
      <c r="BS123" s="1025"/>
      <c r="BT123" s="1025"/>
      <c r="BU123" s="1025"/>
      <c r="BV123" s="1025">
        <v>67.900000000000006</v>
      </c>
      <c r="BW123" s="1025"/>
      <c r="BX123" s="1025"/>
      <c r="BY123" s="1025"/>
      <c r="BZ123" s="1025"/>
      <c r="CA123" s="1025">
        <v>60.9</v>
      </c>
      <c r="CB123" s="1025"/>
      <c r="CC123" s="1025"/>
      <c r="CD123" s="1025"/>
      <c r="CE123" s="1025"/>
      <c r="CF123" s="1026"/>
      <c r="CG123" s="1027"/>
      <c r="CH123" s="1027"/>
      <c r="CI123" s="1027"/>
      <c r="CJ123" s="1028"/>
      <c r="CK123" s="1014"/>
      <c r="CL123" s="1015"/>
      <c r="CM123" s="1015"/>
      <c r="CN123" s="1015"/>
      <c r="CO123" s="1016"/>
      <c r="CP123" s="1005" t="s">
        <v>393</v>
      </c>
      <c r="CQ123" s="1006"/>
      <c r="CR123" s="1006"/>
      <c r="CS123" s="1006"/>
      <c r="CT123" s="1006"/>
      <c r="CU123" s="1006"/>
      <c r="CV123" s="1006"/>
      <c r="CW123" s="1006"/>
      <c r="CX123" s="1006"/>
      <c r="CY123" s="1006"/>
      <c r="CZ123" s="1006"/>
      <c r="DA123" s="1006"/>
      <c r="DB123" s="1006"/>
      <c r="DC123" s="1006"/>
      <c r="DD123" s="1006"/>
      <c r="DE123" s="1006"/>
      <c r="DF123" s="1007"/>
      <c r="DG123" s="956">
        <v>91528</v>
      </c>
      <c r="DH123" s="957"/>
      <c r="DI123" s="957"/>
      <c r="DJ123" s="957"/>
      <c r="DK123" s="958"/>
      <c r="DL123" s="959">
        <v>77577</v>
      </c>
      <c r="DM123" s="957"/>
      <c r="DN123" s="957"/>
      <c r="DO123" s="957"/>
      <c r="DP123" s="958"/>
      <c r="DQ123" s="959">
        <v>64019</v>
      </c>
      <c r="DR123" s="957"/>
      <c r="DS123" s="957"/>
      <c r="DT123" s="957"/>
      <c r="DU123" s="958"/>
      <c r="DV123" s="960">
        <v>0.1</v>
      </c>
      <c r="DW123" s="961"/>
      <c r="DX123" s="961"/>
      <c r="DY123" s="961"/>
      <c r="DZ123" s="962"/>
    </row>
    <row r="124" spans="1:130" s="197" customFormat="1" ht="26.25" customHeight="1">
      <c r="A124" s="973"/>
      <c r="B124" s="944"/>
      <c r="C124" s="914" t="s">
        <v>439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v>2960</v>
      </c>
      <c r="AB124" s="957"/>
      <c r="AC124" s="957"/>
      <c r="AD124" s="957"/>
      <c r="AE124" s="958"/>
      <c r="AF124" s="959">
        <v>2070</v>
      </c>
      <c r="AG124" s="957"/>
      <c r="AH124" s="957"/>
      <c r="AI124" s="957"/>
      <c r="AJ124" s="958"/>
      <c r="AK124" s="959">
        <v>1692</v>
      </c>
      <c r="AL124" s="957"/>
      <c r="AM124" s="957"/>
      <c r="AN124" s="957"/>
      <c r="AO124" s="958"/>
      <c r="AP124" s="960">
        <v>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451</v>
      </c>
      <c r="CQ124" s="1006"/>
      <c r="CR124" s="1006"/>
      <c r="CS124" s="1006"/>
      <c r="CT124" s="1006"/>
      <c r="CU124" s="1006"/>
      <c r="CV124" s="1006"/>
      <c r="CW124" s="1006"/>
      <c r="CX124" s="1006"/>
      <c r="CY124" s="1006"/>
      <c r="CZ124" s="1006"/>
      <c r="DA124" s="1006"/>
      <c r="DB124" s="1006"/>
      <c r="DC124" s="1006"/>
      <c r="DD124" s="1006"/>
      <c r="DE124" s="1006"/>
      <c r="DF124" s="1007"/>
      <c r="DG124" s="995">
        <v>6870</v>
      </c>
      <c r="DH124" s="996"/>
      <c r="DI124" s="996"/>
      <c r="DJ124" s="996"/>
      <c r="DK124" s="997"/>
      <c r="DL124" s="998">
        <v>4691</v>
      </c>
      <c r="DM124" s="996"/>
      <c r="DN124" s="996"/>
      <c r="DO124" s="996"/>
      <c r="DP124" s="997"/>
      <c r="DQ124" s="998">
        <v>2360</v>
      </c>
      <c r="DR124" s="996"/>
      <c r="DS124" s="996"/>
      <c r="DT124" s="996"/>
      <c r="DU124" s="997"/>
      <c r="DV124" s="999">
        <v>0</v>
      </c>
      <c r="DW124" s="1000"/>
      <c r="DX124" s="1000"/>
      <c r="DY124" s="1000"/>
      <c r="DZ124" s="1001"/>
    </row>
    <row r="125" spans="1:130" s="197" customFormat="1" ht="26.25" customHeight="1" thickBot="1">
      <c r="A125" s="973"/>
      <c r="B125" s="944"/>
      <c r="C125" s="914" t="s">
        <v>441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452</v>
      </c>
      <c r="CL125" s="1012"/>
      <c r="CM125" s="1012"/>
      <c r="CN125" s="1012"/>
      <c r="CO125" s="1013"/>
      <c r="CP125" s="938" t="s">
        <v>453</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454</v>
      </c>
      <c r="AY126" s="1035"/>
      <c r="AZ126" s="1035"/>
      <c r="BA126" s="1035"/>
      <c r="BB126" s="1035"/>
      <c r="BC126" s="1035"/>
      <c r="BD126" s="1035"/>
      <c r="BE126" s="1036"/>
      <c r="BF126" s="1050" t="s">
        <v>455</v>
      </c>
      <c r="BG126" s="1035"/>
      <c r="BH126" s="1035"/>
      <c r="BI126" s="1035"/>
      <c r="BJ126" s="1035"/>
      <c r="BK126" s="1035"/>
      <c r="BL126" s="1036"/>
      <c r="BM126" s="1050" t="s">
        <v>456</v>
      </c>
      <c r="BN126" s="1035"/>
      <c r="BO126" s="1035"/>
      <c r="BP126" s="1035"/>
      <c r="BQ126" s="1035"/>
      <c r="BR126" s="1035"/>
      <c r="BS126" s="1036"/>
      <c r="BT126" s="1050" t="s">
        <v>457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458</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460</v>
      </c>
      <c r="AY127" s="885"/>
      <c r="AZ127" s="885"/>
      <c r="BA127" s="885"/>
      <c r="BB127" s="885"/>
      <c r="BC127" s="885"/>
      <c r="BD127" s="885"/>
      <c r="BE127" s="886"/>
      <c r="BF127" s="1039" t="s">
        <v>112</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461</v>
      </c>
      <c r="CQ127" s="1043"/>
      <c r="CR127" s="1043"/>
      <c r="CS127" s="1043"/>
      <c r="CT127" s="1043"/>
      <c r="CU127" s="1043"/>
      <c r="CV127" s="1043"/>
      <c r="CW127" s="1043"/>
      <c r="CX127" s="1043"/>
      <c r="CY127" s="1043"/>
      <c r="CZ127" s="1043"/>
      <c r="DA127" s="1043"/>
      <c r="DB127" s="1043"/>
      <c r="DC127" s="1043"/>
      <c r="DD127" s="1043"/>
      <c r="DE127" s="1043"/>
      <c r="DF127" s="1044"/>
      <c r="DG127" s="1045">
        <v>934</v>
      </c>
      <c r="DH127" s="1046"/>
      <c r="DI127" s="1046"/>
      <c r="DJ127" s="1046"/>
      <c r="DK127" s="1046"/>
      <c r="DL127" s="1046">
        <v>309</v>
      </c>
      <c r="DM127" s="1046"/>
      <c r="DN127" s="1046"/>
      <c r="DO127" s="1046"/>
      <c r="DP127" s="1046"/>
      <c r="DQ127" s="1046">
        <v>135</v>
      </c>
      <c r="DR127" s="1046"/>
      <c r="DS127" s="1046"/>
      <c r="DT127" s="1046"/>
      <c r="DU127" s="1046"/>
      <c r="DV127" s="1047">
        <v>0</v>
      </c>
      <c r="DW127" s="1047"/>
      <c r="DX127" s="1047"/>
      <c r="DY127" s="1047"/>
      <c r="DZ127" s="1048"/>
    </row>
    <row r="128" spans="1:130" s="197" customFormat="1" ht="26.25" customHeight="1">
      <c r="A128" s="1069" t="s">
        <v>462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463</v>
      </c>
      <c r="X128" s="1071"/>
      <c r="Y128" s="1071"/>
      <c r="Z128" s="1072"/>
      <c r="AA128" s="1087">
        <v>460851</v>
      </c>
      <c r="AB128" s="1088"/>
      <c r="AC128" s="1088"/>
      <c r="AD128" s="1088"/>
      <c r="AE128" s="1089"/>
      <c r="AF128" s="1090">
        <v>467824</v>
      </c>
      <c r="AG128" s="1088"/>
      <c r="AH128" s="1088"/>
      <c r="AI128" s="1088"/>
      <c r="AJ128" s="1089"/>
      <c r="AK128" s="1090">
        <v>479096</v>
      </c>
      <c r="AL128" s="1088"/>
      <c r="AM128" s="1088"/>
      <c r="AN128" s="1088"/>
      <c r="AO128" s="1089"/>
      <c r="AP128" s="1091"/>
      <c r="AQ128" s="1092"/>
      <c r="AR128" s="1092"/>
      <c r="AS128" s="1092"/>
      <c r="AT128" s="1093"/>
      <c r="AU128" s="235"/>
      <c r="AV128" s="235"/>
      <c r="AW128" s="235"/>
      <c r="AX128" s="1052" t="s">
        <v>464</v>
      </c>
      <c r="AY128" s="948"/>
      <c r="AZ128" s="948"/>
      <c r="BA128" s="948"/>
      <c r="BB128" s="948"/>
      <c r="BC128" s="948"/>
      <c r="BD128" s="948"/>
      <c r="BE128" s="949"/>
      <c r="BF128" s="1064" t="s">
        <v>112</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465</v>
      </c>
      <c r="X129" s="1059"/>
      <c r="Y129" s="1059"/>
      <c r="Z129" s="1060"/>
      <c r="AA129" s="956">
        <v>105202394</v>
      </c>
      <c r="AB129" s="957"/>
      <c r="AC129" s="957"/>
      <c r="AD129" s="957"/>
      <c r="AE129" s="958"/>
      <c r="AF129" s="959">
        <v>105591495</v>
      </c>
      <c r="AG129" s="957"/>
      <c r="AH129" s="957"/>
      <c r="AI129" s="957"/>
      <c r="AJ129" s="958"/>
      <c r="AK129" s="959">
        <v>105964359</v>
      </c>
      <c r="AL129" s="957"/>
      <c r="AM129" s="957"/>
      <c r="AN129" s="957"/>
      <c r="AO129" s="958"/>
      <c r="AP129" s="1061"/>
      <c r="AQ129" s="1062"/>
      <c r="AR129" s="1062"/>
      <c r="AS129" s="1062"/>
      <c r="AT129" s="1063"/>
      <c r="AU129" s="235"/>
      <c r="AV129" s="235"/>
      <c r="AW129" s="235"/>
      <c r="AX129" s="1052" t="s">
        <v>466</v>
      </c>
      <c r="AY129" s="948"/>
      <c r="AZ129" s="948"/>
      <c r="BA129" s="948"/>
      <c r="BB129" s="948"/>
      <c r="BC129" s="948"/>
      <c r="BD129" s="948"/>
      <c r="BE129" s="949"/>
      <c r="BF129" s="1053">
        <v>7.8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468</v>
      </c>
      <c r="X130" s="1059"/>
      <c r="Y130" s="1059"/>
      <c r="Z130" s="1060"/>
      <c r="AA130" s="956">
        <v>14078298</v>
      </c>
      <c r="AB130" s="957"/>
      <c r="AC130" s="957"/>
      <c r="AD130" s="957"/>
      <c r="AE130" s="958"/>
      <c r="AF130" s="959">
        <v>15003572</v>
      </c>
      <c r="AG130" s="957"/>
      <c r="AH130" s="957"/>
      <c r="AI130" s="957"/>
      <c r="AJ130" s="958"/>
      <c r="AK130" s="959">
        <v>14829516</v>
      </c>
      <c r="AL130" s="957"/>
      <c r="AM130" s="957"/>
      <c r="AN130" s="957"/>
      <c r="AO130" s="958"/>
      <c r="AP130" s="1061"/>
      <c r="AQ130" s="1062"/>
      <c r="AR130" s="1062"/>
      <c r="AS130" s="1062"/>
      <c r="AT130" s="1063"/>
      <c r="AU130" s="235"/>
      <c r="AV130" s="235"/>
      <c r="AW130" s="235"/>
      <c r="AX130" s="1111" t="s">
        <v>469</v>
      </c>
      <c r="AY130" s="1043"/>
      <c r="AZ130" s="1043"/>
      <c r="BA130" s="1043"/>
      <c r="BB130" s="1043"/>
      <c r="BC130" s="1043"/>
      <c r="BD130" s="1043"/>
      <c r="BE130" s="1044"/>
      <c r="BF130" s="1073">
        <v>60.9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470</v>
      </c>
      <c r="X131" s="1082"/>
      <c r="Y131" s="1082"/>
      <c r="Z131" s="1083"/>
      <c r="AA131" s="995">
        <v>91124096</v>
      </c>
      <c r="AB131" s="996"/>
      <c r="AC131" s="996"/>
      <c r="AD131" s="996"/>
      <c r="AE131" s="997"/>
      <c r="AF131" s="998">
        <v>90587923</v>
      </c>
      <c r="AG131" s="996"/>
      <c r="AH131" s="996"/>
      <c r="AI131" s="996"/>
      <c r="AJ131" s="997"/>
      <c r="AK131" s="998">
        <v>91134843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471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472</v>
      </c>
      <c r="W132" s="1099"/>
      <c r="X132" s="1099"/>
      <c r="Y132" s="1099"/>
      <c r="Z132" s="1100"/>
      <c r="AA132" s="1101">
        <v>8.8572993909999997</v>
      </c>
      <c r="AB132" s="1102"/>
      <c r="AC132" s="1102"/>
      <c r="AD132" s="1102"/>
      <c r="AE132" s="1103"/>
      <c r="AF132" s="1104">
        <v>8.0013491420000005</v>
      </c>
      <c r="AG132" s="1102"/>
      <c r="AH132" s="1102"/>
      <c r="AI132" s="1102"/>
      <c r="AJ132" s="1103"/>
      <c r="AK132" s="1104">
        <v>6.6739655219999996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473</v>
      </c>
      <c r="W133" s="1106"/>
      <c r="X133" s="1106"/>
      <c r="Y133" s="1106"/>
      <c r="Z133" s="1107"/>
      <c r="AA133" s="1108">
        <v>8.6</v>
      </c>
      <c r="AB133" s="1109"/>
      <c r="AC133" s="1109"/>
      <c r="AD133" s="1109"/>
      <c r="AE133" s="1110"/>
      <c r="AF133" s="1108">
        <v>8.3000000000000007</v>
      </c>
      <c r="AG133" s="1109"/>
      <c r="AH133" s="1109"/>
      <c r="AI133" s="1109"/>
      <c r="AJ133" s="1110"/>
      <c r="AK133" s="1108">
        <v>7.8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zoomScaleNormal="100"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5" t="s">
        <v>476</v>
      </c>
      <c r="L7" s="254"/>
      <c r="M7" s="255" t="s">
        <v>477</v>
      </c>
      <c r="N7" s="256"/>
    </row>
    <row r="8" spans="1:16">
      <c r="A8" s="248"/>
      <c r="B8" s="244"/>
      <c r="C8" s="244"/>
      <c r="D8" s="244"/>
      <c r="E8" s="244"/>
      <c r="F8" s="244"/>
      <c r="G8" s="257"/>
      <c r="H8" s="258"/>
      <c r="I8" s="258"/>
      <c r="J8" s="259"/>
      <c r="K8" s="1116"/>
      <c r="L8" s="260" t="s">
        <v>478</v>
      </c>
      <c r="M8" s="261" t="s">
        <v>479</v>
      </c>
      <c r="N8" s="262" t="s">
        <v>480</v>
      </c>
    </row>
    <row r="9" spans="1:16">
      <c r="A9" s="248"/>
      <c r="B9" s="244"/>
      <c r="C9" s="244"/>
      <c r="D9" s="244"/>
      <c r="E9" s="244"/>
      <c r="F9" s="244"/>
      <c r="G9" s="1117" t="s">
        <v>481</v>
      </c>
      <c r="H9" s="1118"/>
      <c r="I9" s="1118"/>
      <c r="J9" s="1119"/>
      <c r="K9" s="263">
        <v>24270082</v>
      </c>
      <c r="L9" s="264">
        <v>46849</v>
      </c>
      <c r="M9" s="265">
        <v>57075</v>
      </c>
      <c r="N9" s="266">
        <v>-17.899999999999999</v>
      </c>
    </row>
    <row r="10" spans="1:16">
      <c r="A10" s="248"/>
      <c r="B10" s="244"/>
      <c r="C10" s="244"/>
      <c r="D10" s="244"/>
      <c r="E10" s="244"/>
      <c r="F10" s="244"/>
      <c r="G10" s="1117" t="s">
        <v>482</v>
      </c>
      <c r="H10" s="1118"/>
      <c r="I10" s="1118"/>
      <c r="J10" s="1119"/>
      <c r="K10" s="267">
        <v>1246147</v>
      </c>
      <c r="L10" s="268">
        <v>2405</v>
      </c>
      <c r="M10" s="269">
        <v>2378</v>
      </c>
      <c r="N10" s="270">
        <v>1.1000000000000001</v>
      </c>
    </row>
    <row r="11" spans="1:16" ht="13.5" customHeight="1">
      <c r="A11" s="248"/>
      <c r="B11" s="244"/>
      <c r="C11" s="244"/>
      <c r="D11" s="244"/>
      <c r="E11" s="244"/>
      <c r="F11" s="244"/>
      <c r="G11" s="1117" t="s">
        <v>483</v>
      </c>
      <c r="H11" s="1118"/>
      <c r="I11" s="1118"/>
      <c r="J11" s="1119"/>
      <c r="K11" s="267">
        <v>261050</v>
      </c>
      <c r="L11" s="268">
        <v>504</v>
      </c>
      <c r="M11" s="269">
        <v>1348</v>
      </c>
      <c r="N11" s="270">
        <v>-62.6</v>
      </c>
    </row>
    <row r="12" spans="1:16" ht="13.5" customHeight="1">
      <c r="A12" s="248"/>
      <c r="B12" s="244"/>
      <c r="C12" s="244"/>
      <c r="D12" s="244"/>
      <c r="E12" s="244"/>
      <c r="F12" s="244"/>
      <c r="G12" s="1117" t="s">
        <v>484</v>
      </c>
      <c r="H12" s="1118"/>
      <c r="I12" s="1118"/>
      <c r="J12" s="1119"/>
      <c r="K12" s="267" t="s">
        <v>485</v>
      </c>
      <c r="L12" s="268" t="s">
        <v>485</v>
      </c>
      <c r="M12" s="269">
        <v>648</v>
      </c>
      <c r="N12" s="270" t="s">
        <v>485</v>
      </c>
    </row>
    <row r="13" spans="1:16" ht="13.5" customHeight="1">
      <c r="A13" s="248"/>
      <c r="B13" s="244"/>
      <c r="C13" s="244"/>
      <c r="D13" s="244"/>
      <c r="E13" s="244"/>
      <c r="F13" s="244"/>
      <c r="G13" s="1117" t="s">
        <v>486</v>
      </c>
      <c r="H13" s="1118"/>
      <c r="I13" s="1118"/>
      <c r="J13" s="1119"/>
      <c r="K13" s="267" t="s">
        <v>485</v>
      </c>
      <c r="L13" s="268" t="s">
        <v>485</v>
      </c>
      <c r="M13" s="269">
        <v>21</v>
      </c>
      <c r="N13" s="270" t="s">
        <v>485</v>
      </c>
    </row>
    <row r="14" spans="1:16" ht="13.5" customHeight="1">
      <c r="A14" s="248"/>
      <c r="B14" s="244"/>
      <c r="C14" s="244"/>
      <c r="D14" s="244"/>
      <c r="E14" s="244"/>
      <c r="F14" s="244"/>
      <c r="G14" s="1117" t="s">
        <v>487</v>
      </c>
      <c r="H14" s="1118"/>
      <c r="I14" s="1118"/>
      <c r="J14" s="1119"/>
      <c r="K14" s="267">
        <v>918208</v>
      </c>
      <c r="L14" s="268">
        <v>1772</v>
      </c>
      <c r="M14" s="269">
        <v>1701</v>
      </c>
      <c r="N14" s="270">
        <v>4.2</v>
      </c>
    </row>
    <row r="15" spans="1:16" ht="13.5" customHeight="1">
      <c r="A15" s="248"/>
      <c r="B15" s="244"/>
      <c r="C15" s="244"/>
      <c r="D15" s="244"/>
      <c r="E15" s="244"/>
      <c r="F15" s="244"/>
      <c r="G15" s="1117" t="s">
        <v>488</v>
      </c>
      <c r="H15" s="1118"/>
      <c r="I15" s="1118"/>
      <c r="J15" s="1119"/>
      <c r="K15" s="267">
        <v>635239</v>
      </c>
      <c r="L15" s="268">
        <v>1226</v>
      </c>
      <c r="M15" s="269">
        <v>1326</v>
      </c>
      <c r="N15" s="270">
        <v>-7.5</v>
      </c>
    </row>
    <row r="16" spans="1:16">
      <c r="A16" s="248"/>
      <c r="B16" s="244"/>
      <c r="C16" s="244"/>
      <c r="D16" s="244"/>
      <c r="E16" s="244"/>
      <c r="F16" s="244"/>
      <c r="G16" s="1120" t="s">
        <v>489</v>
      </c>
      <c r="H16" s="1121"/>
      <c r="I16" s="1121"/>
      <c r="J16" s="1122"/>
      <c r="K16" s="268">
        <v>-1852086</v>
      </c>
      <c r="L16" s="268">
        <v>-3575</v>
      </c>
      <c r="M16" s="269">
        <v>-5838</v>
      </c>
      <c r="N16" s="270">
        <v>-38.799999999999997</v>
      </c>
    </row>
    <row r="17" spans="1:16">
      <c r="A17" s="248"/>
      <c r="B17" s="244"/>
      <c r="C17" s="244"/>
      <c r="D17" s="244"/>
      <c r="E17" s="244"/>
      <c r="F17" s="244"/>
      <c r="G17" s="1120" t="s">
        <v>170</v>
      </c>
      <c r="H17" s="1121"/>
      <c r="I17" s="1121"/>
      <c r="J17" s="1122"/>
      <c r="K17" s="268">
        <v>25478640</v>
      </c>
      <c r="L17" s="268">
        <v>49182</v>
      </c>
      <c r="M17" s="269">
        <v>58658</v>
      </c>
      <c r="N17" s="270">
        <v>-16.2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12" t="s">
        <v>494</v>
      </c>
      <c r="H21" s="1113"/>
      <c r="I21" s="1113"/>
      <c r="J21" s="1114"/>
      <c r="K21" s="280">
        <v>5.5</v>
      </c>
      <c r="L21" s="281">
        <v>6.17</v>
      </c>
      <c r="M21" s="282">
        <v>-0.67</v>
      </c>
      <c r="N21" s="249"/>
      <c r="O21" s="283"/>
      <c r="P21" s="279"/>
    </row>
    <row r="22" spans="1:16" s="284" customFormat="1">
      <c r="A22" s="279"/>
      <c r="B22" s="249"/>
      <c r="C22" s="249"/>
      <c r="D22" s="249"/>
      <c r="E22" s="249"/>
      <c r="F22" s="249"/>
      <c r="G22" s="1112" t="s">
        <v>495</v>
      </c>
      <c r="H22" s="1113"/>
      <c r="I22" s="1113"/>
      <c r="J22" s="1114"/>
      <c r="K22" s="285">
        <v>99.9</v>
      </c>
      <c r="L22" s="286">
        <v>99.9</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5" t="s">
        <v>476</v>
      </c>
      <c r="L30" s="254"/>
      <c r="M30" s="255" t="s">
        <v>477</v>
      </c>
      <c r="N30" s="256"/>
    </row>
    <row r="31" spans="1:16">
      <c r="A31" s="248"/>
      <c r="B31" s="244"/>
      <c r="C31" s="244"/>
      <c r="D31" s="244"/>
      <c r="E31" s="244"/>
      <c r="F31" s="244"/>
      <c r="G31" s="257"/>
      <c r="H31" s="258"/>
      <c r="I31" s="258"/>
      <c r="J31" s="259"/>
      <c r="K31" s="1116"/>
      <c r="L31" s="260" t="s">
        <v>478</v>
      </c>
      <c r="M31" s="261" t="s">
        <v>479</v>
      </c>
      <c r="N31" s="262" t="s">
        <v>480</v>
      </c>
    </row>
    <row r="32" spans="1:16" ht="27" customHeight="1">
      <c r="A32" s="248"/>
      <c r="B32" s="244"/>
      <c r="C32" s="244"/>
      <c r="D32" s="244"/>
      <c r="E32" s="244"/>
      <c r="F32" s="244"/>
      <c r="G32" s="1128" t="s">
        <v>499</v>
      </c>
      <c r="H32" s="1129"/>
      <c r="I32" s="1129"/>
      <c r="J32" s="1130"/>
      <c r="K32" s="294">
        <v>15699780</v>
      </c>
      <c r="L32" s="294">
        <v>30306</v>
      </c>
      <c r="M32" s="295">
        <v>40803</v>
      </c>
      <c r="N32" s="296">
        <v>-25.7</v>
      </c>
    </row>
    <row r="33" spans="1:16" ht="13.5" customHeight="1">
      <c r="A33" s="248"/>
      <c r="B33" s="244"/>
      <c r="C33" s="244"/>
      <c r="D33" s="244"/>
      <c r="E33" s="244"/>
      <c r="F33" s="244"/>
      <c r="G33" s="1128" t="s">
        <v>500</v>
      </c>
      <c r="H33" s="1129"/>
      <c r="I33" s="1129"/>
      <c r="J33" s="1130"/>
      <c r="K33" s="294" t="s">
        <v>485</v>
      </c>
      <c r="L33" s="294" t="s">
        <v>485</v>
      </c>
      <c r="M33" s="295" t="s">
        <v>485</v>
      </c>
      <c r="N33" s="296" t="s">
        <v>485</v>
      </c>
    </row>
    <row r="34" spans="1:16" ht="27" customHeight="1">
      <c r="A34" s="248"/>
      <c r="B34" s="244"/>
      <c r="C34" s="244"/>
      <c r="D34" s="244"/>
      <c r="E34" s="244"/>
      <c r="F34" s="244"/>
      <c r="G34" s="1128" t="s">
        <v>501</v>
      </c>
      <c r="H34" s="1129"/>
      <c r="I34" s="1129"/>
      <c r="J34" s="1130"/>
      <c r="K34" s="294">
        <v>386667</v>
      </c>
      <c r="L34" s="294">
        <v>746</v>
      </c>
      <c r="M34" s="295">
        <v>114</v>
      </c>
      <c r="N34" s="296">
        <v>554.4</v>
      </c>
    </row>
    <row r="35" spans="1:16" ht="27" customHeight="1">
      <c r="A35" s="248"/>
      <c r="B35" s="244"/>
      <c r="C35" s="244"/>
      <c r="D35" s="244"/>
      <c r="E35" s="244"/>
      <c r="F35" s="244"/>
      <c r="G35" s="1128" t="s">
        <v>502</v>
      </c>
      <c r="H35" s="1129"/>
      <c r="I35" s="1129"/>
      <c r="J35" s="1130"/>
      <c r="K35" s="294">
        <v>5278116</v>
      </c>
      <c r="L35" s="294">
        <v>10188</v>
      </c>
      <c r="M35" s="295">
        <v>10245</v>
      </c>
      <c r="N35" s="296">
        <v>-0.6</v>
      </c>
    </row>
    <row r="36" spans="1:16" ht="27" customHeight="1">
      <c r="A36" s="248"/>
      <c r="B36" s="244"/>
      <c r="C36" s="244"/>
      <c r="D36" s="244"/>
      <c r="E36" s="244"/>
      <c r="F36" s="244"/>
      <c r="G36" s="1128" t="s">
        <v>503</v>
      </c>
      <c r="H36" s="1129"/>
      <c r="I36" s="1129"/>
      <c r="J36" s="1130"/>
      <c r="K36" s="294" t="s">
        <v>485</v>
      </c>
      <c r="L36" s="294" t="s">
        <v>485</v>
      </c>
      <c r="M36" s="295">
        <v>436</v>
      </c>
      <c r="N36" s="296" t="s">
        <v>485</v>
      </c>
    </row>
    <row r="37" spans="1:16" ht="13.5" customHeight="1">
      <c r="A37" s="248"/>
      <c r="B37" s="244"/>
      <c r="C37" s="244"/>
      <c r="D37" s="244"/>
      <c r="E37" s="244"/>
      <c r="F37" s="244"/>
      <c r="G37" s="1128" t="s">
        <v>504</v>
      </c>
      <c r="H37" s="1129"/>
      <c r="I37" s="1129"/>
      <c r="J37" s="1130"/>
      <c r="K37" s="294">
        <v>1692</v>
      </c>
      <c r="L37" s="294">
        <v>3</v>
      </c>
      <c r="M37" s="295">
        <v>818</v>
      </c>
      <c r="N37" s="296">
        <v>-99.6</v>
      </c>
    </row>
    <row r="38" spans="1:16" ht="27" customHeight="1">
      <c r="A38" s="248"/>
      <c r="B38" s="244"/>
      <c r="C38" s="244"/>
      <c r="D38" s="244"/>
      <c r="E38" s="244"/>
      <c r="F38" s="244"/>
      <c r="G38" s="1131" t="s">
        <v>505</v>
      </c>
      <c r="H38" s="1132"/>
      <c r="I38" s="1132"/>
      <c r="J38" s="1133"/>
      <c r="K38" s="297">
        <v>24665</v>
      </c>
      <c r="L38" s="297">
        <v>48</v>
      </c>
      <c r="M38" s="298">
        <v>5</v>
      </c>
      <c r="N38" s="299">
        <v>860</v>
      </c>
      <c r="O38" s="293"/>
    </row>
    <row r="39" spans="1:16">
      <c r="A39" s="248"/>
      <c r="B39" s="244"/>
      <c r="C39" s="244"/>
      <c r="D39" s="244"/>
      <c r="E39" s="244"/>
      <c r="F39" s="244"/>
      <c r="G39" s="1131" t="s">
        <v>506</v>
      </c>
      <c r="H39" s="1132"/>
      <c r="I39" s="1132"/>
      <c r="J39" s="1133"/>
      <c r="K39" s="300">
        <v>-479096</v>
      </c>
      <c r="L39" s="300">
        <v>-925</v>
      </c>
      <c r="M39" s="301">
        <v>-8579</v>
      </c>
      <c r="N39" s="302">
        <v>-89.2</v>
      </c>
      <c r="O39" s="293"/>
    </row>
    <row r="40" spans="1:16" ht="27" customHeight="1">
      <c r="A40" s="248"/>
      <c r="B40" s="244"/>
      <c r="C40" s="244"/>
      <c r="D40" s="244"/>
      <c r="E40" s="244"/>
      <c r="F40" s="244"/>
      <c r="G40" s="1128" t="s">
        <v>507</v>
      </c>
      <c r="H40" s="1129"/>
      <c r="I40" s="1129"/>
      <c r="J40" s="1130"/>
      <c r="K40" s="300">
        <v>-14829516</v>
      </c>
      <c r="L40" s="300">
        <v>-28626</v>
      </c>
      <c r="M40" s="301">
        <v>-30169</v>
      </c>
      <c r="N40" s="302">
        <v>-5.0999999999999996</v>
      </c>
      <c r="O40" s="293"/>
    </row>
    <row r="41" spans="1:16">
      <c r="A41" s="248"/>
      <c r="B41" s="244"/>
      <c r="C41" s="244"/>
      <c r="D41" s="244"/>
      <c r="E41" s="244"/>
      <c r="F41" s="244"/>
      <c r="G41" s="1134" t="s">
        <v>280</v>
      </c>
      <c r="H41" s="1135"/>
      <c r="I41" s="1135"/>
      <c r="J41" s="1136"/>
      <c r="K41" s="294">
        <v>6082308</v>
      </c>
      <c r="L41" s="300">
        <v>11741</v>
      </c>
      <c r="M41" s="301">
        <v>13672</v>
      </c>
      <c r="N41" s="302">
        <v>-14.1</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23" t="s">
        <v>476</v>
      </c>
      <c r="J49" s="1125" t="s">
        <v>511</v>
      </c>
      <c r="K49" s="1126"/>
      <c r="L49" s="1126"/>
      <c r="M49" s="1126"/>
      <c r="N49" s="1127"/>
    </row>
    <row r="50" spans="1:14">
      <c r="A50" s="248"/>
      <c r="B50" s="244"/>
      <c r="C50" s="244"/>
      <c r="D50" s="244"/>
      <c r="E50" s="244"/>
      <c r="F50" s="244"/>
      <c r="G50" s="312"/>
      <c r="H50" s="313"/>
      <c r="I50" s="1124"/>
      <c r="J50" s="314" t="s">
        <v>512</v>
      </c>
      <c r="K50" s="315" t="s">
        <v>513</v>
      </c>
      <c r="L50" s="316" t="s">
        <v>514</v>
      </c>
      <c r="M50" s="317" t="s">
        <v>515</v>
      </c>
      <c r="N50" s="318" t="s">
        <v>516</v>
      </c>
    </row>
    <row r="51" spans="1:14">
      <c r="A51" s="248"/>
      <c r="B51" s="244"/>
      <c r="C51" s="244"/>
      <c r="D51" s="244"/>
      <c r="E51" s="244"/>
      <c r="F51" s="244"/>
      <c r="G51" s="310" t="s">
        <v>517</v>
      </c>
      <c r="H51" s="311"/>
      <c r="I51" s="319">
        <v>18980085</v>
      </c>
      <c r="J51" s="320">
        <v>36860</v>
      </c>
      <c r="K51" s="321">
        <v>21.5</v>
      </c>
      <c r="L51" s="322">
        <v>47646</v>
      </c>
      <c r="M51" s="323">
        <v>8.9</v>
      </c>
      <c r="N51" s="324">
        <v>12.6</v>
      </c>
    </row>
    <row r="52" spans="1:14">
      <c r="A52" s="248"/>
      <c r="B52" s="244"/>
      <c r="C52" s="244"/>
      <c r="D52" s="244"/>
      <c r="E52" s="244"/>
      <c r="F52" s="244"/>
      <c r="G52" s="325"/>
      <c r="H52" s="326" t="s">
        <v>518</v>
      </c>
      <c r="I52" s="327">
        <v>10982184</v>
      </c>
      <c r="J52" s="328">
        <v>21328</v>
      </c>
      <c r="K52" s="329">
        <v>10.3</v>
      </c>
      <c r="L52" s="330">
        <v>27308</v>
      </c>
      <c r="M52" s="331">
        <v>0.2</v>
      </c>
      <c r="N52" s="332">
        <v>10.1</v>
      </c>
    </row>
    <row r="53" spans="1:14">
      <c r="A53" s="248"/>
      <c r="B53" s="244"/>
      <c r="C53" s="244"/>
      <c r="D53" s="244"/>
      <c r="E53" s="244"/>
      <c r="F53" s="244"/>
      <c r="G53" s="310" t="s">
        <v>519</v>
      </c>
      <c r="H53" s="311"/>
      <c r="I53" s="319">
        <v>25618348</v>
      </c>
      <c r="J53" s="320">
        <v>49687</v>
      </c>
      <c r="K53" s="321">
        <v>34.799999999999997</v>
      </c>
      <c r="L53" s="322">
        <v>47155</v>
      </c>
      <c r="M53" s="323">
        <v>-1</v>
      </c>
      <c r="N53" s="324">
        <v>35.799999999999997</v>
      </c>
    </row>
    <row r="54" spans="1:14">
      <c r="A54" s="248"/>
      <c r="B54" s="244"/>
      <c r="C54" s="244"/>
      <c r="D54" s="244"/>
      <c r="E54" s="244"/>
      <c r="F54" s="244"/>
      <c r="G54" s="325"/>
      <c r="H54" s="326" t="s">
        <v>518</v>
      </c>
      <c r="I54" s="327">
        <v>10040489</v>
      </c>
      <c r="J54" s="328">
        <v>19473</v>
      </c>
      <c r="K54" s="329">
        <v>-8.6999999999999993</v>
      </c>
      <c r="L54" s="330">
        <v>26802</v>
      </c>
      <c r="M54" s="331">
        <v>-1.9</v>
      </c>
      <c r="N54" s="332">
        <v>-6.8</v>
      </c>
    </row>
    <row r="55" spans="1:14">
      <c r="A55" s="248"/>
      <c r="B55" s="244"/>
      <c r="C55" s="244"/>
      <c r="D55" s="244"/>
      <c r="E55" s="244"/>
      <c r="F55" s="244"/>
      <c r="G55" s="310" t="s">
        <v>520</v>
      </c>
      <c r="H55" s="311"/>
      <c r="I55" s="319">
        <v>26364137</v>
      </c>
      <c r="J55" s="320">
        <v>51214</v>
      </c>
      <c r="K55" s="321">
        <v>3.1</v>
      </c>
      <c r="L55" s="322">
        <v>43858</v>
      </c>
      <c r="M55" s="323">
        <v>-7</v>
      </c>
      <c r="N55" s="324">
        <v>10.1</v>
      </c>
    </row>
    <row r="56" spans="1:14">
      <c r="A56" s="248"/>
      <c r="B56" s="244"/>
      <c r="C56" s="244"/>
      <c r="D56" s="244"/>
      <c r="E56" s="244"/>
      <c r="F56" s="244"/>
      <c r="G56" s="325"/>
      <c r="H56" s="326" t="s">
        <v>518</v>
      </c>
      <c r="I56" s="327">
        <v>6760432</v>
      </c>
      <c r="J56" s="328">
        <v>13133</v>
      </c>
      <c r="K56" s="329">
        <v>-32.6</v>
      </c>
      <c r="L56" s="330">
        <v>23714</v>
      </c>
      <c r="M56" s="331">
        <v>-11.5</v>
      </c>
      <c r="N56" s="332">
        <v>-21.1</v>
      </c>
    </row>
    <row r="57" spans="1:14">
      <c r="A57" s="248"/>
      <c r="B57" s="244"/>
      <c r="C57" s="244"/>
      <c r="D57" s="244"/>
      <c r="E57" s="244"/>
      <c r="F57" s="244"/>
      <c r="G57" s="310" t="s">
        <v>521</v>
      </c>
      <c r="H57" s="311"/>
      <c r="I57" s="319">
        <v>23398385</v>
      </c>
      <c r="J57" s="320">
        <v>45261</v>
      </c>
      <c r="K57" s="321">
        <v>-11.6</v>
      </c>
      <c r="L57" s="322">
        <v>41705</v>
      </c>
      <c r="M57" s="323">
        <v>-4.9000000000000004</v>
      </c>
      <c r="N57" s="324">
        <v>-6.7</v>
      </c>
    </row>
    <row r="58" spans="1:14">
      <c r="A58" s="248"/>
      <c r="B58" s="244"/>
      <c r="C58" s="244"/>
      <c r="D58" s="244"/>
      <c r="E58" s="244"/>
      <c r="F58" s="244"/>
      <c r="G58" s="325"/>
      <c r="H58" s="326" t="s">
        <v>518</v>
      </c>
      <c r="I58" s="327">
        <v>9567830</v>
      </c>
      <c r="J58" s="328">
        <v>18508</v>
      </c>
      <c r="K58" s="329">
        <v>40.9</v>
      </c>
      <c r="L58" s="330">
        <v>22742</v>
      </c>
      <c r="M58" s="331">
        <v>-4.0999999999999996</v>
      </c>
      <c r="N58" s="332">
        <v>45</v>
      </c>
    </row>
    <row r="59" spans="1:14">
      <c r="A59" s="248"/>
      <c r="B59" s="244"/>
      <c r="C59" s="244"/>
      <c r="D59" s="244"/>
      <c r="E59" s="244"/>
      <c r="F59" s="244"/>
      <c r="G59" s="310" t="s">
        <v>522</v>
      </c>
      <c r="H59" s="311"/>
      <c r="I59" s="319">
        <v>18705040</v>
      </c>
      <c r="J59" s="320">
        <v>36107</v>
      </c>
      <c r="K59" s="321">
        <v>-20.2</v>
      </c>
      <c r="L59" s="322">
        <v>47677</v>
      </c>
      <c r="M59" s="323">
        <v>14.3</v>
      </c>
      <c r="N59" s="324">
        <v>-34.5</v>
      </c>
    </row>
    <row r="60" spans="1:14">
      <c r="A60" s="248"/>
      <c r="B60" s="244"/>
      <c r="C60" s="244"/>
      <c r="D60" s="244"/>
      <c r="E60" s="244"/>
      <c r="F60" s="244"/>
      <c r="G60" s="325"/>
      <c r="H60" s="326" t="s">
        <v>518</v>
      </c>
      <c r="I60" s="333">
        <v>9234698</v>
      </c>
      <c r="J60" s="328">
        <v>17826</v>
      </c>
      <c r="K60" s="329">
        <v>-3.7</v>
      </c>
      <c r="L60" s="330">
        <v>23360</v>
      </c>
      <c r="M60" s="331">
        <v>2.7</v>
      </c>
      <c r="N60" s="332">
        <v>-6.4</v>
      </c>
    </row>
    <row r="61" spans="1:14">
      <c r="A61" s="248"/>
      <c r="B61" s="244"/>
      <c r="C61" s="244"/>
      <c r="D61" s="244"/>
      <c r="E61" s="244"/>
      <c r="F61" s="244"/>
      <c r="G61" s="310" t="s">
        <v>523</v>
      </c>
      <c r="H61" s="334"/>
      <c r="I61" s="335">
        <v>22613199</v>
      </c>
      <c r="J61" s="336">
        <v>43826</v>
      </c>
      <c r="K61" s="337">
        <v>5.5</v>
      </c>
      <c r="L61" s="338">
        <v>45608</v>
      </c>
      <c r="M61" s="339">
        <v>2.1</v>
      </c>
      <c r="N61" s="324">
        <v>3.4</v>
      </c>
    </row>
    <row r="62" spans="1:14">
      <c r="A62" s="248"/>
      <c r="B62" s="244"/>
      <c r="C62" s="244"/>
      <c r="D62" s="244"/>
      <c r="E62" s="244"/>
      <c r="F62" s="244"/>
      <c r="G62" s="325"/>
      <c r="H62" s="326" t="s">
        <v>518</v>
      </c>
      <c r="I62" s="327">
        <v>9317127</v>
      </c>
      <c r="J62" s="328">
        <v>18054</v>
      </c>
      <c r="K62" s="329">
        <v>1.2</v>
      </c>
      <c r="L62" s="330">
        <v>24785</v>
      </c>
      <c r="M62" s="331">
        <v>-2.9</v>
      </c>
      <c r="N62" s="332">
        <v>4.0999999999999996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7" t="s">
        <v>3</v>
      </c>
      <c r="D47" s="1137"/>
      <c r="E47" s="1138"/>
      <c r="F47" s="11">
        <v>14.72</v>
      </c>
      <c r="G47" s="12">
        <v>15.42</v>
      </c>
      <c r="H47" s="12">
        <v>15.97</v>
      </c>
      <c r="I47" s="12">
        <v>15.91</v>
      </c>
      <c r="J47" s="13">
        <v>18.399999999999999</v>
      </c>
    </row>
    <row r="48" spans="2:10" ht="57.75" customHeight="1">
      <c r="B48" s="14"/>
      <c r="C48" s="1139" t="s">
        <v>4</v>
      </c>
      <c r="D48" s="1139"/>
      <c r="E48" s="1140"/>
      <c r="F48" s="15">
        <v>1.93</v>
      </c>
      <c r="G48" s="16">
        <v>2.21</v>
      </c>
      <c r="H48" s="16">
        <v>2.14</v>
      </c>
      <c r="I48" s="16">
        <v>2.3199999999999998</v>
      </c>
      <c r="J48" s="17">
        <v>2.96</v>
      </c>
    </row>
    <row r="49" spans="2:10" ht="57.75" customHeight="1" thickBot="1">
      <c r="B49" s="18"/>
      <c r="C49" s="1141" t="s">
        <v>5</v>
      </c>
      <c r="D49" s="1141"/>
      <c r="E49" s="1142"/>
      <c r="F49" s="19" t="s">
        <v>530</v>
      </c>
      <c r="G49" s="20">
        <v>0.22</v>
      </c>
      <c r="H49" s="20">
        <v>7.0000000000000007E-2</v>
      </c>
      <c r="I49" s="20" t="s">
        <v>531</v>
      </c>
      <c r="J49" s="21">
        <v>1.97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49" t="s">
        <v>532</v>
      </c>
      <c r="D34" s="1149"/>
      <c r="E34" s="1150"/>
      <c r="F34" s="32">
        <v>9.6199999999999992</v>
      </c>
      <c r="G34" s="33">
        <v>11.68</v>
      </c>
      <c r="H34" s="33">
        <v>12.49</v>
      </c>
      <c r="I34" s="33">
        <v>12.64</v>
      </c>
      <c r="J34" s="34">
        <v>12.68</v>
      </c>
      <c r="K34" s="22"/>
      <c r="L34" s="22"/>
      <c r="M34" s="22"/>
      <c r="N34" s="22"/>
      <c r="O34" s="22"/>
      <c r="P34" s="22"/>
    </row>
    <row r="35" spans="1:16" ht="39" customHeight="1">
      <c r="A35" s="22"/>
      <c r="B35" s="35"/>
      <c r="C35" s="1143" t="s">
        <v>533</v>
      </c>
      <c r="D35" s="1144"/>
      <c r="E35" s="1145"/>
      <c r="F35" s="36">
        <v>2.58</v>
      </c>
      <c r="G35" s="37">
        <v>2.86</v>
      </c>
      <c r="H35" s="37">
        <v>2.89</v>
      </c>
      <c r="I35" s="37">
        <v>2.97</v>
      </c>
      <c r="J35" s="38">
        <v>3.11</v>
      </c>
      <c r="K35" s="22"/>
      <c r="L35" s="22"/>
      <c r="M35" s="22"/>
      <c r="N35" s="22"/>
      <c r="O35" s="22"/>
      <c r="P35" s="22"/>
    </row>
    <row r="36" spans="1:16" ht="39" customHeight="1">
      <c r="A36" s="22"/>
      <c r="B36" s="35"/>
      <c r="C36" s="1143" t="s">
        <v>534</v>
      </c>
      <c r="D36" s="1144"/>
      <c r="E36" s="1145"/>
      <c r="F36" s="36">
        <v>2.12</v>
      </c>
      <c r="G36" s="37">
        <v>2.0699999999999998</v>
      </c>
      <c r="H36" s="37">
        <v>2.14</v>
      </c>
      <c r="I36" s="37">
        <v>2.09</v>
      </c>
      <c r="J36" s="38">
        <v>2.7</v>
      </c>
      <c r="K36" s="22"/>
      <c r="L36" s="22"/>
      <c r="M36" s="22"/>
      <c r="N36" s="22"/>
      <c r="O36" s="22"/>
      <c r="P36" s="22"/>
    </row>
    <row r="37" spans="1:16" ht="39" customHeight="1">
      <c r="A37" s="22"/>
      <c r="B37" s="35"/>
      <c r="C37" s="1143" t="s">
        <v>535</v>
      </c>
      <c r="D37" s="1144"/>
      <c r="E37" s="1145"/>
      <c r="F37" s="36">
        <v>0.01</v>
      </c>
      <c r="G37" s="37" t="s">
        <v>536</v>
      </c>
      <c r="H37" s="37">
        <v>0.78</v>
      </c>
      <c r="I37" s="37">
        <v>0.76</v>
      </c>
      <c r="J37" s="38">
        <v>1.39</v>
      </c>
      <c r="K37" s="22"/>
      <c r="L37" s="22"/>
      <c r="M37" s="22"/>
      <c r="N37" s="22"/>
      <c r="O37" s="22"/>
      <c r="P37" s="22"/>
    </row>
    <row r="38" spans="1:16" ht="39" customHeight="1">
      <c r="A38" s="22"/>
      <c r="B38" s="35"/>
      <c r="C38" s="1143" t="s">
        <v>537</v>
      </c>
      <c r="D38" s="1144"/>
      <c r="E38" s="1145"/>
      <c r="F38" s="36">
        <v>1.33</v>
      </c>
      <c r="G38" s="37">
        <v>1.1499999999999999</v>
      </c>
      <c r="H38" s="37">
        <v>1</v>
      </c>
      <c r="I38" s="37">
        <v>0.87</v>
      </c>
      <c r="J38" s="38">
        <v>1.21</v>
      </c>
      <c r="K38" s="22"/>
      <c r="L38" s="22"/>
      <c r="M38" s="22"/>
      <c r="N38" s="22"/>
      <c r="O38" s="22"/>
      <c r="P38" s="22"/>
    </row>
    <row r="39" spans="1:16" ht="39" customHeight="1">
      <c r="A39" s="22"/>
      <c r="B39" s="35"/>
      <c r="C39" s="1143" t="s">
        <v>538</v>
      </c>
      <c r="D39" s="1144"/>
      <c r="E39" s="1145"/>
      <c r="F39" s="36">
        <v>0.49</v>
      </c>
      <c r="G39" s="37">
        <v>0.68</v>
      </c>
      <c r="H39" s="37">
        <v>0.74</v>
      </c>
      <c r="I39" s="37">
        <v>0.8</v>
      </c>
      <c r="J39" s="38">
        <v>0.89</v>
      </c>
      <c r="K39" s="22"/>
      <c r="L39" s="22"/>
      <c r="M39" s="22"/>
      <c r="N39" s="22"/>
      <c r="O39" s="22"/>
      <c r="P39" s="22"/>
    </row>
    <row r="40" spans="1:16" ht="39" customHeight="1">
      <c r="A40" s="22"/>
      <c r="B40" s="35"/>
      <c r="C40" s="1143" t="s">
        <v>539</v>
      </c>
      <c r="D40" s="1144"/>
      <c r="E40" s="1145"/>
      <c r="F40" s="36">
        <v>0.41</v>
      </c>
      <c r="G40" s="37">
        <v>0.5</v>
      </c>
      <c r="H40" s="37">
        <v>0.39</v>
      </c>
      <c r="I40" s="37">
        <v>0.43</v>
      </c>
      <c r="J40" s="38">
        <v>0.48</v>
      </c>
      <c r="K40" s="22"/>
      <c r="L40" s="22"/>
      <c r="M40" s="22"/>
      <c r="N40" s="22"/>
      <c r="O40" s="22"/>
      <c r="P40" s="22"/>
    </row>
    <row r="41" spans="1:16" ht="39" customHeight="1">
      <c r="A41" s="22"/>
      <c r="B41" s="35"/>
      <c r="C41" s="1143" t="s">
        <v>540</v>
      </c>
      <c r="D41" s="1144"/>
      <c r="E41" s="1145"/>
      <c r="F41" s="36">
        <v>0.43</v>
      </c>
      <c r="G41" s="37">
        <v>0.32</v>
      </c>
      <c r="H41" s="37">
        <v>0.52</v>
      </c>
      <c r="I41" s="37">
        <v>0.47</v>
      </c>
      <c r="J41" s="38">
        <v>0.46</v>
      </c>
      <c r="K41" s="22"/>
      <c r="L41" s="22"/>
      <c r="M41" s="22"/>
      <c r="N41" s="22"/>
      <c r="O41" s="22"/>
      <c r="P41" s="22"/>
    </row>
    <row r="42" spans="1:16" ht="39" customHeight="1">
      <c r="A42" s="22"/>
      <c r="B42" s="39"/>
      <c r="C42" s="1143" t="s">
        <v>541</v>
      </c>
      <c r="D42" s="1144"/>
      <c r="E42" s="1145"/>
      <c r="F42" s="36" t="s">
        <v>485</v>
      </c>
      <c r="G42" s="37" t="s">
        <v>485</v>
      </c>
      <c r="H42" s="37" t="s">
        <v>485</v>
      </c>
      <c r="I42" s="37" t="s">
        <v>485</v>
      </c>
      <c r="J42" s="38" t="s">
        <v>485</v>
      </c>
      <c r="K42" s="22"/>
      <c r="L42" s="22"/>
      <c r="M42" s="22"/>
      <c r="N42" s="22"/>
      <c r="O42" s="22"/>
      <c r="P42" s="22"/>
    </row>
    <row r="43" spans="1:16" ht="39" customHeight="1" thickBot="1">
      <c r="A43" s="22"/>
      <c r="B43" s="40"/>
      <c r="C43" s="1146" t="s">
        <v>542</v>
      </c>
      <c r="D43" s="1147"/>
      <c r="E43" s="1148"/>
      <c r="F43" s="41">
        <v>1.21</v>
      </c>
      <c r="G43" s="42">
        <v>0.64</v>
      </c>
      <c r="H43" s="42">
        <v>0.55000000000000004</v>
      </c>
      <c r="I43" s="42">
        <v>0.74</v>
      </c>
      <c r="J43" s="43">
        <v>0.82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59" t="s">
        <v>11</v>
      </c>
      <c r="C45" s="1160"/>
      <c r="D45" s="58"/>
      <c r="E45" s="1165" t="s">
        <v>12</v>
      </c>
      <c r="F45" s="1165"/>
      <c r="G45" s="1165"/>
      <c r="H45" s="1165"/>
      <c r="I45" s="1165"/>
      <c r="J45" s="1166"/>
      <c r="K45" s="59">
        <v>16378</v>
      </c>
      <c r="L45" s="60">
        <v>16103</v>
      </c>
      <c r="M45" s="60">
        <v>17035</v>
      </c>
      <c r="N45" s="60">
        <v>17241</v>
      </c>
      <c r="O45" s="61">
        <v>15700</v>
      </c>
      <c r="P45" s="48"/>
      <c r="Q45" s="48"/>
      <c r="R45" s="48"/>
      <c r="S45" s="48"/>
      <c r="T45" s="48"/>
      <c r="U45" s="48"/>
    </row>
    <row r="46" spans="1:21" ht="30.75" customHeight="1">
      <c r="A46" s="48"/>
      <c r="B46" s="1161"/>
      <c r="C46" s="1162"/>
      <c r="D46" s="62"/>
      <c r="E46" s="1153" t="s">
        <v>13</v>
      </c>
      <c r="F46" s="1153"/>
      <c r="G46" s="1153"/>
      <c r="H46" s="1153"/>
      <c r="I46" s="1153"/>
      <c r="J46" s="1154"/>
      <c r="K46" s="63" t="s">
        <v>485</v>
      </c>
      <c r="L46" s="64" t="s">
        <v>485</v>
      </c>
      <c r="M46" s="64" t="s">
        <v>485</v>
      </c>
      <c r="N46" s="64" t="s">
        <v>485</v>
      </c>
      <c r="O46" s="65" t="s">
        <v>485</v>
      </c>
      <c r="P46" s="48"/>
      <c r="Q46" s="48"/>
      <c r="R46" s="48"/>
      <c r="S46" s="48"/>
      <c r="T46" s="48"/>
      <c r="U46" s="48"/>
    </row>
    <row r="47" spans="1:21" ht="30.75" customHeight="1">
      <c r="A47" s="48"/>
      <c r="B47" s="1161"/>
      <c r="C47" s="1162"/>
      <c r="D47" s="62"/>
      <c r="E47" s="1153" t="s">
        <v>14</v>
      </c>
      <c r="F47" s="1153"/>
      <c r="G47" s="1153"/>
      <c r="H47" s="1153"/>
      <c r="I47" s="1153"/>
      <c r="J47" s="1154"/>
      <c r="K47" s="63">
        <v>293</v>
      </c>
      <c r="L47" s="64">
        <v>317</v>
      </c>
      <c r="M47" s="64">
        <v>340</v>
      </c>
      <c r="N47" s="64">
        <v>363</v>
      </c>
      <c r="O47" s="65">
        <v>387</v>
      </c>
      <c r="P47" s="48"/>
      <c r="Q47" s="48"/>
      <c r="R47" s="48"/>
      <c r="S47" s="48"/>
      <c r="T47" s="48"/>
      <c r="U47" s="48"/>
    </row>
    <row r="48" spans="1:21" ht="30.75" customHeight="1">
      <c r="A48" s="48"/>
      <c r="B48" s="1161"/>
      <c r="C48" s="1162"/>
      <c r="D48" s="62"/>
      <c r="E48" s="1153" t="s">
        <v>15</v>
      </c>
      <c r="F48" s="1153"/>
      <c r="G48" s="1153"/>
      <c r="H48" s="1153"/>
      <c r="I48" s="1153"/>
      <c r="J48" s="1154"/>
      <c r="K48" s="63">
        <v>5301</v>
      </c>
      <c r="L48" s="64">
        <v>5241</v>
      </c>
      <c r="M48" s="64">
        <v>5228</v>
      </c>
      <c r="N48" s="64">
        <v>5106</v>
      </c>
      <c r="O48" s="65">
        <v>5278</v>
      </c>
      <c r="P48" s="48"/>
      <c r="Q48" s="48"/>
      <c r="R48" s="48"/>
      <c r="S48" s="48"/>
      <c r="T48" s="48"/>
      <c r="U48" s="48"/>
    </row>
    <row r="49" spans="1:21" ht="30.75" customHeight="1">
      <c r="A49" s="48"/>
      <c r="B49" s="1161"/>
      <c r="C49" s="1162"/>
      <c r="D49" s="62"/>
      <c r="E49" s="1153" t="s">
        <v>16</v>
      </c>
      <c r="F49" s="1153"/>
      <c r="G49" s="1153"/>
      <c r="H49" s="1153"/>
      <c r="I49" s="1153"/>
      <c r="J49" s="1154"/>
      <c r="K49" s="63">
        <v>276</v>
      </c>
      <c r="L49" s="64">
        <v>172</v>
      </c>
      <c r="M49" s="64" t="s">
        <v>485</v>
      </c>
      <c r="N49" s="64" t="s">
        <v>485</v>
      </c>
      <c r="O49" s="65" t="s">
        <v>485</v>
      </c>
      <c r="P49" s="48"/>
      <c r="Q49" s="48"/>
      <c r="R49" s="48"/>
      <c r="S49" s="48"/>
      <c r="T49" s="48"/>
      <c r="U49" s="48"/>
    </row>
    <row r="50" spans="1:21" ht="30.75" customHeight="1">
      <c r="A50" s="48"/>
      <c r="B50" s="1161"/>
      <c r="C50" s="1162"/>
      <c r="D50" s="62"/>
      <c r="E50" s="1153" t="s">
        <v>17</v>
      </c>
      <c r="F50" s="1153"/>
      <c r="G50" s="1153"/>
      <c r="H50" s="1153"/>
      <c r="I50" s="1153"/>
      <c r="J50" s="1154"/>
      <c r="K50" s="63">
        <v>9</v>
      </c>
      <c r="L50" s="64">
        <v>3</v>
      </c>
      <c r="M50" s="64">
        <v>3</v>
      </c>
      <c r="N50" s="64">
        <v>2</v>
      </c>
      <c r="O50" s="65">
        <v>2</v>
      </c>
      <c r="P50" s="48"/>
      <c r="Q50" s="48"/>
      <c r="R50" s="48"/>
      <c r="S50" s="48"/>
      <c r="T50" s="48"/>
      <c r="U50" s="48"/>
    </row>
    <row r="51" spans="1:21" ht="30.75" customHeight="1">
      <c r="A51" s="48"/>
      <c r="B51" s="1163"/>
      <c r="C51" s="1164"/>
      <c r="D51" s="66"/>
      <c r="E51" s="1153" t="s">
        <v>18</v>
      </c>
      <c r="F51" s="1153"/>
      <c r="G51" s="1153"/>
      <c r="H51" s="1153"/>
      <c r="I51" s="1153"/>
      <c r="J51" s="1154"/>
      <c r="K51" s="63">
        <v>11</v>
      </c>
      <c r="L51" s="64">
        <v>10</v>
      </c>
      <c r="M51" s="64">
        <v>5</v>
      </c>
      <c r="N51" s="64">
        <v>8</v>
      </c>
      <c r="O51" s="65">
        <v>25</v>
      </c>
      <c r="P51" s="48"/>
      <c r="Q51" s="48"/>
      <c r="R51" s="48"/>
      <c r="S51" s="48"/>
      <c r="T51" s="48"/>
      <c r="U51" s="48"/>
    </row>
    <row r="52" spans="1:21" ht="30.75" customHeight="1">
      <c r="A52" s="48"/>
      <c r="B52" s="1151" t="s">
        <v>19</v>
      </c>
      <c r="C52" s="1152"/>
      <c r="D52" s="66"/>
      <c r="E52" s="1153" t="s">
        <v>20</v>
      </c>
      <c r="F52" s="1153"/>
      <c r="G52" s="1153"/>
      <c r="H52" s="1153"/>
      <c r="I52" s="1153"/>
      <c r="J52" s="1154"/>
      <c r="K52" s="63">
        <v>14545</v>
      </c>
      <c r="L52" s="64">
        <v>14421</v>
      </c>
      <c r="M52" s="64">
        <v>14538</v>
      </c>
      <c r="N52" s="64">
        <v>15471</v>
      </c>
      <c r="O52" s="65">
        <v>15309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7723</v>
      </c>
      <c r="L53" s="69">
        <v>7425</v>
      </c>
      <c r="M53" s="69">
        <v>8073</v>
      </c>
      <c r="N53" s="69">
        <v>7249</v>
      </c>
      <c r="O53" s="70">
        <v>6083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2015-04-17T08:21:08Z</cp:lastPrinted>
  <dcterms:created xsi:type="dcterms:W3CDTF">2015-02-17T07:34:37Z</dcterms:created>
  <dcterms:modified xsi:type="dcterms:W3CDTF">2015-05-07T07:26:52Z</dcterms:modified>
  <cp:category/>
</cp:coreProperties>
</file>