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●特別栽培認証農産物\3 認証ﾃﾞｰﾀﾍﾞｰｽ（ＨＰ更新）\01ＨＰ更新_エコえひめ認証一覧\R4\"/>
    </mc:Choice>
  </mc:AlternateContent>
  <bookViews>
    <workbookView xWindow="-105" yWindow="-105" windowWidth="23250" windowHeight="12570" tabRatio="721"/>
  </bookViews>
  <sheets>
    <sheet name="R4生産登録" sheetId="12" r:id="rId1"/>
    <sheet name="R4出荷認証" sheetId="14" r:id="rId2"/>
    <sheet name="R4精米認証" sheetId="13" r:id="rId3"/>
    <sheet name="確認責任者連絡先" sheetId="11" r:id="rId4"/>
  </sheets>
  <definedNames>
    <definedName name="_xlnm._FilterDatabase" localSheetId="1" hidden="1">'R4出荷認証'!$A$2:$IC$142</definedName>
    <definedName name="_xlnm._FilterDatabase" localSheetId="0" hidden="1">'R4生産登録'!$A$2:$IC$142</definedName>
    <definedName name="_xlnm._FilterDatabase" localSheetId="2" hidden="1">'R4精米認証'!$A$1:$P$45</definedName>
    <definedName name="_xlnm.Print_Area" localSheetId="1">'R4出荷認証'!$A$1:$T$185</definedName>
    <definedName name="_xlnm.Print_Area" localSheetId="0">'R4生産登録'!$A$1:$T$186</definedName>
    <definedName name="_xlnm.Print_Area" localSheetId="2">'R4精米認証'!$A$1:$N$42</definedName>
    <definedName name="_xlnm.Print_Area" localSheetId="3">確認責任者連絡先!$A$1:$F$59</definedName>
    <definedName name="_xlnm.Print_Titles" localSheetId="1">'R4出荷認証'!$1:$2</definedName>
    <definedName name="_xlnm.Print_Titles" localSheetId="0">'R4生産登録'!$1:$2</definedName>
  </definedNames>
  <calcPr calcId="162913"/>
</workbook>
</file>

<file path=xl/calcChain.xml><?xml version="1.0" encoding="utf-8"?>
<calcChain xmlns="http://schemas.openxmlformats.org/spreadsheetml/2006/main">
  <c r="D3" i="14" l="1"/>
  <c r="E3" i="14"/>
  <c r="D4" i="14"/>
  <c r="E4" i="14"/>
  <c r="D5" i="14"/>
  <c r="E5" i="14"/>
  <c r="D6" i="14"/>
  <c r="E6" i="14"/>
  <c r="D7" i="14"/>
  <c r="E7" i="14"/>
  <c r="D8" i="14"/>
  <c r="E8" i="14"/>
  <c r="D9" i="14"/>
  <c r="E9" i="14"/>
  <c r="D10" i="14"/>
  <c r="E10" i="14"/>
  <c r="D11" i="14"/>
  <c r="E11" i="14"/>
  <c r="D12" i="14"/>
  <c r="E12" i="14"/>
  <c r="D13" i="14"/>
  <c r="E13" i="14"/>
  <c r="D14" i="14"/>
  <c r="E14" i="14"/>
  <c r="D15" i="14"/>
  <c r="E15" i="14"/>
  <c r="D16" i="14"/>
  <c r="E16" i="14"/>
  <c r="D17" i="14"/>
  <c r="E17" i="14"/>
  <c r="D18" i="14"/>
  <c r="E18" i="14"/>
  <c r="D19" i="14"/>
  <c r="E19" i="14"/>
  <c r="D20" i="14"/>
  <c r="E20" i="14"/>
  <c r="D21" i="14"/>
  <c r="E21" i="14"/>
  <c r="D22" i="14"/>
  <c r="E22" i="14"/>
  <c r="D23" i="14"/>
  <c r="E23" i="14"/>
  <c r="E185" i="14"/>
  <c r="D185" i="14"/>
  <c r="A185" i="14"/>
  <c r="E184" i="14"/>
  <c r="D184" i="14"/>
  <c r="A184" i="14"/>
  <c r="E183" i="14"/>
  <c r="D183" i="14"/>
  <c r="A183" i="14"/>
  <c r="E182" i="14"/>
  <c r="D182" i="14"/>
  <c r="A182" i="14"/>
  <c r="E181" i="14"/>
  <c r="D181" i="14"/>
  <c r="A181" i="14"/>
  <c r="E180" i="14"/>
  <c r="D180" i="14"/>
  <c r="A180" i="14"/>
  <c r="E179" i="14"/>
  <c r="D179" i="14"/>
  <c r="A179" i="14"/>
  <c r="E178" i="14"/>
  <c r="D178" i="14"/>
  <c r="A178" i="14"/>
  <c r="E177" i="14"/>
  <c r="D177" i="14"/>
  <c r="A177" i="14"/>
  <c r="E176" i="14"/>
  <c r="D176" i="14"/>
  <c r="A176" i="14"/>
  <c r="E175" i="14"/>
  <c r="D175" i="14"/>
  <c r="A175" i="14"/>
  <c r="E174" i="14"/>
  <c r="D174" i="14"/>
  <c r="A174" i="14"/>
  <c r="E173" i="14"/>
  <c r="D173" i="14"/>
  <c r="A173" i="14"/>
  <c r="E172" i="14"/>
  <c r="D172" i="14"/>
  <c r="A172" i="14"/>
  <c r="E171" i="14"/>
  <c r="D171" i="14"/>
  <c r="A171" i="14"/>
  <c r="E170" i="14"/>
  <c r="D170" i="14"/>
  <c r="A170" i="14"/>
  <c r="E169" i="14"/>
  <c r="D169" i="14"/>
  <c r="A169" i="14"/>
  <c r="A168" i="14"/>
  <c r="A167" i="14"/>
  <c r="E166" i="14"/>
  <c r="D166" i="14"/>
  <c r="A166" i="14"/>
  <c r="E165" i="14"/>
  <c r="D165" i="14"/>
  <c r="A165" i="14"/>
  <c r="E164" i="14"/>
  <c r="D164" i="14"/>
  <c r="A164" i="14"/>
  <c r="E163" i="14"/>
  <c r="D163" i="14"/>
  <c r="A163" i="14"/>
  <c r="E162" i="14"/>
  <c r="D162" i="14"/>
  <c r="A162" i="14"/>
  <c r="E161" i="14"/>
  <c r="D161" i="14"/>
  <c r="A161" i="14"/>
  <c r="E160" i="14"/>
  <c r="D160" i="14"/>
  <c r="A160" i="14"/>
  <c r="E159" i="14"/>
  <c r="D159" i="14"/>
  <c r="A159" i="14"/>
  <c r="E158" i="14"/>
  <c r="D158" i="14"/>
  <c r="A158" i="14"/>
  <c r="E157" i="14"/>
  <c r="D157" i="14"/>
  <c r="A157" i="14"/>
  <c r="E156" i="14"/>
  <c r="D156" i="14"/>
  <c r="A156" i="14"/>
  <c r="E155" i="14"/>
  <c r="D155" i="14"/>
  <c r="A155" i="14"/>
  <c r="E154" i="14"/>
  <c r="D154" i="14"/>
  <c r="A154" i="14"/>
  <c r="E153" i="14"/>
  <c r="D153" i="14"/>
  <c r="A153" i="14"/>
  <c r="E152" i="14"/>
  <c r="D152" i="14"/>
  <c r="A152" i="14"/>
  <c r="E151" i="14"/>
  <c r="D151" i="14"/>
  <c r="A151" i="14"/>
  <c r="E150" i="14"/>
  <c r="D150" i="14"/>
  <c r="A150" i="14"/>
  <c r="E149" i="14"/>
  <c r="D149" i="14"/>
  <c r="A149" i="14"/>
  <c r="E148" i="14"/>
  <c r="D148" i="14"/>
  <c r="A148" i="14"/>
  <c r="E147" i="14"/>
  <c r="D147" i="14"/>
  <c r="A147" i="14"/>
  <c r="E146" i="14"/>
  <c r="D146" i="14"/>
  <c r="A146" i="14"/>
  <c r="E145" i="14"/>
  <c r="D145" i="14"/>
  <c r="A145" i="14"/>
  <c r="E144" i="14"/>
  <c r="D144" i="14"/>
  <c r="A144" i="14"/>
  <c r="E143" i="14"/>
  <c r="D143" i="14"/>
  <c r="A143" i="14"/>
  <c r="E142" i="14"/>
  <c r="D142" i="14"/>
  <c r="A142" i="14"/>
  <c r="E141" i="14"/>
  <c r="D141" i="14"/>
  <c r="A141" i="14"/>
  <c r="E140" i="14"/>
  <c r="D140" i="14"/>
  <c r="A140" i="14"/>
  <c r="E139" i="14"/>
  <c r="D139" i="14"/>
  <c r="A139" i="14"/>
  <c r="E138" i="14"/>
  <c r="D138" i="14"/>
  <c r="A138" i="14"/>
  <c r="E137" i="14"/>
  <c r="D137" i="14"/>
  <c r="A137" i="14"/>
  <c r="E136" i="14"/>
  <c r="D136" i="14"/>
  <c r="A136" i="14"/>
  <c r="E135" i="14"/>
  <c r="D135" i="14"/>
  <c r="A135" i="14"/>
  <c r="E134" i="14"/>
  <c r="D134" i="14"/>
  <c r="A134" i="14"/>
  <c r="E133" i="14"/>
  <c r="D133" i="14"/>
  <c r="A133" i="14"/>
  <c r="E132" i="14"/>
  <c r="D132" i="14"/>
  <c r="A132" i="14"/>
  <c r="E131" i="14"/>
  <c r="D131" i="14"/>
  <c r="A131" i="14"/>
  <c r="E130" i="14"/>
  <c r="D130" i="14"/>
  <c r="A130" i="14"/>
  <c r="E129" i="14"/>
  <c r="D129" i="14"/>
  <c r="A129" i="14"/>
  <c r="E128" i="14"/>
  <c r="D128" i="14"/>
  <c r="A128" i="14"/>
  <c r="E127" i="14"/>
  <c r="D127" i="14"/>
  <c r="A127" i="14"/>
  <c r="E126" i="14"/>
  <c r="D126" i="14"/>
  <c r="A126" i="14"/>
  <c r="E125" i="14"/>
  <c r="D125" i="14"/>
  <c r="A125" i="14"/>
  <c r="E124" i="14"/>
  <c r="D124" i="14"/>
  <c r="A124" i="14"/>
  <c r="E123" i="14"/>
  <c r="D123" i="14"/>
  <c r="A123" i="14"/>
  <c r="E122" i="14"/>
  <c r="D122" i="14"/>
  <c r="A122" i="14"/>
  <c r="E121" i="14"/>
  <c r="D121" i="14"/>
  <c r="A121" i="14"/>
  <c r="E120" i="14"/>
  <c r="D120" i="14"/>
  <c r="A120" i="14"/>
  <c r="E119" i="14"/>
  <c r="D119" i="14"/>
  <c r="A119" i="14"/>
  <c r="E118" i="14"/>
  <c r="D118" i="14"/>
  <c r="A118" i="14"/>
  <c r="E117" i="14"/>
  <c r="D117" i="14"/>
  <c r="A117" i="14"/>
  <c r="E116" i="14"/>
  <c r="D116" i="14"/>
  <c r="A116" i="14"/>
  <c r="E115" i="14"/>
  <c r="D115" i="14"/>
  <c r="A115" i="14"/>
  <c r="E114" i="14"/>
  <c r="D114" i="14"/>
  <c r="A114" i="14"/>
  <c r="E113" i="14"/>
  <c r="D113" i="14"/>
  <c r="A113" i="14"/>
  <c r="E112" i="14"/>
  <c r="D112" i="14"/>
  <c r="A112" i="14"/>
  <c r="E111" i="14"/>
  <c r="D111" i="14"/>
  <c r="A111" i="14"/>
  <c r="E110" i="14"/>
  <c r="D110" i="14"/>
  <c r="A110" i="14"/>
  <c r="E109" i="14"/>
  <c r="D109" i="14"/>
  <c r="A109" i="14"/>
  <c r="E108" i="14"/>
  <c r="D108" i="14"/>
  <c r="A108" i="14"/>
  <c r="E107" i="14"/>
  <c r="D107" i="14"/>
  <c r="A107" i="14"/>
  <c r="E106" i="14"/>
  <c r="D106" i="14"/>
  <c r="A106" i="14"/>
  <c r="E105" i="14"/>
  <c r="D105" i="14"/>
  <c r="A105" i="14"/>
  <c r="E104" i="14"/>
  <c r="D104" i="14"/>
  <c r="A104" i="14"/>
  <c r="E103" i="14"/>
  <c r="D103" i="14"/>
  <c r="A103" i="14"/>
  <c r="E102" i="14"/>
  <c r="D102" i="14"/>
  <c r="A102" i="14"/>
  <c r="E101" i="14"/>
  <c r="D101" i="14"/>
  <c r="A101" i="14"/>
  <c r="E100" i="14"/>
  <c r="D100" i="14"/>
  <c r="A100" i="14"/>
  <c r="E99" i="14"/>
  <c r="D99" i="14"/>
  <c r="A99" i="14"/>
  <c r="E98" i="14"/>
  <c r="D98" i="14"/>
  <c r="A98" i="14"/>
  <c r="E97" i="14"/>
  <c r="D97" i="14"/>
  <c r="A97" i="14"/>
  <c r="E96" i="14"/>
  <c r="D96" i="14"/>
  <c r="A96" i="14"/>
  <c r="E95" i="14"/>
  <c r="D95" i="14"/>
  <c r="A95" i="14"/>
  <c r="E94" i="14"/>
  <c r="D94" i="14"/>
  <c r="A94" i="14"/>
  <c r="E93" i="14"/>
  <c r="D93" i="14"/>
  <c r="A93" i="14"/>
  <c r="E92" i="14"/>
  <c r="D92" i="14"/>
  <c r="A92" i="14"/>
  <c r="E91" i="14"/>
  <c r="D91" i="14"/>
  <c r="A91" i="14"/>
  <c r="E90" i="14"/>
  <c r="D90" i="14"/>
  <c r="A90" i="14"/>
  <c r="E89" i="14"/>
  <c r="D89" i="14"/>
  <c r="A89" i="14"/>
  <c r="A88" i="14"/>
  <c r="E87" i="14"/>
  <c r="D87" i="14"/>
  <c r="A87" i="14"/>
  <c r="E86" i="14"/>
  <c r="D86" i="14"/>
  <c r="A86" i="14"/>
  <c r="E85" i="14"/>
  <c r="D85" i="14"/>
  <c r="A85" i="14"/>
  <c r="E84" i="14"/>
  <c r="D84" i="14"/>
  <c r="A84" i="14"/>
  <c r="E83" i="14"/>
  <c r="D83" i="14"/>
  <c r="A83" i="14"/>
  <c r="E82" i="14"/>
  <c r="D82" i="14"/>
  <c r="A82" i="14"/>
  <c r="E81" i="14"/>
  <c r="D81" i="14"/>
  <c r="A81" i="14"/>
  <c r="E80" i="14"/>
  <c r="D80" i="14"/>
  <c r="A80" i="14"/>
  <c r="E79" i="14"/>
  <c r="D79" i="14"/>
  <c r="A79" i="14"/>
  <c r="E78" i="14"/>
  <c r="D78" i="14"/>
  <c r="A78" i="14"/>
  <c r="E77" i="14"/>
  <c r="D77" i="14"/>
  <c r="A77" i="14"/>
  <c r="E76" i="14"/>
  <c r="D76" i="14"/>
  <c r="A76" i="14"/>
  <c r="E75" i="14"/>
  <c r="D75" i="14"/>
  <c r="A75" i="14"/>
  <c r="E74" i="14"/>
  <c r="D74" i="14"/>
  <c r="A74" i="14"/>
  <c r="E73" i="14"/>
  <c r="D73" i="14"/>
  <c r="A73" i="14"/>
  <c r="E72" i="14"/>
  <c r="D72" i="14"/>
  <c r="A72" i="14"/>
  <c r="E71" i="14"/>
  <c r="D71" i="14"/>
  <c r="A71" i="14"/>
  <c r="E70" i="14"/>
  <c r="D70" i="14"/>
  <c r="A70" i="14"/>
  <c r="E69" i="14"/>
  <c r="D69" i="14"/>
  <c r="A69" i="14"/>
  <c r="E68" i="14"/>
  <c r="D68" i="14"/>
  <c r="A68" i="14"/>
  <c r="E67" i="14"/>
  <c r="D67" i="14"/>
  <c r="A67" i="14"/>
  <c r="E66" i="14"/>
  <c r="D66" i="14"/>
  <c r="A66" i="14"/>
  <c r="E65" i="14"/>
  <c r="D65" i="14"/>
  <c r="A65" i="14"/>
  <c r="E64" i="14"/>
  <c r="D64" i="14"/>
  <c r="A64" i="14"/>
  <c r="E63" i="14"/>
  <c r="D63" i="14"/>
  <c r="A63" i="14"/>
  <c r="E62" i="14"/>
  <c r="D62" i="14"/>
  <c r="A62" i="14"/>
  <c r="E61" i="14"/>
  <c r="D61" i="14"/>
  <c r="A61" i="14"/>
  <c r="E60" i="14"/>
  <c r="D60" i="14"/>
  <c r="A60" i="14"/>
  <c r="E59" i="14"/>
  <c r="D59" i="14"/>
  <c r="A59" i="14"/>
  <c r="E58" i="14"/>
  <c r="D58" i="14"/>
  <c r="A58" i="14"/>
  <c r="E57" i="14"/>
  <c r="D57" i="14"/>
  <c r="A57" i="14"/>
  <c r="E56" i="14"/>
  <c r="D56" i="14"/>
  <c r="A56" i="14"/>
  <c r="E55" i="14"/>
  <c r="D55" i="14"/>
  <c r="A55" i="14"/>
  <c r="E54" i="14"/>
  <c r="D54" i="14"/>
  <c r="A54" i="14"/>
  <c r="E53" i="14"/>
  <c r="D53" i="14"/>
  <c r="A53" i="14"/>
  <c r="E52" i="14"/>
  <c r="D52" i="14"/>
  <c r="A52" i="14"/>
  <c r="E51" i="14"/>
  <c r="D51" i="14"/>
  <c r="A51" i="14"/>
  <c r="E50" i="14"/>
  <c r="D50" i="14"/>
  <c r="A50" i="14"/>
  <c r="E49" i="14"/>
  <c r="D49" i="14"/>
  <c r="A49" i="14"/>
  <c r="E48" i="14"/>
  <c r="D48" i="14"/>
  <c r="A48" i="14"/>
  <c r="E47" i="14"/>
  <c r="D47" i="14"/>
  <c r="A47" i="14"/>
  <c r="E46" i="14"/>
  <c r="D46" i="14"/>
  <c r="A46" i="14"/>
  <c r="E45" i="14"/>
  <c r="D45" i="14"/>
  <c r="A45" i="14"/>
  <c r="E44" i="14"/>
  <c r="D44" i="14"/>
  <c r="A44" i="14"/>
  <c r="E43" i="14"/>
  <c r="D43" i="14"/>
  <c r="A43" i="14"/>
  <c r="E42" i="14"/>
  <c r="D42" i="14"/>
  <c r="A42" i="14"/>
  <c r="A41" i="14"/>
  <c r="E40" i="14"/>
  <c r="D40" i="14"/>
  <c r="A40" i="14"/>
  <c r="E39" i="14"/>
  <c r="D39" i="14"/>
  <c r="A39" i="14"/>
  <c r="E38" i="14"/>
  <c r="D38" i="14"/>
  <c r="A38" i="14"/>
  <c r="E37" i="14"/>
  <c r="D37" i="14"/>
  <c r="A37" i="14"/>
  <c r="E36" i="14"/>
  <c r="D36" i="14"/>
  <c r="A36" i="14"/>
  <c r="E35" i="14"/>
  <c r="D35" i="14"/>
  <c r="A35" i="14"/>
  <c r="E34" i="14"/>
  <c r="D34" i="14"/>
  <c r="A34" i="14"/>
  <c r="E33" i="14"/>
  <c r="D33" i="14"/>
  <c r="A33" i="14"/>
  <c r="E32" i="14"/>
  <c r="D32" i="14"/>
  <c r="A32" i="14"/>
  <c r="E31" i="14"/>
  <c r="D31" i="14"/>
  <c r="A31" i="14"/>
  <c r="E30" i="14"/>
  <c r="D30" i="14"/>
  <c r="A30" i="14"/>
  <c r="E29" i="14"/>
  <c r="D29" i="14"/>
  <c r="A29" i="14"/>
  <c r="E28" i="14"/>
  <c r="D28" i="14"/>
  <c r="A28" i="14"/>
  <c r="E27" i="14"/>
  <c r="D27" i="14"/>
  <c r="A27" i="14"/>
  <c r="E26" i="14"/>
  <c r="D26" i="14"/>
  <c r="A26" i="14"/>
  <c r="E25" i="14"/>
  <c r="D25" i="14"/>
  <c r="A25" i="14"/>
  <c r="E24" i="14"/>
  <c r="D24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176" i="12" l="1"/>
  <c r="A177" i="12"/>
  <c r="A178" i="12"/>
  <c r="A179" i="12"/>
  <c r="A180" i="12"/>
  <c r="A181" i="12"/>
  <c r="A182" i="12"/>
  <c r="A183" i="12"/>
  <c r="A184" i="12"/>
  <c r="A185" i="12"/>
  <c r="A186" i="12"/>
  <c r="C41" i="13" l="1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A143" i="12" l="1"/>
  <c r="A144" i="12"/>
  <c r="A145" i="12"/>
  <c r="A146" i="12"/>
  <c r="A147" i="12"/>
  <c r="A148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C16" i="13" l="1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C4" i="13" l="1"/>
  <c r="C15" i="13" l="1"/>
  <c r="C14" i="13"/>
  <c r="C13" i="13"/>
  <c r="C12" i="13"/>
  <c r="C11" i="13"/>
  <c r="C10" i="13"/>
  <c r="C9" i="13"/>
  <c r="C8" i="13"/>
  <c r="C7" i="13"/>
  <c r="C6" i="13"/>
  <c r="C5" i="13"/>
  <c r="C3" i="13"/>
  <c r="A109" i="12" l="1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22" i="12" l="1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3" i="12"/>
  <c r="E127" i="12" l="1"/>
  <c r="E128" i="12"/>
  <c r="E129" i="12"/>
  <c r="E130" i="12"/>
  <c r="D127" i="12"/>
  <c r="D128" i="12"/>
  <c r="D129" i="12"/>
  <c r="D130" i="12"/>
  <c r="E118" i="12"/>
  <c r="E119" i="12"/>
  <c r="E120" i="12"/>
  <c r="E121" i="12"/>
  <c r="E122" i="12"/>
  <c r="E123" i="12"/>
  <c r="E124" i="12"/>
  <c r="E125" i="12"/>
  <c r="E126" i="12"/>
  <c r="D118" i="12"/>
  <c r="D119" i="12"/>
  <c r="D120" i="12"/>
  <c r="D121" i="12"/>
  <c r="D122" i="12"/>
  <c r="D123" i="12"/>
  <c r="D124" i="12"/>
  <c r="D125" i="12"/>
  <c r="D126" i="12"/>
  <c r="D84" i="12" l="1"/>
  <c r="E84" i="12"/>
  <c r="D85" i="12"/>
  <c r="E85" i="12"/>
  <c r="D86" i="12"/>
  <c r="E86" i="12"/>
  <c r="D87" i="12"/>
  <c r="E87" i="12"/>
  <c r="D89" i="12"/>
  <c r="E89" i="12"/>
  <c r="D90" i="12"/>
  <c r="E90" i="12"/>
  <c r="D91" i="12"/>
  <c r="E91" i="12"/>
  <c r="D92" i="12"/>
  <c r="E92" i="12"/>
  <c r="D93" i="12"/>
  <c r="E93" i="12"/>
  <c r="D94" i="12"/>
  <c r="E94" i="12"/>
  <c r="D95" i="12"/>
  <c r="E95" i="12"/>
  <c r="D96" i="12"/>
  <c r="E96" i="12"/>
  <c r="D97" i="12"/>
  <c r="E97" i="12"/>
  <c r="D98" i="12"/>
  <c r="E98" i="12"/>
  <c r="D99" i="12"/>
  <c r="E99" i="12"/>
  <c r="D100" i="12"/>
  <c r="E100" i="12"/>
  <c r="D101" i="12"/>
  <c r="E101" i="12"/>
  <c r="D102" i="12"/>
  <c r="E102" i="12"/>
  <c r="D103" i="12"/>
  <c r="E103" i="12"/>
  <c r="D104" i="12"/>
  <c r="E104" i="12"/>
  <c r="D105" i="12"/>
  <c r="E105" i="12"/>
  <c r="D106" i="12"/>
  <c r="E106" i="12"/>
  <c r="D107" i="12"/>
  <c r="E107" i="12"/>
  <c r="D108" i="12"/>
  <c r="E108" i="12"/>
  <c r="D109" i="12"/>
  <c r="E109" i="12"/>
  <c r="D110" i="12"/>
  <c r="E110" i="12"/>
  <c r="D111" i="12"/>
  <c r="E111" i="12"/>
  <c r="D112" i="12"/>
  <c r="E112" i="12"/>
  <c r="D113" i="12"/>
  <c r="E113" i="12"/>
  <c r="D114" i="12"/>
  <c r="E114" i="12"/>
  <c r="D115" i="12"/>
  <c r="E115" i="12"/>
  <c r="D116" i="12"/>
  <c r="E116" i="12"/>
  <c r="D117" i="12"/>
  <c r="E117" i="12"/>
  <c r="D82" i="12" l="1"/>
  <c r="E82" i="12"/>
  <c r="D83" i="12"/>
  <c r="E83" i="12"/>
  <c r="C2" i="13" l="1"/>
  <c r="D2" i="13"/>
  <c r="D3" i="12"/>
  <c r="E3" i="12"/>
  <c r="D4" i="12"/>
  <c r="E4" i="12"/>
  <c r="D5" i="12"/>
  <c r="E5" i="12"/>
  <c r="D6" i="12"/>
  <c r="E6" i="12"/>
  <c r="D7" i="12"/>
  <c r="E7" i="12"/>
  <c r="D8" i="12"/>
  <c r="E8" i="12"/>
  <c r="D9" i="12"/>
  <c r="E9" i="12"/>
  <c r="D10" i="12"/>
  <c r="E10" i="12"/>
  <c r="D11" i="12"/>
  <c r="E11" i="12"/>
  <c r="D12" i="12"/>
  <c r="E12" i="12"/>
  <c r="D13" i="12"/>
  <c r="E13" i="12"/>
  <c r="D14" i="12"/>
  <c r="E14" i="12"/>
  <c r="D15" i="12"/>
  <c r="E15" i="12"/>
  <c r="D16" i="12"/>
  <c r="E16" i="12"/>
  <c r="D17" i="12"/>
  <c r="E17" i="12"/>
  <c r="D18" i="12"/>
  <c r="E18" i="12"/>
  <c r="D20" i="12"/>
  <c r="E20" i="12"/>
  <c r="D21" i="12"/>
  <c r="E21" i="12"/>
  <c r="D22" i="12"/>
  <c r="E22" i="12"/>
  <c r="D23" i="12"/>
  <c r="E23" i="12"/>
  <c r="D24" i="12"/>
  <c r="E24" i="12"/>
  <c r="D25" i="12"/>
  <c r="E25" i="12"/>
  <c r="D26" i="12"/>
  <c r="E26" i="12"/>
  <c r="D27" i="12"/>
  <c r="E27" i="12"/>
  <c r="D28" i="12"/>
  <c r="E28" i="12"/>
  <c r="D29" i="12"/>
  <c r="E29" i="12"/>
  <c r="D30" i="12"/>
  <c r="E30" i="12"/>
  <c r="D31" i="12"/>
  <c r="E31" i="12"/>
  <c r="D32" i="12"/>
  <c r="E32" i="12"/>
  <c r="D33" i="12"/>
  <c r="E33" i="12"/>
  <c r="D34" i="12"/>
  <c r="E34" i="12"/>
  <c r="D35" i="12"/>
  <c r="E35" i="12"/>
  <c r="D36" i="12"/>
  <c r="E36" i="12"/>
  <c r="D37" i="12"/>
  <c r="E37" i="12"/>
  <c r="D38" i="12"/>
  <c r="E38" i="12"/>
  <c r="D39" i="12"/>
  <c r="E39" i="12"/>
  <c r="D40" i="12"/>
  <c r="E40" i="12"/>
  <c r="D42" i="12"/>
  <c r="E42" i="12"/>
  <c r="D43" i="12"/>
  <c r="E43" i="12"/>
  <c r="D44" i="12"/>
  <c r="E44" i="12"/>
  <c r="D45" i="12"/>
  <c r="E45" i="12"/>
  <c r="D46" i="12"/>
  <c r="E46" i="12"/>
  <c r="D47" i="12"/>
  <c r="E47" i="12"/>
  <c r="D48" i="12"/>
  <c r="E48" i="12"/>
  <c r="D49" i="12"/>
  <c r="E49" i="12"/>
  <c r="D50" i="12"/>
  <c r="E50" i="12"/>
  <c r="D51" i="12"/>
  <c r="E51" i="12"/>
  <c r="D52" i="12"/>
  <c r="E52" i="12"/>
  <c r="D53" i="12"/>
  <c r="E53" i="12"/>
  <c r="D54" i="12"/>
  <c r="E54" i="12"/>
  <c r="D55" i="12"/>
  <c r="E55" i="12"/>
  <c r="D56" i="12"/>
  <c r="E56" i="12"/>
  <c r="D57" i="12"/>
  <c r="E57" i="12"/>
  <c r="D58" i="12"/>
  <c r="E58" i="12"/>
  <c r="D59" i="12"/>
  <c r="E59" i="12"/>
  <c r="D60" i="12"/>
  <c r="E60" i="12"/>
  <c r="D61" i="12"/>
  <c r="E61" i="12"/>
  <c r="D62" i="12"/>
  <c r="E62" i="12"/>
  <c r="D63" i="12"/>
  <c r="E63" i="12"/>
  <c r="D64" i="12"/>
  <c r="E64" i="12"/>
  <c r="D65" i="12"/>
  <c r="E65" i="12"/>
  <c r="D66" i="12"/>
  <c r="E66" i="12"/>
  <c r="D67" i="12"/>
  <c r="E67" i="12"/>
  <c r="D68" i="12"/>
  <c r="E68" i="12"/>
  <c r="D69" i="12"/>
  <c r="E69" i="12"/>
  <c r="D70" i="12"/>
  <c r="E70" i="12"/>
  <c r="D71" i="12"/>
  <c r="E71" i="12"/>
  <c r="D72" i="12"/>
  <c r="E72" i="12"/>
  <c r="D73" i="12"/>
  <c r="E73" i="12"/>
  <c r="D74" i="12"/>
  <c r="E74" i="12"/>
  <c r="D75" i="12"/>
  <c r="E75" i="12"/>
  <c r="D76" i="12"/>
  <c r="E76" i="12"/>
  <c r="D77" i="12"/>
  <c r="E77" i="12"/>
  <c r="D78" i="12"/>
  <c r="E78" i="12"/>
  <c r="D79" i="12"/>
  <c r="E79" i="12"/>
  <c r="D80" i="12"/>
  <c r="E80" i="12"/>
  <c r="D81" i="12"/>
  <c r="E81" i="12"/>
</calcChain>
</file>

<file path=xl/sharedStrings.xml><?xml version="1.0" encoding="utf-8"?>
<sst xmlns="http://schemas.openxmlformats.org/spreadsheetml/2006/main" count="4991" uniqueCount="1741">
  <si>
    <t>No</t>
    <phoneticPr fontId="3"/>
  </si>
  <si>
    <t>区分</t>
    <rPh sb="0" eb="2">
      <t>クブン</t>
    </rPh>
    <phoneticPr fontId="3"/>
  </si>
  <si>
    <t>生産地</t>
    <rPh sb="0" eb="3">
      <t>セイサンチ</t>
    </rPh>
    <phoneticPr fontId="3"/>
  </si>
  <si>
    <t>県認証農産物</t>
    <rPh sb="0" eb="1">
      <t>ケン</t>
    </rPh>
    <rPh sb="1" eb="3">
      <t>ニンショウ</t>
    </rPh>
    <rPh sb="3" eb="6">
      <t>ノウサンブツ</t>
    </rPh>
    <phoneticPr fontId="3"/>
  </si>
  <si>
    <t>作物</t>
    <rPh sb="0" eb="2">
      <t>サクモツ</t>
    </rPh>
    <phoneticPr fontId="3"/>
  </si>
  <si>
    <t>作物名等</t>
    <rPh sb="0" eb="2">
      <t>サクモツ</t>
    </rPh>
    <rPh sb="2" eb="3">
      <t>メイ</t>
    </rPh>
    <rPh sb="3" eb="4">
      <t>トウ</t>
    </rPh>
    <phoneticPr fontId="3"/>
  </si>
  <si>
    <t>生産登録番号</t>
    <rPh sb="0" eb="2">
      <t>セイサン</t>
    </rPh>
    <rPh sb="2" eb="4">
      <t>トウロク</t>
    </rPh>
    <rPh sb="4" eb="6">
      <t>バンゴウ</t>
    </rPh>
    <phoneticPr fontId="3"/>
  </si>
  <si>
    <t>出荷認証番号</t>
    <rPh sb="0" eb="2">
      <t>シュッカ</t>
    </rPh>
    <rPh sb="2" eb="4">
      <t>ニンショウ</t>
    </rPh>
    <rPh sb="4" eb="6">
      <t>バンゴウ</t>
    </rPh>
    <phoneticPr fontId="3"/>
  </si>
  <si>
    <t>主な出荷先</t>
    <rPh sb="0" eb="1">
      <t>シュ</t>
    </rPh>
    <rPh sb="2" eb="4">
      <t>シュッカ</t>
    </rPh>
    <rPh sb="4" eb="5">
      <t>サキ</t>
    </rPh>
    <phoneticPr fontId="3"/>
  </si>
  <si>
    <t>中晩柑類（伊予柑）</t>
    <rPh sb="0" eb="3">
      <t>チュウバンカン</t>
    </rPh>
    <rPh sb="3" eb="4">
      <t>ルイ</t>
    </rPh>
    <rPh sb="5" eb="8">
      <t>イヨカン</t>
    </rPh>
    <phoneticPr fontId="3"/>
  </si>
  <si>
    <t>出荷開始</t>
    <rPh sb="0" eb="2">
      <t>シュッカ</t>
    </rPh>
    <rPh sb="2" eb="4">
      <t>カイシ</t>
    </rPh>
    <phoneticPr fontId="3"/>
  </si>
  <si>
    <t>宇和島市</t>
    <rPh sb="0" eb="4">
      <t>ウワジマシ</t>
    </rPh>
    <phoneticPr fontId="3"/>
  </si>
  <si>
    <t>減農薬
減化学肥料</t>
    <phoneticPr fontId="3"/>
  </si>
  <si>
    <t>水稲</t>
    <rPh sb="0" eb="2">
      <t>スイトウ</t>
    </rPh>
    <phoneticPr fontId="3"/>
  </si>
  <si>
    <t>道の駅みま</t>
    <rPh sb="0" eb="1">
      <t>ミチ</t>
    </rPh>
    <rPh sb="2" eb="3">
      <t>エキ</t>
    </rPh>
    <phoneticPr fontId="3"/>
  </si>
  <si>
    <t>水稲（コシヒカリ）</t>
    <rPh sb="0" eb="2">
      <t>スイトウ</t>
    </rPh>
    <phoneticPr fontId="3"/>
  </si>
  <si>
    <t>中晩柑類（甘夏）</t>
    <rPh sb="0" eb="3">
      <t>チュウバンカン</t>
    </rPh>
    <rPh sb="3" eb="4">
      <t>ルイ</t>
    </rPh>
    <rPh sb="5" eb="7">
      <t>アマナツ</t>
    </rPh>
    <phoneticPr fontId="3"/>
  </si>
  <si>
    <t>中晩柑類（河内晩柑）</t>
    <rPh sb="0" eb="3">
      <t>チュウバンカン</t>
    </rPh>
    <rPh sb="3" eb="4">
      <t>ルイ</t>
    </rPh>
    <rPh sb="5" eb="7">
      <t>カワチ</t>
    </rPh>
    <rPh sb="7" eb="8">
      <t>バン</t>
    </rPh>
    <rPh sb="8" eb="9">
      <t>カン</t>
    </rPh>
    <phoneticPr fontId="3"/>
  </si>
  <si>
    <t>中晩柑類（不知火）</t>
    <rPh sb="0" eb="3">
      <t>チュウバンカン</t>
    </rPh>
    <rPh sb="3" eb="4">
      <t>ルイ</t>
    </rPh>
    <rPh sb="5" eb="8">
      <t>シラヌイ</t>
    </rPh>
    <phoneticPr fontId="3"/>
  </si>
  <si>
    <t>栽培責任者数（人）</t>
    <rPh sb="0" eb="2">
      <t>サイバイ</t>
    </rPh>
    <rPh sb="2" eb="5">
      <t>セキニンシャ</t>
    </rPh>
    <rPh sb="5" eb="6">
      <t>スウ</t>
    </rPh>
    <rPh sb="7" eb="8">
      <t>ヒト</t>
    </rPh>
    <phoneticPr fontId="3"/>
  </si>
  <si>
    <t>栽培面積（a）</t>
    <rPh sb="0" eb="2">
      <t>サイバイ</t>
    </rPh>
    <rPh sb="2" eb="4">
      <t>メンセキ</t>
    </rPh>
    <phoneticPr fontId="3"/>
  </si>
  <si>
    <t>出荷予定量（kg）</t>
    <rPh sb="0" eb="2">
      <t>シュッカ</t>
    </rPh>
    <rPh sb="2" eb="4">
      <t>ヨテイ</t>
    </rPh>
    <rPh sb="4" eb="5">
      <t>リョウ</t>
    </rPh>
    <phoneticPr fontId="3"/>
  </si>
  <si>
    <t>野菜</t>
    <rPh sb="0" eb="2">
      <t>ヤサイ</t>
    </rPh>
    <phoneticPr fontId="3"/>
  </si>
  <si>
    <t>茶</t>
    <rPh sb="0" eb="1">
      <t>チャ</t>
    </rPh>
    <phoneticPr fontId="3"/>
  </si>
  <si>
    <t>節減対象農薬不使用
化学肥料不使用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4" eb="17">
      <t>フシヨウ</t>
    </rPh>
    <phoneticPr fontId="3"/>
  </si>
  <si>
    <t>ブドウ（一般）</t>
    <rPh sb="4" eb="6">
      <t>イッパン</t>
    </rPh>
    <phoneticPr fontId="3"/>
  </si>
  <si>
    <t>申請者
（確認責任者）</t>
    <rPh sb="0" eb="2">
      <t>シンセイ</t>
    </rPh>
    <rPh sb="2" eb="3">
      <t>シャ</t>
    </rPh>
    <phoneticPr fontId="3"/>
  </si>
  <si>
    <t>今治市</t>
    <rPh sb="0" eb="3">
      <t>イマバリシ</t>
    </rPh>
    <phoneticPr fontId="3"/>
  </si>
  <si>
    <t>特別栽培農産物</t>
    <rPh sb="0" eb="2">
      <t>トクベツ</t>
    </rPh>
    <rPh sb="2" eb="4">
      <t>サイバイ</t>
    </rPh>
    <rPh sb="4" eb="7">
      <t>ノウサンブツ</t>
    </rPh>
    <phoneticPr fontId="3"/>
  </si>
  <si>
    <t>果樹</t>
    <rPh sb="0" eb="2">
      <t>カジュ</t>
    </rPh>
    <phoneticPr fontId="3"/>
  </si>
  <si>
    <t>出荷終了</t>
    <rPh sb="0" eb="2">
      <t>シュッカ</t>
    </rPh>
    <rPh sb="2" eb="4">
      <t>シュウリョウ</t>
    </rPh>
    <phoneticPr fontId="3"/>
  </si>
  <si>
    <t>分類</t>
    <rPh sb="0" eb="2">
      <t>ブンルイ</t>
    </rPh>
    <phoneticPr fontId="3"/>
  </si>
  <si>
    <t>ミニトマト（普通）</t>
    <rPh sb="6" eb="8">
      <t>フツウ</t>
    </rPh>
    <phoneticPr fontId="3"/>
  </si>
  <si>
    <t>鬼北町</t>
    <rPh sb="0" eb="3">
      <t>キホクチョウ</t>
    </rPh>
    <phoneticPr fontId="3"/>
  </si>
  <si>
    <t>温州ミカン（早生温州）</t>
    <rPh sb="0" eb="2">
      <t>ウンシュウ</t>
    </rPh>
    <rPh sb="6" eb="8">
      <t>ワセ</t>
    </rPh>
    <rPh sb="8" eb="10">
      <t>ウンシュウ</t>
    </rPh>
    <phoneticPr fontId="3"/>
  </si>
  <si>
    <t>水稲（早期コシヒカリ）</t>
    <rPh sb="0" eb="2">
      <t>スイトウ</t>
    </rPh>
    <rPh sb="3" eb="5">
      <t>ソウキ</t>
    </rPh>
    <phoneticPr fontId="3"/>
  </si>
  <si>
    <t>水稲（早期：コシヒカリ）</t>
    <rPh sb="0" eb="2">
      <t>スイトウ</t>
    </rPh>
    <rPh sb="3" eb="5">
      <t>ソウキ</t>
    </rPh>
    <phoneticPr fontId="3"/>
  </si>
  <si>
    <t>水稲（一般）</t>
    <rPh sb="0" eb="2">
      <t>スイトウ</t>
    </rPh>
    <rPh sb="3" eb="5">
      <t>イッパン</t>
    </rPh>
    <phoneticPr fontId="3"/>
  </si>
  <si>
    <t>温州ミカン（早生温州、普通温州）</t>
    <rPh sb="0" eb="2">
      <t>ウンシュウ</t>
    </rPh>
    <rPh sb="6" eb="8">
      <t>ワセ</t>
    </rPh>
    <rPh sb="8" eb="10">
      <t>ウンシュウ</t>
    </rPh>
    <rPh sb="11" eb="13">
      <t>フツウ</t>
    </rPh>
    <rPh sb="13" eb="15">
      <t>ウンシュウ</t>
    </rPh>
    <phoneticPr fontId="3"/>
  </si>
  <si>
    <t>水稲（コシヒカリ）れんげ</t>
    <rPh sb="0" eb="2">
      <t>スイトウ</t>
    </rPh>
    <phoneticPr fontId="3"/>
  </si>
  <si>
    <t>水稲（一般：早期米）</t>
    <rPh sb="0" eb="2">
      <t>スイトウ</t>
    </rPh>
    <rPh sb="3" eb="5">
      <t>イッパン</t>
    </rPh>
    <rPh sb="6" eb="8">
      <t>ソウキ</t>
    </rPh>
    <rPh sb="8" eb="9">
      <t>マイ</t>
    </rPh>
    <phoneticPr fontId="3"/>
  </si>
  <si>
    <t>中晩柑類（はるか）</t>
    <rPh sb="0" eb="3">
      <t>チュウバンカン</t>
    </rPh>
    <rPh sb="3" eb="4">
      <t>ルイ</t>
    </rPh>
    <phoneticPr fontId="3"/>
  </si>
  <si>
    <t>水稲（コシヒカリ、一般：あきたこまち）</t>
    <rPh sb="0" eb="2">
      <t>スイトウ</t>
    </rPh>
    <rPh sb="9" eb="11">
      <t>イッパン</t>
    </rPh>
    <phoneticPr fontId="3"/>
  </si>
  <si>
    <t>梅</t>
    <rPh sb="0" eb="1">
      <t>ウメ</t>
    </rPh>
    <phoneticPr fontId="3"/>
  </si>
  <si>
    <t>水稲（一般：普通期米）</t>
    <rPh sb="0" eb="2">
      <t>スイトウ</t>
    </rPh>
    <rPh sb="3" eb="5">
      <t>イッパン</t>
    </rPh>
    <rPh sb="6" eb="8">
      <t>フツウ</t>
    </rPh>
    <rPh sb="8" eb="9">
      <t>キ</t>
    </rPh>
    <rPh sb="9" eb="10">
      <t>マイ</t>
    </rPh>
    <phoneticPr fontId="3"/>
  </si>
  <si>
    <t>節減対象農薬5割以上減
化学肥料5割以上減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3"/>
  </si>
  <si>
    <t>節減対象農薬３割以上減
化学肥料５割以上減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3"/>
  </si>
  <si>
    <t>節減対象農薬５割以上減
化学肥料不使用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6" eb="19">
      <t>フシヨウ</t>
    </rPh>
    <phoneticPr fontId="3"/>
  </si>
  <si>
    <t>節減対象農薬５割以上減
化学肥料５割以上減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3"/>
  </si>
  <si>
    <t>節減対象農薬５割以上減
化学肥料不使用</t>
    <rPh sb="16" eb="19">
      <t>フシヨウ</t>
    </rPh>
    <phoneticPr fontId="3"/>
  </si>
  <si>
    <t>西予市</t>
    <rPh sb="0" eb="1">
      <t>セイ</t>
    </rPh>
    <rPh sb="1" eb="2">
      <t>ヨ</t>
    </rPh>
    <rPh sb="2" eb="3">
      <t>シ</t>
    </rPh>
    <phoneticPr fontId="3"/>
  </si>
  <si>
    <t>温州みかん（極早生・早生・中生温州）</t>
    <rPh sb="0" eb="2">
      <t>ウンシュウ</t>
    </rPh>
    <rPh sb="6" eb="7">
      <t>ゴク</t>
    </rPh>
    <rPh sb="7" eb="9">
      <t>ワセ</t>
    </rPh>
    <rPh sb="10" eb="12">
      <t>ワセ</t>
    </rPh>
    <rPh sb="13" eb="15">
      <t>ナカテ</t>
    </rPh>
    <rPh sb="15" eb="17">
      <t>ウンシュウ</t>
    </rPh>
    <phoneticPr fontId="3"/>
  </si>
  <si>
    <t>愛媛たいき農業協同組合
代表理事組合長　菊地　秀明</t>
    <rPh sb="0" eb="2">
      <t>エヒメ</t>
    </rPh>
    <rPh sb="5" eb="7">
      <t>ノウギョウ</t>
    </rPh>
    <rPh sb="7" eb="9">
      <t>キョウドウ</t>
    </rPh>
    <rPh sb="9" eb="11">
      <t>クミアイ</t>
    </rPh>
    <rPh sb="12" eb="14">
      <t>ダイヒョウ</t>
    </rPh>
    <rPh sb="14" eb="16">
      <t>リジ</t>
    </rPh>
    <rPh sb="16" eb="19">
      <t>クミアイチョウ</t>
    </rPh>
    <rPh sb="20" eb="22">
      <t>キクチ</t>
    </rPh>
    <rPh sb="23" eb="25">
      <t>ヒデアキ</t>
    </rPh>
    <phoneticPr fontId="3"/>
  </si>
  <si>
    <t>大洲市、内子町</t>
    <rPh sb="0" eb="3">
      <t>オオズシ</t>
    </rPh>
    <rPh sb="4" eb="7">
      <t>ウチコチョウ</t>
    </rPh>
    <phoneticPr fontId="3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</si>
  <si>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</si>
  <si>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</si>
  <si>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〒799-0422</t>
  </si>
  <si>
    <t>四国中央市中之庄町1684-4</t>
  </si>
  <si>
    <t>〒791-0502　</t>
  </si>
  <si>
    <t>0898-68-7812</t>
  </si>
  <si>
    <t>〒791-0594</t>
  </si>
  <si>
    <t>今治市阿方甲246-1</t>
    <rPh sb="3" eb="4">
      <t>ア</t>
    </rPh>
    <rPh sb="4" eb="5">
      <t>カタ</t>
    </rPh>
    <rPh sb="5" eb="6">
      <t>コウ</t>
    </rPh>
    <phoneticPr fontId="2"/>
  </si>
  <si>
    <t>今治市北鳥生町3-3-14</t>
    <rPh sb="0" eb="3">
      <t>イマバリシ</t>
    </rPh>
    <phoneticPr fontId="2"/>
  </si>
  <si>
    <t>〒792-0804</t>
  </si>
  <si>
    <t>新居浜市田所町3-63</t>
  </si>
  <si>
    <t>0897-37-1004</t>
  </si>
  <si>
    <t>〒790-0003</t>
  </si>
  <si>
    <t>松山市三番町八丁目325番1</t>
  </si>
  <si>
    <t>〒790-0011</t>
  </si>
  <si>
    <t>〒795-0064</t>
  </si>
  <si>
    <t>大洲市東大洲198番地</t>
  </si>
  <si>
    <t>〒796-0031　</t>
  </si>
  <si>
    <t>八幡浜市江戸岡1丁目12番10号</t>
  </si>
  <si>
    <t>〒798-0031</t>
  </si>
  <si>
    <t>宇和島市栄町港3丁目303</t>
  </si>
  <si>
    <t>0895-22-8111</t>
  </si>
  <si>
    <t>〒799-2424</t>
  </si>
  <si>
    <t>松山市八反地498</t>
    <rPh sb="0" eb="3">
      <t>マツヤマシ</t>
    </rPh>
    <rPh sb="3" eb="4">
      <t>ハッ</t>
    </rPh>
    <rPh sb="4" eb="5">
      <t>タン</t>
    </rPh>
    <rPh sb="5" eb="6">
      <t>ジ</t>
    </rPh>
    <phoneticPr fontId="2"/>
  </si>
  <si>
    <t>089-946-9811</t>
  </si>
  <si>
    <t xml:space="preserve">〒791-8004 </t>
  </si>
  <si>
    <t>松山市鴨川1-8-5</t>
    <rPh sb="0" eb="3">
      <t>マツヤマシ</t>
    </rPh>
    <rPh sb="3" eb="5">
      <t>カモガワ</t>
    </rPh>
    <phoneticPr fontId="2"/>
  </si>
  <si>
    <t>089-979-1640</t>
  </si>
  <si>
    <t>〒791-3131</t>
  </si>
  <si>
    <t>伊予郡松前町大字北川原79-1</t>
    <rPh sb="0" eb="2">
      <t>イヨ</t>
    </rPh>
    <rPh sb="2" eb="3">
      <t>グン</t>
    </rPh>
    <rPh sb="3" eb="6">
      <t>マサキチョウ</t>
    </rPh>
    <rPh sb="6" eb="8">
      <t>オオアザ</t>
    </rPh>
    <rPh sb="8" eb="11">
      <t>キタガワラ</t>
    </rPh>
    <phoneticPr fontId="2"/>
  </si>
  <si>
    <t>089-971-7319</t>
  </si>
  <si>
    <t xml:space="preserve">〒798-0084 </t>
  </si>
  <si>
    <t>宇和島市寄松甲833-4</t>
    <rPh sb="0" eb="4">
      <t>ウワジマシ</t>
    </rPh>
    <rPh sb="4" eb="6">
      <t>ヨリマツ</t>
    </rPh>
    <rPh sb="6" eb="7">
      <t>コウ</t>
    </rPh>
    <phoneticPr fontId="2"/>
  </si>
  <si>
    <t>0895-27-2335</t>
  </si>
  <si>
    <t>〒796-0307</t>
  </si>
  <si>
    <t>西宇和郡伊方町中之浜616</t>
    <rPh sb="0" eb="4">
      <t>ニシウワグン</t>
    </rPh>
    <rPh sb="4" eb="7">
      <t>イカタチョウ</t>
    </rPh>
    <rPh sb="7" eb="8">
      <t>チュウ</t>
    </rPh>
    <rPh sb="8" eb="9">
      <t>ノ</t>
    </rPh>
    <rPh sb="9" eb="10">
      <t>ハマ</t>
    </rPh>
    <phoneticPr fontId="2"/>
  </si>
  <si>
    <t>0894-38-0182</t>
  </si>
  <si>
    <t>〒794-0074</t>
  </si>
  <si>
    <t>今治市神宮甲844-5</t>
    <rPh sb="0" eb="3">
      <t>イマバリシ</t>
    </rPh>
    <rPh sb="3" eb="5">
      <t>ジングウ</t>
    </rPh>
    <rPh sb="5" eb="6">
      <t>コウ</t>
    </rPh>
    <phoneticPr fontId="2"/>
  </si>
  <si>
    <t>0898-31-3511</t>
  </si>
  <si>
    <t>〒791-1134</t>
  </si>
  <si>
    <t>松山市恵原町甲８４６</t>
    <rPh sb="0" eb="3">
      <t>マツヤマシ</t>
    </rPh>
    <rPh sb="3" eb="4">
      <t>メグム</t>
    </rPh>
    <rPh sb="4" eb="5">
      <t>ハラ</t>
    </rPh>
    <rPh sb="5" eb="6">
      <t>チョウ</t>
    </rPh>
    <rPh sb="6" eb="7">
      <t>コウ</t>
    </rPh>
    <phoneticPr fontId="2"/>
  </si>
  <si>
    <t>089-948-8400</t>
  </si>
  <si>
    <t>〒799-0301</t>
  </si>
  <si>
    <t>四国中央市新宮町馬立4491-1</t>
    <rPh sb="5" eb="7">
      <t>シングウ</t>
    </rPh>
    <rPh sb="7" eb="8">
      <t>チョウ</t>
    </rPh>
    <rPh sb="8" eb="10">
      <t>ウマタテ</t>
    </rPh>
    <phoneticPr fontId="2"/>
  </si>
  <si>
    <t>0896-72-3111</t>
  </si>
  <si>
    <t>〒798-4406</t>
  </si>
  <si>
    <t>南宇和郡愛南町広見1989</t>
    <rPh sb="0" eb="4">
      <t>ミナミウワグン</t>
    </rPh>
    <rPh sb="4" eb="7">
      <t>アイナンチョウ</t>
    </rPh>
    <rPh sb="7" eb="8">
      <t>ヒロ</t>
    </rPh>
    <rPh sb="8" eb="9">
      <t>ミ</t>
    </rPh>
    <phoneticPr fontId="2"/>
  </si>
  <si>
    <t>0895-84-3397</t>
  </si>
  <si>
    <t>〒791-3502</t>
  </si>
  <si>
    <t>喜多郡内子町寺村251-1</t>
    <rPh sb="6" eb="8">
      <t>テラムラ</t>
    </rPh>
    <phoneticPr fontId="2"/>
  </si>
  <si>
    <t>0892-52-3023</t>
  </si>
  <si>
    <t>〒798-1114</t>
  </si>
  <si>
    <t>宇和島市三間町務田180-1</t>
    <rPh sb="0" eb="4">
      <t>ウワジマシ</t>
    </rPh>
    <rPh sb="4" eb="7">
      <t>ミマチョウ</t>
    </rPh>
    <rPh sb="7" eb="9">
      <t>ムデン</t>
    </rPh>
    <phoneticPr fontId="2"/>
  </si>
  <si>
    <t>0895-58-1122</t>
  </si>
  <si>
    <t>大洲市東大洲1911-1</t>
  </si>
  <si>
    <t>〒796-0088</t>
  </si>
  <si>
    <t>八幡浜市1079</t>
  </si>
  <si>
    <t>0894-22-0070</t>
  </si>
  <si>
    <t>〒798-0022</t>
  </si>
  <si>
    <t>宇和島市伊吹町字高樋甲895</t>
    <rPh sb="0" eb="4">
      <t>ウワジマシ</t>
    </rPh>
    <rPh sb="4" eb="7">
      <t>イブキチョウ</t>
    </rPh>
    <rPh sb="7" eb="8">
      <t>アザ</t>
    </rPh>
    <rPh sb="8" eb="9">
      <t>タカ</t>
    </rPh>
    <rPh sb="9" eb="10">
      <t>ヒ</t>
    </rPh>
    <rPh sb="10" eb="11">
      <t>コウ</t>
    </rPh>
    <phoneticPr fontId="2"/>
  </si>
  <si>
    <t>0895-25-1249</t>
  </si>
  <si>
    <t>〒799-3752</t>
  </si>
  <si>
    <t>宇和島市吉田町河内甲1471</t>
    <rPh sb="0" eb="4">
      <t>ウワジマシ</t>
    </rPh>
    <rPh sb="4" eb="7">
      <t>ヨシダチョウ</t>
    </rPh>
    <rPh sb="7" eb="9">
      <t>カワチ</t>
    </rPh>
    <rPh sb="9" eb="10">
      <t>コウ</t>
    </rPh>
    <phoneticPr fontId="2"/>
  </si>
  <si>
    <t>0895-52-1937</t>
  </si>
  <si>
    <t>〒791-3163</t>
  </si>
  <si>
    <t>伊予郡松前町大字徳丸字五屋敷771-25</t>
    <rPh sb="0" eb="2">
      <t>イヨ</t>
    </rPh>
    <rPh sb="2" eb="3">
      <t>グン</t>
    </rPh>
    <rPh sb="3" eb="6">
      <t>マサキチョウ</t>
    </rPh>
    <rPh sb="6" eb="8">
      <t>オオアザ</t>
    </rPh>
    <rPh sb="8" eb="10">
      <t>トクマル</t>
    </rPh>
    <rPh sb="10" eb="11">
      <t>アザ</t>
    </rPh>
    <rPh sb="11" eb="12">
      <t>ゴ</t>
    </rPh>
    <rPh sb="12" eb="14">
      <t>ヤシキ</t>
    </rPh>
    <phoneticPr fontId="2"/>
  </si>
  <si>
    <t>089-960-3331</t>
  </si>
  <si>
    <t>〒791-0215</t>
  </si>
  <si>
    <t>東温市北野田376-1</t>
    <rPh sb="3" eb="6">
      <t>キタノダ</t>
    </rPh>
    <phoneticPr fontId="2"/>
  </si>
  <si>
    <t>089-955-1711</t>
  </si>
  <si>
    <t>〒799-3111</t>
  </si>
  <si>
    <t>伊予市下吾川1433</t>
    <rPh sb="0" eb="3">
      <t>イヨシ</t>
    </rPh>
    <rPh sb="3" eb="4">
      <t>シモ</t>
    </rPh>
    <rPh sb="4" eb="6">
      <t>アガワ</t>
    </rPh>
    <phoneticPr fontId="2"/>
  </si>
  <si>
    <t>089-982-1225</t>
  </si>
  <si>
    <t>〒791-1202</t>
  </si>
  <si>
    <t>上浮穴郡久万高原町入野517</t>
    <rPh sb="0" eb="4">
      <t>カミウケナグン</t>
    </rPh>
    <rPh sb="4" eb="6">
      <t>クマ</t>
    </rPh>
    <rPh sb="6" eb="8">
      <t>コウゲン</t>
    </rPh>
    <rPh sb="8" eb="9">
      <t>チョウ</t>
    </rPh>
    <rPh sb="9" eb="11">
      <t>イリノ</t>
    </rPh>
    <phoneticPr fontId="2"/>
  </si>
  <si>
    <t>0892-21-0394</t>
  </si>
  <si>
    <t>〒796-0170</t>
  </si>
  <si>
    <t>八幡浜市日土町2-116</t>
    <rPh sb="0" eb="4">
      <t>ヤワタハマシ</t>
    </rPh>
    <rPh sb="4" eb="5">
      <t>ヒ</t>
    </rPh>
    <rPh sb="5" eb="6">
      <t>ツチ</t>
    </rPh>
    <rPh sb="6" eb="7">
      <t>チョウ</t>
    </rPh>
    <phoneticPr fontId="2"/>
  </si>
  <si>
    <t>0894-26-1011</t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</si>
  <si>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</si>
  <si>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</si>
  <si>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農業協同組合関係</t>
    <rPh sb="0" eb="2">
      <t>ノウギョウ</t>
    </rPh>
    <rPh sb="2" eb="4">
      <t>キョウドウ</t>
    </rPh>
    <rPh sb="4" eb="6">
      <t>クミアイ</t>
    </rPh>
    <rPh sb="6" eb="8">
      <t>カンケイ</t>
    </rPh>
    <phoneticPr fontId="3"/>
  </si>
  <si>
    <t>一　　　般</t>
    <rPh sb="0" eb="1">
      <t>イチ</t>
    </rPh>
    <rPh sb="4" eb="5">
      <t>ハン</t>
    </rPh>
    <phoneticPr fontId="3"/>
  </si>
  <si>
    <t>住　　所</t>
    <rPh sb="0" eb="1">
      <t>ジュウ</t>
    </rPh>
    <rPh sb="3" eb="4">
      <t>ショ</t>
    </rPh>
    <phoneticPr fontId="2"/>
  </si>
  <si>
    <t>農薬・化学肥料
不使用農産物</t>
    <rPh sb="0" eb="2">
      <t>ノウヤク</t>
    </rPh>
    <rPh sb="3" eb="5">
      <t>カガク</t>
    </rPh>
    <rPh sb="5" eb="7">
      <t>ヒリョウ</t>
    </rPh>
    <rPh sb="8" eb="11">
      <t>フシヨウ</t>
    </rPh>
    <rPh sb="11" eb="14">
      <t>ノウサンブツ</t>
    </rPh>
    <phoneticPr fontId="3"/>
  </si>
  <si>
    <t>大洲市</t>
    <rPh sb="0" eb="3">
      <t>オオズシ</t>
    </rPh>
    <phoneticPr fontId="3"/>
  </si>
  <si>
    <t>西条市氷見乙1991-7</t>
    <rPh sb="0" eb="3">
      <t>サイジョウシ</t>
    </rPh>
    <rPh sb="3" eb="5">
      <t>ヒミ</t>
    </rPh>
    <rPh sb="5" eb="6">
      <t>オツ</t>
    </rPh>
    <phoneticPr fontId="9"/>
  </si>
  <si>
    <t>松山市松ノ木1-5-16</t>
    <rPh sb="0" eb="3">
      <t>マツヤマシ</t>
    </rPh>
    <rPh sb="3" eb="4">
      <t>マツ</t>
    </rPh>
    <rPh sb="5" eb="6">
      <t>キ</t>
    </rPh>
    <phoneticPr fontId="9"/>
  </si>
  <si>
    <t>大洲市東大洲15</t>
    <rPh sb="0" eb="3">
      <t>オオズシ</t>
    </rPh>
    <rPh sb="3" eb="4">
      <t>ヒガシ</t>
    </rPh>
    <rPh sb="4" eb="6">
      <t>オオズ</t>
    </rPh>
    <phoneticPr fontId="9"/>
  </si>
  <si>
    <t>西予市宇和町卯之町2-462</t>
    <rPh sb="6" eb="9">
      <t>ウノマチ</t>
    </rPh>
    <phoneticPr fontId="2"/>
  </si>
  <si>
    <t>0896-24-5500</t>
    <phoneticPr fontId="9"/>
  </si>
  <si>
    <t>0898-68-4545</t>
    <phoneticPr fontId="9"/>
  </si>
  <si>
    <t>0898-34-1884</t>
    <phoneticPr fontId="9"/>
  </si>
  <si>
    <t>〒794-0803</t>
    <phoneticPr fontId="9"/>
  </si>
  <si>
    <t>089-946-1611</t>
    <phoneticPr fontId="9"/>
  </si>
  <si>
    <t>松山市千舟町８丁目１２８－１</t>
    <phoneticPr fontId="9"/>
  </si>
  <si>
    <t>0894-24-1111</t>
    <phoneticPr fontId="9"/>
  </si>
  <si>
    <t>〒797-0015　</t>
    <phoneticPr fontId="9"/>
  </si>
  <si>
    <t>0894-62-1211</t>
    <phoneticPr fontId="9"/>
  </si>
  <si>
    <t>0893-24-3101</t>
    <phoneticPr fontId="9"/>
  </si>
  <si>
    <t>今治デパート、道の駅（きさいや広場）、宇和島市（ふるさと納税）、契約顧客、一般顧客</t>
    <rPh sb="0" eb="2">
      <t>イマバリ</t>
    </rPh>
    <rPh sb="7" eb="8">
      <t>ミチ</t>
    </rPh>
    <rPh sb="9" eb="10">
      <t>エキ</t>
    </rPh>
    <rPh sb="15" eb="17">
      <t>ヒロバ</t>
    </rPh>
    <rPh sb="19" eb="23">
      <t>ウワジマシ</t>
    </rPh>
    <rPh sb="28" eb="30">
      <t>ノウゼイ</t>
    </rPh>
    <rPh sb="32" eb="34">
      <t>ケイヤク</t>
    </rPh>
    <rPh sb="34" eb="36">
      <t>コキャク</t>
    </rPh>
    <rPh sb="37" eb="39">
      <t>イッパン</t>
    </rPh>
    <rPh sb="39" eb="41">
      <t>コキャク</t>
    </rPh>
    <phoneticPr fontId="3"/>
  </si>
  <si>
    <t>校内販売</t>
    <rPh sb="0" eb="2">
      <t>コウナイ</t>
    </rPh>
    <rPh sb="2" eb="4">
      <t>ハンバイ</t>
    </rPh>
    <phoneticPr fontId="3"/>
  </si>
  <si>
    <t>今治市常磐町7-2-17</t>
    <rPh sb="0" eb="3">
      <t>イマバリシ</t>
    </rPh>
    <rPh sb="3" eb="6">
      <t>トキワマチ</t>
    </rPh>
    <phoneticPr fontId="9"/>
  </si>
  <si>
    <t>西予市宇和町卯之町4-190-1</t>
    <rPh sb="6" eb="9">
      <t>ウノマチ</t>
    </rPh>
    <phoneticPr fontId="9"/>
  </si>
  <si>
    <t>0894-62-1321</t>
    <phoneticPr fontId="9"/>
  </si>
  <si>
    <t>西条市福武甲2093</t>
    <rPh sb="0" eb="3">
      <t>サイジョウシ</t>
    </rPh>
    <rPh sb="3" eb="5">
      <t>フクタケ</t>
    </rPh>
    <rPh sb="5" eb="6">
      <t>コウ</t>
    </rPh>
    <phoneticPr fontId="9"/>
  </si>
  <si>
    <t>温州みかん（早生温州）</t>
    <rPh sb="0" eb="2">
      <t>ウンシュウ</t>
    </rPh>
    <rPh sb="6" eb="8">
      <t>ワセ</t>
    </rPh>
    <rPh sb="8" eb="10">
      <t>ウンシュウ</t>
    </rPh>
    <phoneticPr fontId="3"/>
  </si>
  <si>
    <t>中晩柑類（甘平）</t>
    <rPh sb="0" eb="3">
      <t>チュウバンカン</t>
    </rPh>
    <rPh sb="3" eb="4">
      <t>ルイ</t>
    </rPh>
    <rPh sb="5" eb="6">
      <t>カン</t>
    </rPh>
    <rPh sb="6" eb="7">
      <t>ペイ</t>
    </rPh>
    <phoneticPr fontId="3"/>
  </si>
  <si>
    <t>中晩柑類（甘平、施設）</t>
    <rPh sb="0" eb="3">
      <t>チュウバンカン</t>
    </rPh>
    <rPh sb="3" eb="4">
      <t>ルイ</t>
    </rPh>
    <rPh sb="5" eb="6">
      <t>カン</t>
    </rPh>
    <rPh sb="6" eb="7">
      <t>ペイ</t>
    </rPh>
    <rPh sb="8" eb="10">
      <t>シセツ</t>
    </rPh>
    <phoneticPr fontId="3"/>
  </si>
  <si>
    <t>中晩柑類（せとか、温室・露地）</t>
    <rPh sb="0" eb="3">
      <t>チュウバンカン</t>
    </rPh>
    <rPh sb="3" eb="4">
      <t>ルイ</t>
    </rPh>
    <rPh sb="9" eb="11">
      <t>オンシツ</t>
    </rPh>
    <rPh sb="12" eb="14">
      <t>ロジ</t>
    </rPh>
    <phoneticPr fontId="3"/>
  </si>
  <si>
    <t>中晩柑類（不知火、露地）</t>
    <rPh sb="0" eb="3">
      <t>チュウバンカン</t>
    </rPh>
    <rPh sb="3" eb="4">
      <t>ルイ</t>
    </rPh>
    <rPh sb="5" eb="8">
      <t>シラヌイ</t>
    </rPh>
    <rPh sb="9" eb="11">
      <t>ロジ</t>
    </rPh>
    <phoneticPr fontId="3"/>
  </si>
  <si>
    <t>香酸柑橘類（レモン、露地）</t>
    <rPh sb="0" eb="1">
      <t>コウ</t>
    </rPh>
    <rPh sb="1" eb="2">
      <t>サン</t>
    </rPh>
    <rPh sb="2" eb="4">
      <t>カンキツ</t>
    </rPh>
    <rPh sb="4" eb="5">
      <t>ルイ</t>
    </rPh>
    <rPh sb="10" eb="12">
      <t>ロジ</t>
    </rPh>
    <phoneticPr fontId="3"/>
  </si>
  <si>
    <t>中晩柑類（甘平、露地）</t>
    <rPh sb="0" eb="3">
      <t>チュウバンカン</t>
    </rPh>
    <rPh sb="3" eb="4">
      <t>ルイ</t>
    </rPh>
    <rPh sb="5" eb="6">
      <t>カン</t>
    </rPh>
    <rPh sb="6" eb="7">
      <t>ペイ</t>
    </rPh>
    <rPh sb="8" eb="10">
      <t>ロジ</t>
    </rPh>
    <phoneticPr fontId="3"/>
  </si>
  <si>
    <t>中晩柑類（ブラッドオレンジ、露地）</t>
    <rPh sb="0" eb="3">
      <t>チュウバンカン</t>
    </rPh>
    <rPh sb="3" eb="4">
      <t>ルイ</t>
    </rPh>
    <rPh sb="14" eb="16">
      <t>ロジ</t>
    </rPh>
    <phoneticPr fontId="3"/>
  </si>
  <si>
    <t>西条市丹原町願連寺163</t>
    <rPh sb="0" eb="3">
      <t>サイジョウシ</t>
    </rPh>
    <rPh sb="3" eb="6">
      <t>タンバラチョウ</t>
    </rPh>
    <phoneticPr fontId="9"/>
  </si>
  <si>
    <t>松山市農業協同組合
代表理事組合長　阿部　和孝</t>
    <rPh sb="0" eb="2">
      <t>マツヤマ</t>
    </rPh>
    <rPh sb="2" eb="3">
      <t>シ</t>
    </rPh>
    <rPh sb="3" eb="5">
      <t>ノウギョウ</t>
    </rPh>
    <rPh sb="5" eb="7">
      <t>キョウドウ</t>
    </rPh>
    <rPh sb="7" eb="9">
      <t>クミアイ</t>
    </rPh>
    <rPh sb="10" eb="12">
      <t>ダイヒョウ</t>
    </rPh>
    <rPh sb="12" eb="14">
      <t>リジ</t>
    </rPh>
    <rPh sb="14" eb="17">
      <t>クミアイチョウ</t>
    </rPh>
    <rPh sb="18" eb="20">
      <t>アベ</t>
    </rPh>
    <rPh sb="21" eb="23">
      <t>カズタカ</t>
    </rPh>
    <phoneticPr fontId="3"/>
  </si>
  <si>
    <t>松田包装株式会社
代表取締役　松田　幸善</t>
    <rPh sb="0" eb="2">
      <t>マツダ</t>
    </rPh>
    <rPh sb="2" eb="4">
      <t>ホウソウ</t>
    </rPh>
    <rPh sb="4" eb="8">
      <t>カブシキガイシャ</t>
    </rPh>
    <rPh sb="9" eb="11">
      <t>ダイヒョウ</t>
    </rPh>
    <rPh sb="11" eb="14">
      <t>トリシマリヤク</t>
    </rPh>
    <rPh sb="15" eb="17">
      <t>マツダ</t>
    </rPh>
    <rPh sb="18" eb="19">
      <t>シアワ</t>
    </rPh>
    <rPh sb="19" eb="20">
      <t>ゼン</t>
    </rPh>
    <phoneticPr fontId="3"/>
  </si>
  <si>
    <t>株式会社やまびこ
代表取締役　篠原　実</t>
    <rPh sb="0" eb="4">
      <t>カブシキカイシャ</t>
    </rPh>
    <rPh sb="9" eb="11">
      <t>ダイヒョウ</t>
    </rPh>
    <rPh sb="11" eb="14">
      <t>トリシマリヤク</t>
    </rPh>
    <rPh sb="15" eb="17">
      <t>シノハラ</t>
    </rPh>
    <rPh sb="18" eb="19">
      <t>ミノリ</t>
    </rPh>
    <phoneticPr fontId="3"/>
  </si>
  <si>
    <t>愛亀産業株式会社
代表取締役　西山　由紀</t>
    <rPh sb="9" eb="11">
      <t>ダイヒョウ</t>
    </rPh>
    <rPh sb="11" eb="14">
      <t>トリシマリヤク</t>
    </rPh>
    <rPh sb="15" eb="17">
      <t>ニシヤマ</t>
    </rPh>
    <rPh sb="18" eb="20">
      <t>ユキ</t>
    </rPh>
    <phoneticPr fontId="3"/>
  </si>
  <si>
    <t>有限会社シトラス
代表取締役　山下　保志</t>
    <rPh sb="0" eb="4">
      <t>ユウゲンガイシャ</t>
    </rPh>
    <rPh sb="9" eb="11">
      <t>ダイヒョウ</t>
    </rPh>
    <rPh sb="11" eb="14">
      <t>トリシマリヤク</t>
    </rPh>
    <rPh sb="15" eb="17">
      <t>ヤマシタ</t>
    </rPh>
    <rPh sb="18" eb="20">
      <t>ヤスシ</t>
    </rPh>
    <phoneticPr fontId="3"/>
  </si>
  <si>
    <t>小田まちづくり株式会社
取締役　中田　富恵</t>
    <rPh sb="0" eb="2">
      <t>オダ</t>
    </rPh>
    <rPh sb="7" eb="11">
      <t>カブシキガイシャ</t>
    </rPh>
    <rPh sb="12" eb="15">
      <t>トリシマリヤク</t>
    </rPh>
    <rPh sb="16" eb="18">
      <t>ナカタ</t>
    </rPh>
    <rPh sb="19" eb="21">
      <t>トミエ</t>
    </rPh>
    <phoneticPr fontId="3"/>
  </si>
  <si>
    <t>株式会社乃万青果
代表取締役　木原　洋文</t>
    <rPh sb="0" eb="4">
      <t>カブシキガイシャ</t>
    </rPh>
    <rPh sb="4" eb="5">
      <t>ノ</t>
    </rPh>
    <rPh sb="5" eb="6">
      <t>マ</t>
    </rPh>
    <rPh sb="6" eb="8">
      <t>セイカ</t>
    </rPh>
    <rPh sb="9" eb="11">
      <t>ダイヒョウ</t>
    </rPh>
    <rPh sb="11" eb="14">
      <t>トリシマリヤク</t>
    </rPh>
    <rPh sb="15" eb="17">
      <t>キハラ</t>
    </rPh>
    <rPh sb="18" eb="20">
      <t>ヒロフミ</t>
    </rPh>
    <phoneticPr fontId="3"/>
  </si>
  <si>
    <t>株式会社嶋茶舗
代表取締役社長　嶋　直穂</t>
  </si>
  <si>
    <t>えひめ中央農業協同組合
代表理事理事長　福島　幸則</t>
  </si>
  <si>
    <t>有限会社中川農園
代表　中川　常利</t>
    <rPh sb="0" eb="4">
      <t>ユウゲンガイシャ</t>
    </rPh>
    <rPh sb="4" eb="6">
      <t>ナカガワ</t>
    </rPh>
    <rPh sb="6" eb="8">
      <t>ノウエン</t>
    </rPh>
    <phoneticPr fontId="3"/>
  </si>
  <si>
    <t>株式会社 オレンジフーズ
代表取締役　田那部　光代</t>
  </si>
  <si>
    <t>有限会社琴平商会
代表取締役　菊池　宏明</t>
    <rPh sb="0" eb="4">
      <t>ユウゲンガイシャ</t>
    </rPh>
    <rPh sb="4" eb="6">
      <t>コトヒラ</t>
    </rPh>
    <rPh sb="6" eb="8">
      <t>ショウカイ</t>
    </rPh>
    <phoneticPr fontId="3"/>
  </si>
  <si>
    <t>株式会社今治デパートショッパーズ白浜店
店長　河野　一男</t>
    <rPh sb="0" eb="4">
      <t>カブシキガイシャ</t>
    </rPh>
    <rPh sb="4" eb="6">
      <t>イマバリ</t>
    </rPh>
    <rPh sb="16" eb="18">
      <t>シラハマ</t>
    </rPh>
    <rPh sb="18" eb="19">
      <t>テン</t>
    </rPh>
    <phoneticPr fontId="3"/>
  </si>
  <si>
    <t>農事組合法人愛媛産直協同センター
代表理事　森井　俊弘</t>
    <rPh sb="0" eb="2">
      <t>ノウジ</t>
    </rPh>
    <rPh sb="2" eb="4">
      <t>クミアイ</t>
    </rPh>
    <rPh sb="4" eb="6">
      <t>ホウジン</t>
    </rPh>
    <rPh sb="6" eb="8">
      <t>エヒメ</t>
    </rPh>
    <rPh sb="8" eb="10">
      <t>サンチョク</t>
    </rPh>
    <rPh sb="10" eb="12">
      <t>キョウドウ</t>
    </rPh>
    <phoneticPr fontId="3"/>
  </si>
  <si>
    <t>有限会社白石農機
代表取締役社長　白石　裕二</t>
    <rPh sb="0" eb="2">
      <t>ユウゲン</t>
    </rPh>
    <rPh sb="2" eb="4">
      <t>カイシャ</t>
    </rPh>
    <rPh sb="4" eb="8">
      <t>シライシノウキ</t>
    </rPh>
    <rPh sb="9" eb="11">
      <t>ダイヒョウ</t>
    </rPh>
    <rPh sb="11" eb="14">
      <t>トリシマリヤク</t>
    </rPh>
    <rPh sb="14" eb="16">
      <t>シャチョウ</t>
    </rPh>
    <rPh sb="17" eb="19">
      <t>シライシ</t>
    </rPh>
    <rPh sb="20" eb="22">
      <t>ユウジ</t>
    </rPh>
    <phoneticPr fontId="4"/>
  </si>
  <si>
    <t>株式会社うわじま産業振興公社
代表取締役　玉田　光彦</t>
    <rPh sb="0" eb="4">
      <t>カブシキガイシャ</t>
    </rPh>
    <rPh sb="8" eb="10">
      <t>サンギョウ</t>
    </rPh>
    <rPh sb="10" eb="12">
      <t>シンコウ</t>
    </rPh>
    <rPh sb="12" eb="14">
      <t>コウシャ</t>
    </rPh>
    <rPh sb="15" eb="17">
      <t>ダイヒョウ</t>
    </rPh>
    <rPh sb="17" eb="20">
      <t>トリシマリヤク</t>
    </rPh>
    <rPh sb="21" eb="23">
      <t>タマダ</t>
    </rPh>
    <rPh sb="24" eb="26">
      <t>ミツヒコ</t>
    </rPh>
    <phoneticPr fontId="4"/>
  </si>
  <si>
    <t>マルハフーズ株式会社
代表取締役　宇都宮　基成</t>
    <rPh sb="6" eb="10">
      <t>カブシキガイシャ</t>
    </rPh>
    <rPh sb="11" eb="13">
      <t>ダイヒョウ</t>
    </rPh>
    <rPh sb="13" eb="16">
      <t>トリシマリヤク</t>
    </rPh>
    <rPh sb="17" eb="20">
      <t>ウツノミヤ</t>
    </rPh>
    <rPh sb="21" eb="23">
      <t>モトナリ</t>
    </rPh>
    <phoneticPr fontId="4"/>
  </si>
  <si>
    <t>有限会社ワールドファーマーズ
代表取締役　森崎　正</t>
    <rPh sb="0" eb="4">
      <t>ユウゲンガイシャ</t>
    </rPh>
    <rPh sb="15" eb="17">
      <t>ダイヒョウ</t>
    </rPh>
    <rPh sb="17" eb="20">
      <t>トリシマリヤク</t>
    </rPh>
    <rPh sb="21" eb="23">
      <t>モリサキ</t>
    </rPh>
    <rPh sb="24" eb="25">
      <t>タダシ</t>
    </rPh>
    <phoneticPr fontId="4"/>
  </si>
  <si>
    <t>農業生産法人株式会社ニュウズ
代表取締役社長　土居　裕子</t>
    <rPh sb="0" eb="2">
      <t>ノウギョウ</t>
    </rPh>
    <rPh sb="2" eb="4">
      <t>セイサン</t>
    </rPh>
    <rPh sb="4" eb="6">
      <t>ホウジン</t>
    </rPh>
    <rPh sb="6" eb="10">
      <t>カブシキガイシャ</t>
    </rPh>
    <rPh sb="15" eb="17">
      <t>ダイヒョウ</t>
    </rPh>
    <rPh sb="17" eb="20">
      <t>トリシマリヤク</t>
    </rPh>
    <rPh sb="20" eb="22">
      <t>シャチョウ</t>
    </rPh>
    <rPh sb="23" eb="25">
      <t>ドイ</t>
    </rPh>
    <rPh sb="26" eb="28">
      <t>ユウコ</t>
    </rPh>
    <phoneticPr fontId="3"/>
  </si>
  <si>
    <t>第一マルエム青果有限会社
代表取締役社長　松田　昌治</t>
    <rPh sb="0" eb="1">
      <t>ダイ</t>
    </rPh>
    <rPh sb="1" eb="2">
      <t>１</t>
    </rPh>
    <rPh sb="6" eb="8">
      <t>セイカ</t>
    </rPh>
    <rPh sb="8" eb="12">
      <t>ユウゲンガイシャ</t>
    </rPh>
    <rPh sb="13" eb="15">
      <t>ダイヒョウ</t>
    </rPh>
    <rPh sb="15" eb="18">
      <t>トリシマリヤク</t>
    </rPh>
    <rPh sb="18" eb="20">
      <t>シャチョウ</t>
    </rPh>
    <rPh sb="21" eb="23">
      <t>マツダ</t>
    </rPh>
    <rPh sb="24" eb="25">
      <t>アキ</t>
    </rPh>
    <rPh sb="25" eb="26">
      <t>ジ</t>
    </rPh>
    <phoneticPr fontId="4"/>
  </si>
  <si>
    <t>株式会社ホープル
代表取締役　山本　俊幸</t>
    <rPh sb="0" eb="4">
      <t>カブシキガイシャ</t>
    </rPh>
    <rPh sb="9" eb="11">
      <t>ダイヒョウ</t>
    </rPh>
    <rPh sb="11" eb="14">
      <t>トリシマリヤク</t>
    </rPh>
    <rPh sb="15" eb="17">
      <t>ヤマモト</t>
    </rPh>
    <rPh sb="18" eb="20">
      <t>トシユキ</t>
    </rPh>
    <phoneticPr fontId="3"/>
  </si>
  <si>
    <t>有限会社マル南フルーツ
代表取締役　酒栄　憲三</t>
    <rPh sb="0" eb="4">
      <t>ユウゲンガイシャ</t>
    </rPh>
    <rPh sb="6" eb="7">
      <t>ナン</t>
    </rPh>
    <rPh sb="12" eb="14">
      <t>ダイヒョウ</t>
    </rPh>
    <rPh sb="14" eb="17">
      <t>トリシマリヤク</t>
    </rPh>
    <rPh sb="18" eb="19">
      <t>サケ</t>
    </rPh>
    <rPh sb="19" eb="20">
      <t>エイ</t>
    </rPh>
    <rPh sb="21" eb="23">
      <t>ケンゾウ</t>
    </rPh>
    <phoneticPr fontId="3"/>
  </si>
  <si>
    <t>周桑農業協同組合
代表理事組合長　山内　謙治</t>
    <rPh sb="0" eb="2">
      <t>シュウソウ</t>
    </rPh>
    <rPh sb="2" eb="4">
      <t>ノウギョウ</t>
    </rPh>
    <rPh sb="4" eb="6">
      <t>キョウドウ</t>
    </rPh>
    <rPh sb="6" eb="8">
      <t>クミアイ</t>
    </rPh>
    <phoneticPr fontId="3"/>
  </si>
  <si>
    <t>松田包装株式会社
代表取締役　松田　幸善</t>
  </si>
  <si>
    <t>-</t>
  </si>
  <si>
    <t>水稲（普通期：一般（にこまる））</t>
    <rPh sb="0" eb="2">
      <t>スイトウ</t>
    </rPh>
    <rPh sb="3" eb="5">
      <t>フツウ</t>
    </rPh>
    <rPh sb="5" eb="6">
      <t>キ</t>
    </rPh>
    <rPh sb="7" eb="9">
      <t>イッパン</t>
    </rPh>
    <phoneticPr fontId="3"/>
  </si>
  <si>
    <t>水稲（コシヒカリ、一般（あきたこまち、ヒノヒカリ、にこまる））</t>
    <rPh sb="0" eb="2">
      <t>スイトウ</t>
    </rPh>
    <rPh sb="9" eb="11">
      <t>イッパン</t>
    </rPh>
    <phoneticPr fontId="3"/>
  </si>
  <si>
    <t>中晩柑類（河内晩柑、露地）</t>
    <rPh sb="0" eb="3">
      <t>チュウバンカン</t>
    </rPh>
    <rPh sb="3" eb="4">
      <t>ルイ</t>
    </rPh>
    <rPh sb="5" eb="7">
      <t>カワチ</t>
    </rPh>
    <rPh sb="7" eb="8">
      <t>バン</t>
    </rPh>
    <rPh sb="8" eb="9">
      <t>カン</t>
    </rPh>
    <rPh sb="10" eb="12">
      <t>ロジ</t>
    </rPh>
    <phoneticPr fontId="3"/>
  </si>
  <si>
    <t>サツマイモ</t>
  </si>
  <si>
    <t>丸今青果</t>
  </si>
  <si>
    <t>松前町</t>
  </si>
  <si>
    <t>農薬・化学肥料不使用農産物、県GAP農産物</t>
  </si>
  <si>
    <t>カボチャ（露地）</t>
    <rPh sb="5" eb="7">
      <t>ロジ</t>
    </rPh>
    <phoneticPr fontId="3"/>
  </si>
  <si>
    <t>野菜</t>
  </si>
  <si>
    <t>特別栽培農産物</t>
  </si>
  <si>
    <t>松山市</t>
  </si>
  <si>
    <t>県認証農産物</t>
  </si>
  <si>
    <t xml:space="preserve">バレイショ </t>
  </si>
  <si>
    <t>農薬・化学肥料不使用農産物</t>
  </si>
  <si>
    <t>果樹</t>
  </si>
  <si>
    <t>ブルーベリー
（露地栽培）</t>
    <rPh sb="8" eb="10">
      <t>ロジ</t>
    </rPh>
    <rPh sb="10" eb="12">
      <t>サイバイ</t>
    </rPh>
    <phoneticPr fontId="3"/>
  </si>
  <si>
    <t>久万高原町</t>
  </si>
  <si>
    <t>香酸柑橘類 レモン</t>
  </si>
  <si>
    <t>温州ミカン（極早生・早生・普通、露地）</t>
    <rPh sb="0" eb="2">
      <t>ウンシュウ</t>
    </rPh>
    <rPh sb="6" eb="7">
      <t>ゴク</t>
    </rPh>
    <rPh sb="7" eb="9">
      <t>ワセ</t>
    </rPh>
    <rPh sb="10" eb="12">
      <t>ワセ</t>
    </rPh>
    <rPh sb="13" eb="15">
      <t>フツウ</t>
    </rPh>
    <rPh sb="16" eb="18">
      <t>ロジ</t>
    </rPh>
    <phoneticPr fontId="3"/>
  </si>
  <si>
    <t>節減対象農薬３割以上減
化学肥料３割以上減</t>
    <rPh sb="17" eb="18">
      <t>ワリ</t>
    </rPh>
    <rPh sb="18" eb="20">
      <t>イジョウ</t>
    </rPh>
    <rPh sb="20" eb="21">
      <t>ゲン</t>
    </rPh>
    <phoneticPr fontId="3"/>
  </si>
  <si>
    <t>温州ミカン（極早生、早生、普通）</t>
    <rPh sb="0" eb="2">
      <t>ウンシュウ</t>
    </rPh>
    <rPh sb="6" eb="7">
      <t>ゴク</t>
    </rPh>
    <rPh sb="7" eb="9">
      <t>ワセ</t>
    </rPh>
    <rPh sb="10" eb="12">
      <t>ワセ</t>
    </rPh>
    <rPh sb="13" eb="15">
      <t>フツウ</t>
    </rPh>
    <phoneticPr fontId="3"/>
  </si>
  <si>
    <t>温州ミカン（早生・普通）</t>
    <rPh sb="0" eb="2">
      <t>ウンシュウ</t>
    </rPh>
    <rPh sb="6" eb="8">
      <t>ワセ</t>
    </rPh>
    <rPh sb="9" eb="11">
      <t>フツウ</t>
    </rPh>
    <phoneticPr fontId="3"/>
  </si>
  <si>
    <t>節減対象農薬不使用
化学肥料５割以上減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5" eb="16">
      <t>ワリ</t>
    </rPh>
    <rPh sb="16" eb="18">
      <t>イジョウ</t>
    </rPh>
    <rPh sb="18" eb="19">
      <t>ゲン</t>
    </rPh>
    <phoneticPr fontId="3"/>
  </si>
  <si>
    <t>中晩柑類（ポンカン、露地）</t>
    <rPh sb="0" eb="3">
      <t>チュウバンカン</t>
    </rPh>
    <rPh sb="3" eb="4">
      <t>ルイ</t>
    </rPh>
    <rPh sb="10" eb="12">
      <t>ロジ</t>
    </rPh>
    <phoneticPr fontId="3"/>
  </si>
  <si>
    <t>節減対象農薬５割以上減
化学肥料５割以上減</t>
  </si>
  <si>
    <t>ミニトマト：普通（ハウス夏秋）</t>
    <rPh sb="6" eb="8">
      <t>フツウ</t>
    </rPh>
    <rPh sb="12" eb="13">
      <t>ナツ</t>
    </rPh>
    <rPh sb="13" eb="14">
      <t>アキ</t>
    </rPh>
    <phoneticPr fontId="3"/>
  </si>
  <si>
    <t>サトイモ</t>
  </si>
  <si>
    <t>節減対象農薬不使用
化学肥料不使用</t>
    <rPh sb="6" eb="9">
      <t>フシヨウ</t>
    </rPh>
    <rPh sb="14" eb="17">
      <t>フシヨウ</t>
    </rPh>
    <phoneticPr fontId="3"/>
  </si>
  <si>
    <t>県認証農産物
県ＧＡＰ農産物</t>
    <rPh sb="0" eb="1">
      <t>ケン</t>
    </rPh>
    <rPh sb="1" eb="3">
      <t>ニンショウ</t>
    </rPh>
    <rPh sb="3" eb="6">
      <t>ノウサンブツ</t>
    </rPh>
    <rPh sb="7" eb="8">
      <t>ケン</t>
    </rPh>
    <rPh sb="11" eb="14">
      <t>ノウサンブツ</t>
    </rPh>
    <phoneticPr fontId="3"/>
  </si>
  <si>
    <t>水稲</t>
  </si>
  <si>
    <t>水稲 コシヒカリ、一般</t>
  </si>
  <si>
    <t>水稲 コシヒカリ</t>
  </si>
  <si>
    <t>水稲 一般、コシヒカリ</t>
  </si>
  <si>
    <t xml:space="preserve">白ネギ </t>
  </si>
  <si>
    <t xml:space="preserve">サツマイモ </t>
  </si>
  <si>
    <t>水稲 一般</t>
  </si>
  <si>
    <t>水稲：一般（あきたこまち、モチミノリ）れんげ</t>
    <rPh sb="0" eb="2">
      <t>スイトウ</t>
    </rPh>
    <rPh sb="3" eb="5">
      <t>イッパン</t>
    </rPh>
    <phoneticPr fontId="3"/>
  </si>
  <si>
    <t>水稲：一般（あきたこまち、ミルキークイーン）</t>
    <rPh sb="0" eb="2">
      <t>スイトウ</t>
    </rPh>
    <rPh sb="3" eb="5">
      <t>イッパン</t>
    </rPh>
    <phoneticPr fontId="3"/>
  </si>
  <si>
    <t>香酸柑橘類（レモン）</t>
    <rPh sb="0" eb="1">
      <t>コウ</t>
    </rPh>
    <rPh sb="1" eb="2">
      <t>サン</t>
    </rPh>
    <rPh sb="2" eb="4">
      <t>カンキツ</t>
    </rPh>
    <rPh sb="4" eb="5">
      <t>ルイ</t>
    </rPh>
    <phoneticPr fontId="3"/>
  </si>
  <si>
    <t>節減対象農薬3割以上減
化学肥料不使用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6" eb="19">
      <t>フシヨウ</t>
    </rPh>
    <phoneticPr fontId="3"/>
  </si>
  <si>
    <t>東温市</t>
  </si>
  <si>
    <t>水稲（合鴨：コシヒカリ）</t>
    <rPh sb="0" eb="2">
      <t>スイトウ</t>
    </rPh>
    <rPh sb="3" eb="5">
      <t>アイガモ</t>
    </rPh>
    <phoneticPr fontId="3"/>
  </si>
  <si>
    <t>株式会社ひめライス
代表取締役社長　松田　一人</t>
    <rPh sb="10" eb="12">
      <t>ダイヒョウ</t>
    </rPh>
    <rPh sb="12" eb="15">
      <t>トリシマリヤク</t>
    </rPh>
    <rPh sb="15" eb="17">
      <t>シャチョウ</t>
    </rPh>
    <rPh sb="18" eb="20">
      <t>マツダ</t>
    </rPh>
    <rPh sb="21" eb="23">
      <t>カズヒト</t>
    </rPh>
    <phoneticPr fontId="3"/>
  </si>
  <si>
    <t>株式会社田村ごはんプロ
代表取締役　田村　隆悟</t>
    <rPh sb="0" eb="4">
      <t>カブシキガイシャ</t>
    </rPh>
    <rPh sb="12" eb="14">
      <t>ダイヒョウ</t>
    </rPh>
    <rPh sb="14" eb="17">
      <t>トリシマリヤク</t>
    </rPh>
    <rPh sb="18" eb="20">
      <t>タムラ</t>
    </rPh>
    <rPh sb="21" eb="22">
      <t>リュウ</t>
    </rPh>
    <rPh sb="22" eb="23">
      <t>ゴ</t>
    </rPh>
    <phoneticPr fontId="3"/>
  </si>
  <si>
    <t>株式会社ドイ　お米のまつや
代表取締役　土居　松生</t>
    <rPh sb="14" eb="19">
      <t>ダイヒョウトリシマリヤク</t>
    </rPh>
    <rPh sb="20" eb="22">
      <t>ドイ</t>
    </rPh>
    <rPh sb="23" eb="25">
      <t>マツオ</t>
    </rPh>
    <phoneticPr fontId="3"/>
  </si>
  <si>
    <t>八幡浜市向灘高城229番地2</t>
    <rPh sb="0" eb="4">
      <t>ヤワタハマシ</t>
    </rPh>
    <rPh sb="4" eb="6">
      <t>ムカイナダ</t>
    </rPh>
    <rPh sb="6" eb="8">
      <t>タカジョウ</t>
    </rPh>
    <rPh sb="11" eb="12">
      <t>バン</t>
    </rPh>
    <rPh sb="12" eb="13">
      <t>チ</t>
    </rPh>
    <phoneticPr fontId="9"/>
  </si>
  <si>
    <t>松山市高井町1096-1</t>
    <rPh sb="0" eb="3">
      <t>マツヤマシ</t>
    </rPh>
    <rPh sb="3" eb="5">
      <t>タカイ</t>
    </rPh>
    <rPh sb="5" eb="6">
      <t>チョウ</t>
    </rPh>
    <phoneticPr fontId="9"/>
  </si>
  <si>
    <t>松山市道後湯之町６番１３号</t>
    <rPh sb="0" eb="3">
      <t>マツヤマシ</t>
    </rPh>
    <rPh sb="3" eb="5">
      <t>ドウゴ</t>
    </rPh>
    <rPh sb="5" eb="8">
      <t>ユノマチ</t>
    </rPh>
    <rPh sb="9" eb="10">
      <t>バン</t>
    </rPh>
    <rPh sb="12" eb="13">
      <t>ゴウ</t>
    </rPh>
    <phoneticPr fontId="9"/>
  </si>
  <si>
    <t>西予市宇和郡伊方町河内1448-1</t>
    <rPh sb="0" eb="3">
      <t>セイヨシ</t>
    </rPh>
    <rPh sb="3" eb="5">
      <t>ウワ</t>
    </rPh>
    <rPh sb="5" eb="6">
      <t>グン</t>
    </rPh>
    <rPh sb="6" eb="9">
      <t>イカタチョウ</t>
    </rPh>
    <rPh sb="9" eb="11">
      <t>カワウチ</t>
    </rPh>
    <phoneticPr fontId="9"/>
  </si>
  <si>
    <t>今治市いこいの丘１－３</t>
    <rPh sb="0" eb="3">
      <t>イマバリシ</t>
    </rPh>
    <rPh sb="7" eb="8">
      <t>オカ</t>
    </rPh>
    <phoneticPr fontId="9"/>
  </si>
  <si>
    <t>宇和島市津島町甲1112番地7</t>
    <rPh sb="0" eb="4">
      <t>ウワジマシ</t>
    </rPh>
    <rPh sb="4" eb="6">
      <t>ツシマ</t>
    </rPh>
    <rPh sb="6" eb="7">
      <t>チョウ</t>
    </rPh>
    <rPh sb="7" eb="8">
      <t>コウ</t>
    </rPh>
    <rPh sb="12" eb="14">
      <t>バンチ</t>
    </rPh>
    <phoneticPr fontId="9"/>
  </si>
  <si>
    <t>喜多郡内子町内子1970</t>
    <rPh sb="6" eb="8">
      <t>ウチコ</t>
    </rPh>
    <phoneticPr fontId="9"/>
  </si>
  <si>
    <t>確認責任者</t>
    <rPh sb="0" eb="2">
      <t>カクニン</t>
    </rPh>
    <rPh sb="2" eb="5">
      <t>セキニンシャ</t>
    </rPh>
    <phoneticPr fontId="2"/>
  </si>
  <si>
    <t>西条市丹原町願連寺527番地1</t>
    <phoneticPr fontId="9"/>
  </si>
  <si>
    <t>西条市丹原町今井431番地</t>
    <phoneticPr fontId="9"/>
  </si>
  <si>
    <t>〒794-0081　</t>
    <phoneticPr fontId="9"/>
  </si>
  <si>
    <t>0898-23-0246</t>
    <phoneticPr fontId="9"/>
  </si>
  <si>
    <t>089-943-2124</t>
    <phoneticPr fontId="9"/>
  </si>
  <si>
    <t>0893-24-4181</t>
    <phoneticPr fontId="9"/>
  </si>
  <si>
    <t>〒796-0001</t>
    <phoneticPr fontId="9"/>
  </si>
  <si>
    <t>0894-24-0090</t>
    <phoneticPr fontId="9"/>
  </si>
  <si>
    <t>本社
0893-25-4333
松山営業所
089-983-3231</t>
    <rPh sb="0" eb="2">
      <t>ホンシャ</t>
    </rPh>
    <rPh sb="16" eb="18">
      <t>マツヤマ</t>
    </rPh>
    <rPh sb="18" eb="21">
      <t>エイギョウショ</t>
    </rPh>
    <phoneticPr fontId="9"/>
  </si>
  <si>
    <t>〒795-0064</t>
    <phoneticPr fontId="9"/>
  </si>
  <si>
    <t>089-953-3667</t>
    <phoneticPr fontId="9"/>
  </si>
  <si>
    <t>〒798-0072</t>
    <phoneticPr fontId="9"/>
  </si>
  <si>
    <t>0897-57-9878</t>
    <phoneticPr fontId="9"/>
  </si>
  <si>
    <t>〒793-0035</t>
    <phoneticPr fontId="9"/>
  </si>
  <si>
    <t>0897-56-3611</t>
    <phoneticPr fontId="9"/>
  </si>
  <si>
    <t>〒794-0015</t>
    <phoneticPr fontId="9"/>
  </si>
  <si>
    <t>0898-22-0017</t>
    <phoneticPr fontId="9"/>
  </si>
  <si>
    <t>〒797-0015</t>
    <phoneticPr fontId="9"/>
  </si>
  <si>
    <t>〒791-0502　</t>
    <phoneticPr fontId="9"/>
  </si>
  <si>
    <t>0898-68-7325</t>
    <phoneticPr fontId="9"/>
  </si>
  <si>
    <t>〒791-1111</t>
    <phoneticPr fontId="9"/>
  </si>
  <si>
    <t>089-975-0362</t>
  </si>
  <si>
    <t>〒790-0842</t>
    <phoneticPr fontId="9"/>
  </si>
  <si>
    <t>089-966-1231</t>
    <phoneticPr fontId="9"/>
  </si>
  <si>
    <t>〒796-0312</t>
    <phoneticPr fontId="9"/>
  </si>
  <si>
    <t>0894-38-2165</t>
  </si>
  <si>
    <t>〒794-8555</t>
  </si>
  <si>
    <t>0898-52-9000</t>
    <phoneticPr fontId="9"/>
  </si>
  <si>
    <t>〒798-3303</t>
  </si>
  <si>
    <t>0895-32-5758</t>
    <phoneticPr fontId="9"/>
  </si>
  <si>
    <t>〒791-3301</t>
  </si>
  <si>
    <t>0893-57-6612</t>
    <phoneticPr fontId="9"/>
  </si>
  <si>
    <t>今治ヤンマー株式会社　松山支店 
松山支店長　和田　美知雄</t>
    <phoneticPr fontId="9"/>
  </si>
  <si>
    <t>〒791-8071</t>
    <phoneticPr fontId="9"/>
  </si>
  <si>
    <t>出荷</t>
    <rPh sb="0" eb="2">
      <t>シュッカ</t>
    </rPh>
    <phoneticPr fontId="3"/>
  </si>
  <si>
    <t>出荷認証時</t>
    <rPh sb="0" eb="2">
      <t>シュッカ</t>
    </rPh>
    <rPh sb="2" eb="4">
      <t>ニンショウ</t>
    </rPh>
    <rPh sb="4" eb="5">
      <t>ジ</t>
    </rPh>
    <phoneticPr fontId="3"/>
  </si>
  <si>
    <t>産地責任者所属</t>
    <rPh sb="0" eb="2">
      <t>サンチ</t>
    </rPh>
    <rPh sb="2" eb="4">
      <t>セキニン</t>
    </rPh>
    <rPh sb="4" eb="5">
      <t>シャ</t>
    </rPh>
    <rPh sb="5" eb="7">
      <t>ショゾク</t>
    </rPh>
    <phoneticPr fontId="3"/>
  </si>
  <si>
    <t>産地責任者名</t>
    <rPh sb="0" eb="2">
      <t>サンチ</t>
    </rPh>
    <rPh sb="2" eb="5">
      <t>セキニンシャ</t>
    </rPh>
    <rPh sb="5" eb="6">
      <t>メイ</t>
    </rPh>
    <phoneticPr fontId="3"/>
  </si>
  <si>
    <t>水稲：一般（ひめの凜）</t>
    <rPh sb="0" eb="2">
      <t>スイトウ</t>
    </rPh>
    <rPh sb="3" eb="5">
      <t>イッパン</t>
    </rPh>
    <rPh sb="9" eb="10">
      <t>リン</t>
    </rPh>
    <phoneticPr fontId="3"/>
  </si>
  <si>
    <t>茶（やぶきた）</t>
    <rPh sb="0" eb="1">
      <t>チャ</t>
    </rPh>
    <phoneticPr fontId="7"/>
  </si>
  <si>
    <t>タマネギ（極早生・早生・中生・晩生）</t>
    <rPh sb="5" eb="6">
      <t>ゴク</t>
    </rPh>
    <rPh sb="6" eb="8">
      <t>ワセ</t>
    </rPh>
    <rPh sb="9" eb="11">
      <t>ワセ</t>
    </rPh>
    <rPh sb="12" eb="14">
      <t>ナカテ</t>
    </rPh>
    <rPh sb="15" eb="17">
      <t>オクテ</t>
    </rPh>
    <phoneticPr fontId="3"/>
  </si>
  <si>
    <t>中玉トマト：半促成（抑制）</t>
    <rPh sb="0" eb="1">
      <t>チュウ</t>
    </rPh>
    <rPh sb="1" eb="2">
      <t>ダマ</t>
    </rPh>
    <rPh sb="6" eb="7">
      <t>ハン</t>
    </rPh>
    <rPh sb="7" eb="9">
      <t>ソクセイ</t>
    </rPh>
    <rPh sb="10" eb="12">
      <t>ヨクセイ</t>
    </rPh>
    <phoneticPr fontId="3"/>
  </si>
  <si>
    <t>タマネギ（極早生）</t>
    <rPh sb="5" eb="6">
      <t>ゴク</t>
    </rPh>
    <rPh sb="6" eb="8">
      <t>ワセ</t>
    </rPh>
    <phoneticPr fontId="3"/>
  </si>
  <si>
    <t>タマネギ（早生・晩生）</t>
    <rPh sb="5" eb="7">
      <t>ワセ</t>
    </rPh>
    <rPh sb="8" eb="10">
      <t>オクテ</t>
    </rPh>
    <phoneticPr fontId="3"/>
  </si>
  <si>
    <t>大玉トマト：半促成（促成）</t>
    <rPh sb="0" eb="2">
      <t>オオダマ</t>
    </rPh>
    <rPh sb="6" eb="7">
      <t>ハン</t>
    </rPh>
    <rPh sb="7" eb="9">
      <t>ソクセイ</t>
    </rPh>
    <rPh sb="10" eb="12">
      <t>ソクセイ</t>
    </rPh>
    <phoneticPr fontId="3"/>
  </si>
  <si>
    <t>温州みかん（極早生）</t>
    <rPh sb="0" eb="2">
      <t>ウンシュウ</t>
    </rPh>
    <rPh sb="6" eb="7">
      <t>ゴク</t>
    </rPh>
    <rPh sb="7" eb="9">
      <t>ワセ</t>
    </rPh>
    <phoneticPr fontId="3"/>
  </si>
  <si>
    <t>アスパラガス：周年栽培（ハウス）</t>
    <rPh sb="7" eb="9">
      <t>シュウネン</t>
    </rPh>
    <rPh sb="9" eb="11">
      <t>サイバイ</t>
    </rPh>
    <phoneticPr fontId="3"/>
  </si>
  <si>
    <t>県認証農産物</t>
    <rPh sb="0" eb="6">
      <t>ケンニンショウノウサンブツ</t>
    </rPh>
    <phoneticPr fontId="3"/>
  </si>
  <si>
    <t>ミツバ（養液栽培）</t>
    <rPh sb="4" eb="8">
      <t>ヨウエキサイバイ</t>
    </rPh>
    <phoneticPr fontId="3"/>
  </si>
  <si>
    <t>ホウレンソウ（養液栽培）</t>
    <rPh sb="7" eb="11">
      <t>ヨウエキサイバイ</t>
    </rPh>
    <phoneticPr fontId="3"/>
  </si>
  <si>
    <t>ミズナ・ミブナ（養液栽培）</t>
    <rPh sb="8" eb="10">
      <t>ヨウエキ</t>
    </rPh>
    <rPh sb="10" eb="12">
      <t>サイバイ</t>
    </rPh>
    <phoneticPr fontId="3"/>
  </si>
  <si>
    <t>No</t>
  </si>
  <si>
    <t>精米認証番号</t>
  </si>
  <si>
    <t>減農薬・減化学肥料</t>
    <rPh sb="0" eb="3">
      <t>ゲンノウヤク</t>
    </rPh>
    <rPh sb="4" eb="5">
      <t>ゲン</t>
    </rPh>
    <rPh sb="5" eb="7">
      <t>カガク</t>
    </rPh>
    <rPh sb="7" eb="9">
      <t>ヒリョウ</t>
    </rPh>
    <phoneticPr fontId="3"/>
  </si>
  <si>
    <t>特別栽培農産物</t>
    <rPh sb="0" eb="2">
      <t>トクベツ</t>
    </rPh>
    <rPh sb="2" eb="4">
      <t>サイバイ</t>
    </rPh>
    <rPh sb="4" eb="7">
      <t>ノウサンブツ</t>
    </rPh>
    <phoneticPr fontId="7"/>
  </si>
  <si>
    <t>今治立花農業協同組合
代表理事組合長　岡林　興通</t>
    <phoneticPr fontId="3"/>
  </si>
  <si>
    <t>〒799-1397</t>
  </si>
  <si>
    <t>宇和郡鬼北町大字近永942番地</t>
    <rPh sb="0" eb="2">
      <t>ウワ</t>
    </rPh>
    <rPh sb="2" eb="3">
      <t>グン</t>
    </rPh>
    <rPh sb="3" eb="6">
      <t>キホクチョウ</t>
    </rPh>
    <rPh sb="6" eb="8">
      <t>オオアザ</t>
    </rPh>
    <rPh sb="8" eb="10">
      <t>チカナガ</t>
    </rPh>
    <rPh sb="13" eb="14">
      <t>バン</t>
    </rPh>
    <rPh sb="14" eb="15">
      <t>チ</t>
    </rPh>
    <phoneticPr fontId="9"/>
  </si>
  <si>
    <t>0895-45-1241</t>
    <phoneticPr fontId="9"/>
  </si>
  <si>
    <t>水稲：コシヒカリ(早期）</t>
    <rPh sb="0" eb="2">
      <t>スイトウ</t>
    </rPh>
    <rPh sb="9" eb="11">
      <t>ソウキ</t>
    </rPh>
    <phoneticPr fontId="3"/>
  </si>
  <si>
    <t>ブルーベリー（露地コンテナ栽培）</t>
    <rPh sb="7" eb="9">
      <t>ロジ</t>
    </rPh>
    <rPh sb="13" eb="15">
      <t>サイバイ</t>
    </rPh>
    <phoneticPr fontId="3"/>
  </si>
  <si>
    <t xml:space="preserve">サトイモ </t>
  </si>
  <si>
    <t>ミニトマト（半促成）</t>
    <rPh sb="6" eb="7">
      <t>ハン</t>
    </rPh>
    <rPh sb="7" eb="9">
      <t>ソクセイ</t>
    </rPh>
    <phoneticPr fontId="3"/>
  </si>
  <si>
    <t>有限会社安藤青果
代表取締役　米田　俊一</t>
    <phoneticPr fontId="9"/>
  </si>
  <si>
    <t>〒799-0307</t>
    <phoneticPr fontId="9"/>
  </si>
  <si>
    <t>四国中央市土居町藤原1-15</t>
    <rPh sb="0" eb="5">
      <t>シコクチュウオウシ</t>
    </rPh>
    <rPh sb="5" eb="8">
      <t>ドイチョウ</t>
    </rPh>
    <rPh sb="8" eb="10">
      <t>フジワラ</t>
    </rPh>
    <phoneticPr fontId="9"/>
  </si>
  <si>
    <t>0896-74-7971</t>
    <phoneticPr fontId="9"/>
  </si>
  <si>
    <t>〒792-0013</t>
    <phoneticPr fontId="9"/>
  </si>
  <si>
    <t>新居浜市泉池町10-1</t>
    <rPh sb="0" eb="4">
      <t>ニイハマシ</t>
    </rPh>
    <rPh sb="4" eb="5">
      <t>イズミ</t>
    </rPh>
    <rPh sb="5" eb="6">
      <t>イケ</t>
    </rPh>
    <rPh sb="6" eb="7">
      <t>マチ</t>
    </rPh>
    <phoneticPr fontId="9"/>
  </si>
  <si>
    <t>0897-35-2468</t>
    <phoneticPr fontId="9"/>
  </si>
  <si>
    <t>株式会社銅夢市場
代表取締役　越智　俊博</t>
    <phoneticPr fontId="3"/>
  </si>
  <si>
    <t>国立大学法人　愛媛大学
学長　仁科　弘重</t>
    <phoneticPr fontId="3"/>
  </si>
  <si>
    <t>愛媛県立今治南高等学校
校長　向井　誠二</t>
    <phoneticPr fontId="3"/>
  </si>
  <si>
    <t>愛媛県立宇和高等学校
校長　山下　尚位</t>
    <phoneticPr fontId="3"/>
  </si>
  <si>
    <t>うま農業協同組合
代表理事組合長　合田　久</t>
    <rPh sb="2" eb="4">
      <t>ノウギョウ</t>
    </rPh>
    <rPh sb="4" eb="6">
      <t>キョウドウ</t>
    </rPh>
    <rPh sb="6" eb="8">
      <t>クミアイ</t>
    </rPh>
    <rPh sb="9" eb="11">
      <t>ダイヒョウ</t>
    </rPh>
    <rPh sb="11" eb="13">
      <t>リジ</t>
    </rPh>
    <rPh sb="13" eb="16">
      <t>クミアイチョウ</t>
    </rPh>
    <rPh sb="17" eb="19">
      <t>ゴウダ</t>
    </rPh>
    <rPh sb="20" eb="21">
      <t>ヒサシ</t>
    </rPh>
    <phoneticPr fontId="3"/>
  </si>
  <si>
    <t>株式会社石川興産
代表取締役　石川　修平</t>
    <phoneticPr fontId="9"/>
  </si>
  <si>
    <t>非結球レタス（グリーンリーフ、フリルレタス）（養液）</t>
    <rPh sb="0" eb="3">
      <t>ヒケッキュウ</t>
    </rPh>
    <rPh sb="23" eb="25">
      <t>ヨウエキ</t>
    </rPh>
    <phoneticPr fontId="7"/>
  </si>
  <si>
    <t>サンチュ（養液）</t>
    <rPh sb="5" eb="7">
      <t>ヨウエキ</t>
    </rPh>
    <phoneticPr fontId="7"/>
  </si>
  <si>
    <t>県認証農産物</t>
    <rPh sb="0" eb="1">
      <t>ケン</t>
    </rPh>
    <rPh sb="1" eb="6">
      <t>ニンショウノウサンブツ</t>
    </rPh>
    <phoneticPr fontId="0"/>
  </si>
  <si>
    <t>白ネギ（露地）</t>
    <rPh sb="0" eb="1">
      <t>シロ</t>
    </rPh>
    <rPh sb="4" eb="6">
      <t>ロジ</t>
    </rPh>
    <phoneticPr fontId="3"/>
  </si>
  <si>
    <t>ブドウ（巨峰系４倍体品種、シャインマスカット）</t>
    <rPh sb="4" eb="6">
      <t>キョホウ</t>
    </rPh>
    <rPh sb="6" eb="7">
      <t>ケイ</t>
    </rPh>
    <rPh sb="8" eb="10">
      <t>バイタイ</t>
    </rPh>
    <rPh sb="10" eb="12">
      <t>ヒンシュ</t>
    </rPh>
    <phoneticPr fontId="3"/>
  </si>
  <si>
    <t>えひめ未来農業協同組合
代表理事組合長　加藤　尚</t>
    <rPh sb="3" eb="5">
      <t>ミライ</t>
    </rPh>
    <rPh sb="5" eb="7">
      <t>ノウギョウ</t>
    </rPh>
    <rPh sb="7" eb="9">
      <t>キョウドウ</t>
    </rPh>
    <rPh sb="9" eb="11">
      <t>クミアイ</t>
    </rPh>
    <phoneticPr fontId="15"/>
  </si>
  <si>
    <t>〒799-0411</t>
  </si>
  <si>
    <t>四国中央市下柏町848-1</t>
    <rPh sb="0" eb="2">
      <t>シコク</t>
    </rPh>
    <rPh sb="2" eb="4">
      <t>チュウオウ</t>
    </rPh>
    <rPh sb="4" eb="5">
      <t>シ</t>
    </rPh>
    <rPh sb="5" eb="6">
      <t>シモ</t>
    </rPh>
    <rPh sb="6" eb="7">
      <t>カシワ</t>
    </rPh>
    <rPh sb="7" eb="8">
      <t>チョウ</t>
    </rPh>
    <phoneticPr fontId="9"/>
  </si>
  <si>
    <t>0896-24-1107</t>
    <phoneticPr fontId="9"/>
  </si>
  <si>
    <t>株式会社楽農研究所
代表取締役　菊地　義一</t>
    <rPh sb="0" eb="2">
      <t>カブシキ</t>
    </rPh>
    <rPh sb="2" eb="4">
      <t>カイシャ</t>
    </rPh>
    <rPh sb="4" eb="9">
      <t>ラクノウケンキュウショ</t>
    </rPh>
    <phoneticPr fontId="3"/>
  </si>
  <si>
    <t>ニンジン（秋播き）</t>
    <rPh sb="5" eb="6">
      <t>アキ</t>
    </rPh>
    <rPh sb="6" eb="7">
      <t>マ</t>
    </rPh>
    <phoneticPr fontId="3"/>
  </si>
  <si>
    <t>ニンジン（秋播き）</t>
    <rPh sb="5" eb="7">
      <t>アキマ</t>
    </rPh>
    <phoneticPr fontId="0"/>
  </si>
  <si>
    <t>特別栽培農産物</t>
    <rPh sb="0" eb="2">
      <t>トクベツ</t>
    </rPh>
    <rPh sb="2" eb="4">
      <t>サイバイ</t>
    </rPh>
    <rPh sb="4" eb="7">
      <t>ノウサンブツ</t>
    </rPh>
    <phoneticPr fontId="0"/>
  </si>
  <si>
    <t>申請者（精米確認者）</t>
    <rPh sb="0" eb="3">
      <t>シンセイシャ</t>
    </rPh>
    <rPh sb="4" eb="6">
      <t>セイマイ</t>
    </rPh>
    <rPh sb="6" eb="8">
      <t>カクニン</t>
    </rPh>
    <rPh sb="8" eb="9">
      <t>シャ</t>
    </rPh>
    <phoneticPr fontId="3"/>
  </si>
  <si>
    <t>水稲(コシヒカリ)</t>
  </si>
  <si>
    <t>水稲(あきたこまち)</t>
  </si>
  <si>
    <t>水稲(にこまる)</t>
  </si>
  <si>
    <t>水稲(コシヒカリ、あきたこまち)</t>
  </si>
  <si>
    <t>水稲(ヒノヒカリ)</t>
  </si>
  <si>
    <t>西条市</t>
  </si>
  <si>
    <t>宇和島市</t>
  </si>
  <si>
    <t>西予市</t>
  </si>
  <si>
    <t>松前町・伊予市・松山市</t>
  </si>
  <si>
    <t>宇和島市、鬼北町</t>
    <rPh sb="0" eb="4">
      <t>ウワジマシ</t>
    </rPh>
    <rPh sb="5" eb="8">
      <t>キホクチョウ</t>
    </rPh>
    <phoneticPr fontId="3"/>
  </si>
  <si>
    <t>鬼北町・松野町</t>
    <rPh sb="0" eb="3">
      <t>キホクチョウ</t>
    </rPh>
    <rPh sb="4" eb="7">
      <t>マツノチョウ</t>
    </rPh>
    <phoneticPr fontId="3"/>
  </si>
  <si>
    <t>鬼北町、松野町</t>
    <rPh sb="0" eb="1">
      <t>オニ</t>
    </rPh>
    <rPh sb="1" eb="2">
      <t>キタ</t>
    </rPh>
    <rPh sb="2" eb="3">
      <t>チョウ</t>
    </rPh>
    <rPh sb="4" eb="7">
      <t>マツノチョウ</t>
    </rPh>
    <phoneticPr fontId="3"/>
  </si>
  <si>
    <t>学内販売</t>
    <rPh sb="0" eb="2">
      <t>ガクナイ</t>
    </rPh>
    <rPh sb="2" eb="4">
      <t>ハンバイ</t>
    </rPh>
    <phoneticPr fontId="3"/>
  </si>
  <si>
    <t>農薬・化学肥料不使用農産物</t>
    <rPh sb="0" eb="2">
      <t>ノウヤク</t>
    </rPh>
    <rPh sb="3" eb="5">
      <t>カガク</t>
    </rPh>
    <rPh sb="5" eb="7">
      <t>ヒリョウ</t>
    </rPh>
    <rPh sb="7" eb="10">
      <t>フシヨウ</t>
    </rPh>
    <rPh sb="10" eb="13">
      <t>ノウサンブツ</t>
    </rPh>
    <phoneticPr fontId="3"/>
  </si>
  <si>
    <t>生産地</t>
    <rPh sb="0" eb="3">
      <t>セイサンチ</t>
    </rPh>
    <phoneticPr fontId="3"/>
  </si>
  <si>
    <t>東予園芸農業協同組合
代表理事組合長　寺尾　則雄</t>
    <rPh sb="0" eb="2">
      <t>トウヨ</t>
    </rPh>
    <rPh sb="2" eb="4">
      <t>エンゲイ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クミアイチョウ</t>
    </rPh>
    <phoneticPr fontId="5"/>
  </si>
  <si>
    <t>伊予農産株式会社
代表取締役　山内　栄</t>
    <rPh sb="0" eb="2">
      <t>イヨ</t>
    </rPh>
    <rPh sb="2" eb="4">
      <t>ノウサン</t>
    </rPh>
    <rPh sb="4" eb="6">
      <t>カブシキ</t>
    </rPh>
    <rPh sb="6" eb="7">
      <t>カイ</t>
    </rPh>
    <rPh sb="7" eb="8">
      <t>シャ</t>
    </rPh>
    <rPh sb="9" eb="11">
      <t>ダイヒョウ</t>
    </rPh>
    <rPh sb="11" eb="14">
      <t>トリシマリヤク</t>
    </rPh>
    <phoneticPr fontId="3"/>
  </si>
  <si>
    <t>学校法人加計学園　岡山理科大学獣医学部
学部長　吉川　泰弘</t>
    <rPh sb="0" eb="2">
      <t>ガッコウ</t>
    </rPh>
    <rPh sb="2" eb="4">
      <t>ホウジン</t>
    </rPh>
    <rPh sb="4" eb="8">
      <t>カケイガクエン</t>
    </rPh>
    <rPh sb="9" eb="15">
      <t>オカヤマリカダイガク</t>
    </rPh>
    <rPh sb="15" eb="18">
      <t>ジュウイガク</t>
    </rPh>
    <rPh sb="18" eb="19">
      <t>ブ</t>
    </rPh>
    <rPh sb="20" eb="23">
      <t>ガクブチョウ</t>
    </rPh>
    <rPh sb="24" eb="26">
      <t>ヨシカワ</t>
    </rPh>
    <rPh sb="27" eb="28">
      <t>ヤス</t>
    </rPh>
    <rPh sb="28" eb="29">
      <t>ヒロ</t>
    </rPh>
    <phoneticPr fontId="3"/>
  </si>
  <si>
    <t>今治市</t>
    <rPh sb="0" eb="3">
      <t>イマバリシ</t>
    </rPh>
    <phoneticPr fontId="7"/>
  </si>
  <si>
    <t>今治市伯方町</t>
    <rPh sb="0" eb="3">
      <t>イマバリシ</t>
    </rPh>
    <rPh sb="3" eb="6">
      <t>ハカタチョウ</t>
    </rPh>
    <phoneticPr fontId="7"/>
  </si>
  <si>
    <t>上島町岩城</t>
    <rPh sb="0" eb="3">
      <t>カミジマチョウ</t>
    </rPh>
    <rPh sb="3" eb="5">
      <t>イワギ</t>
    </rPh>
    <phoneticPr fontId="7"/>
  </si>
  <si>
    <t>八幡浜市</t>
    <rPh sb="0" eb="4">
      <t>ヤワタハマシ</t>
    </rPh>
    <phoneticPr fontId="3"/>
  </si>
  <si>
    <t>西条市</t>
    <rPh sb="0" eb="3">
      <t>サイジョウシ</t>
    </rPh>
    <phoneticPr fontId="7"/>
  </si>
  <si>
    <t>伊予市</t>
  </si>
  <si>
    <t>鬼北町</t>
    <rPh sb="0" eb="3">
      <t>キホクチョウ</t>
    </rPh>
    <phoneticPr fontId="7"/>
  </si>
  <si>
    <t>宇和島市</t>
    <rPh sb="0" eb="4">
      <t>ウワジマシ</t>
    </rPh>
    <phoneticPr fontId="7"/>
  </si>
  <si>
    <t>内子町</t>
    <rPh sb="0" eb="3">
      <t>ウチコチョウ</t>
    </rPh>
    <phoneticPr fontId="3"/>
  </si>
  <si>
    <t>伊方町</t>
    <rPh sb="0" eb="3">
      <t>イカタチョウ</t>
    </rPh>
    <phoneticPr fontId="7"/>
  </si>
  <si>
    <t>西予市</t>
    <rPh sb="0" eb="1">
      <t>セイ</t>
    </rPh>
    <rPh sb="1" eb="2">
      <t>ヨ</t>
    </rPh>
    <rPh sb="2" eb="3">
      <t>シ</t>
    </rPh>
    <phoneticPr fontId="7"/>
  </si>
  <si>
    <t>松山市・東温市・松前町</t>
  </si>
  <si>
    <t>松山市・伊予市・松前町</t>
  </si>
  <si>
    <t>鬼北町、松野町、宇和島市</t>
    <rPh sb="0" eb="3">
      <t>キホクチョウ</t>
    </rPh>
    <rPh sb="4" eb="7">
      <t>マツノチョウ</t>
    </rPh>
    <rPh sb="8" eb="12">
      <t>ウワジマシ</t>
    </rPh>
    <phoneticPr fontId="7"/>
  </si>
  <si>
    <t>鬼北町、宇和島市</t>
    <rPh sb="0" eb="3">
      <t>キホクチョウ</t>
    </rPh>
    <rPh sb="4" eb="8">
      <t>ウワジマシ</t>
    </rPh>
    <phoneticPr fontId="7"/>
  </si>
  <si>
    <t>伊方町</t>
    <rPh sb="0" eb="3">
      <t>イカタチョウ</t>
    </rPh>
    <phoneticPr fontId="3"/>
  </si>
  <si>
    <t>愛南町</t>
    <rPh sb="0" eb="3">
      <t>アイナンチョウ</t>
    </rPh>
    <phoneticPr fontId="7"/>
  </si>
  <si>
    <t>大洲市</t>
    <rPh sb="0" eb="3">
      <t>オオズシ</t>
    </rPh>
    <phoneticPr fontId="7"/>
  </si>
  <si>
    <t>今治市上浦町</t>
    <rPh sb="0" eb="3">
      <t>イマバリシ</t>
    </rPh>
    <rPh sb="3" eb="5">
      <t>カミウラ</t>
    </rPh>
    <rPh sb="5" eb="6">
      <t>チョウ</t>
    </rPh>
    <phoneticPr fontId="7"/>
  </si>
  <si>
    <t>今治市上浦町</t>
    <rPh sb="0" eb="3">
      <t>イマバリシ</t>
    </rPh>
    <rPh sb="3" eb="6">
      <t>カミウラチョウ</t>
    </rPh>
    <phoneticPr fontId="7"/>
  </si>
  <si>
    <t>四国中央市</t>
    <rPh sb="0" eb="2">
      <t>シコク</t>
    </rPh>
    <rPh sb="2" eb="4">
      <t>チュウオウ</t>
    </rPh>
    <rPh sb="4" eb="5">
      <t>シ</t>
    </rPh>
    <phoneticPr fontId="7"/>
  </si>
  <si>
    <t>松山市</t>
    <rPh sb="0" eb="3">
      <t>マツヤマシ</t>
    </rPh>
    <phoneticPr fontId="3"/>
  </si>
  <si>
    <t>伊予市</t>
    <rPh sb="0" eb="3">
      <t>イヨシ</t>
    </rPh>
    <phoneticPr fontId="0"/>
  </si>
  <si>
    <t>松前町</t>
    <rPh sb="0" eb="3">
      <t>マサキチョウ</t>
    </rPh>
    <phoneticPr fontId="0"/>
  </si>
  <si>
    <t>節減対象農薬５割以上減
化学肥料５割以上減</t>
    <rPh sb="17" eb="18">
      <t>ワリ</t>
    </rPh>
    <rPh sb="18" eb="20">
      <t>イジョウ</t>
    </rPh>
    <rPh sb="20" eb="21">
      <t>ゲン</t>
    </rPh>
    <phoneticPr fontId="3"/>
  </si>
  <si>
    <t>県認証農産物
県ＧＡＰ農産物</t>
    <rPh sb="0" eb="6">
      <t>ケンニンショウノウサンブツ</t>
    </rPh>
    <rPh sb="7" eb="8">
      <t>ケン</t>
    </rPh>
    <rPh sb="11" eb="14">
      <t>ノウサンブツ</t>
    </rPh>
    <phoneticPr fontId="3"/>
  </si>
  <si>
    <t>果樹</t>
    <rPh sb="0" eb="2">
      <t>カジュ</t>
    </rPh>
    <phoneticPr fontId="0"/>
  </si>
  <si>
    <t>農薬・化学肥料不使用農産物、県GAP農産物</t>
    <rPh sb="14" eb="18">
      <t>ケンガp</t>
    </rPh>
    <rPh sb="18" eb="21">
      <t>ノウサンブツ</t>
    </rPh>
    <phoneticPr fontId="0"/>
  </si>
  <si>
    <t>茶</t>
    <rPh sb="0" eb="1">
      <t>チャ</t>
    </rPh>
    <phoneticPr fontId="0"/>
  </si>
  <si>
    <t>特別栽培農産物</t>
    <rPh sb="0" eb="4">
      <t>トクベツサイバイ</t>
    </rPh>
    <rPh sb="4" eb="7">
      <t>ノウサンブツ</t>
    </rPh>
    <phoneticPr fontId="0"/>
  </si>
  <si>
    <t>久万高原町</t>
    <rPh sb="0" eb="5">
      <t>クマコウゲンチョウ</t>
    </rPh>
    <phoneticPr fontId="0"/>
  </si>
  <si>
    <t>農薬不使用・化学肥料不使用</t>
    <rPh sb="0" eb="5">
      <t>ノウヤクフシヨウ</t>
    </rPh>
    <rPh sb="6" eb="10">
      <t>カガクヒリョウ</t>
    </rPh>
    <rPh sb="10" eb="13">
      <t>フシヨウ</t>
    </rPh>
    <phoneticPr fontId="0"/>
  </si>
  <si>
    <t>伊予市・松前町</t>
    <rPh sb="0" eb="3">
      <t>イヨシ</t>
    </rPh>
    <rPh sb="4" eb="7">
      <t>マサキチョウ</t>
    </rPh>
    <phoneticPr fontId="0"/>
  </si>
  <si>
    <t>県認証農産物、県GAP農産物</t>
  </si>
  <si>
    <t>県認証農産物、
県ＧＡＰ農産物</t>
    <rPh sb="0" eb="1">
      <t>ケン</t>
    </rPh>
    <rPh sb="1" eb="3">
      <t>ニンショウ</t>
    </rPh>
    <rPh sb="3" eb="6">
      <t>ノウサンブツ</t>
    </rPh>
    <rPh sb="8" eb="9">
      <t>ケン</t>
    </rPh>
    <rPh sb="12" eb="15">
      <t>ノウサンブツ</t>
    </rPh>
    <phoneticPr fontId="3"/>
  </si>
  <si>
    <t>03A104G</t>
  </si>
  <si>
    <t>03A112</t>
  </si>
  <si>
    <t>中晩柑類伊予柑</t>
    <rPh sb="0" eb="3">
      <t>チュウバンカン</t>
    </rPh>
    <rPh sb="3" eb="4">
      <t>ルイ</t>
    </rPh>
    <rPh sb="4" eb="7">
      <t>イヨカン</t>
    </rPh>
    <phoneticPr fontId="0"/>
  </si>
  <si>
    <t>農薬・化学肥料不使用農産物</t>
    <rPh sb="0" eb="2">
      <t>ノウヤク</t>
    </rPh>
    <rPh sb="3" eb="7">
      <t>カガクヒリョウ</t>
    </rPh>
    <rPh sb="7" eb="13">
      <t>フシヨウノウサンブツ</t>
    </rPh>
    <phoneticPr fontId="0"/>
  </si>
  <si>
    <t>中晩柑類伊予柑</t>
    <rPh sb="0" eb="4">
      <t>チュウバンカンルイ</t>
    </rPh>
    <rPh sb="4" eb="7">
      <t>イヨカン</t>
    </rPh>
    <phoneticPr fontId="0"/>
  </si>
  <si>
    <t>特別栽培農産物</t>
    <rPh sb="0" eb="7">
      <t>トクベツサイバイノウサンブツ</t>
    </rPh>
    <phoneticPr fontId="0"/>
  </si>
  <si>
    <t>03A123</t>
  </si>
  <si>
    <t>03A124</t>
  </si>
  <si>
    <t>メロン（施設）</t>
    <rPh sb="4" eb="6">
      <t>シセツ</t>
    </rPh>
    <phoneticPr fontId="3"/>
  </si>
  <si>
    <t>夏秋トマト（雨よけ）</t>
    <rPh sb="0" eb="1">
      <t>カ</t>
    </rPh>
    <rPh sb="1" eb="2">
      <t>シュウ</t>
    </rPh>
    <rPh sb="6" eb="7">
      <t>アマ</t>
    </rPh>
    <phoneticPr fontId="3"/>
  </si>
  <si>
    <t>水稲：コシヒカリ</t>
    <rPh sb="0" eb="2">
      <t>スイトウ</t>
    </rPh>
    <phoneticPr fontId="3"/>
  </si>
  <si>
    <t>四国中央市</t>
    <rPh sb="0" eb="2">
      <t>シコク</t>
    </rPh>
    <rPh sb="2" eb="4">
      <t>チュウオウ</t>
    </rPh>
    <rPh sb="4" eb="5">
      <t>シ</t>
    </rPh>
    <phoneticPr fontId="3"/>
  </si>
  <si>
    <t>西条市</t>
    <rPh sb="0" eb="3">
      <t>サイジョウシ</t>
    </rPh>
    <phoneticPr fontId="3"/>
  </si>
  <si>
    <t>03A126</t>
  </si>
  <si>
    <t>03A127</t>
  </si>
  <si>
    <t>03A128</t>
  </si>
  <si>
    <t>03A130</t>
  </si>
  <si>
    <t>03A131</t>
  </si>
  <si>
    <t>03A132</t>
  </si>
  <si>
    <t>03A134</t>
  </si>
  <si>
    <t>03A135</t>
  </si>
  <si>
    <t>農薬・化学肥料不使用農産物</t>
    <rPh sb="0" eb="2">
      <t>ノウヤク</t>
    </rPh>
    <rPh sb="3" eb="7">
      <t>カガクヒリョウ</t>
    </rPh>
    <rPh sb="7" eb="10">
      <t>フシヨウ</t>
    </rPh>
    <rPh sb="10" eb="13">
      <t>ノウサンブツ</t>
    </rPh>
    <phoneticPr fontId="3"/>
  </si>
  <si>
    <t>03A136</t>
  </si>
  <si>
    <t>03A138</t>
  </si>
  <si>
    <t>四国中央市</t>
    <rPh sb="0" eb="5">
      <t>シコクチュウオウシ</t>
    </rPh>
    <phoneticPr fontId="3"/>
  </si>
  <si>
    <t>03A168</t>
  </si>
  <si>
    <t>03A169</t>
  </si>
  <si>
    <t>03A170</t>
  </si>
  <si>
    <t>03A171</t>
  </si>
  <si>
    <t>03A172</t>
  </si>
  <si>
    <t>03A173</t>
  </si>
  <si>
    <t>03A174</t>
  </si>
  <si>
    <t>03A175</t>
  </si>
  <si>
    <t>03A176</t>
  </si>
  <si>
    <t>03A177</t>
  </si>
  <si>
    <t>03A179</t>
  </si>
  <si>
    <t>03A180</t>
  </si>
  <si>
    <t>03A183</t>
  </si>
  <si>
    <t>03A188</t>
  </si>
  <si>
    <t>03A189</t>
  </si>
  <si>
    <t>03A191</t>
  </si>
  <si>
    <t>県認証農産物、
県ＧＡＰ農産物</t>
    <rPh sb="8" eb="9">
      <t>ケン</t>
    </rPh>
    <rPh sb="12" eb="15">
      <t>ノウサンブツ</t>
    </rPh>
    <phoneticPr fontId="3"/>
  </si>
  <si>
    <t>水稲：一般（にこまる）</t>
    <rPh sb="0" eb="2">
      <t>スイトウ</t>
    </rPh>
    <rPh sb="3" eb="5">
      <t>イッパン</t>
    </rPh>
    <phoneticPr fontId="3"/>
  </si>
  <si>
    <t>04A002</t>
  </si>
  <si>
    <t>04A003</t>
  </si>
  <si>
    <t>養液栽培
節減対象農薬５割以上減</t>
    <rPh sb="5" eb="7">
      <t>セツゲン</t>
    </rPh>
    <rPh sb="7" eb="9">
      <t>タイショウ</t>
    </rPh>
    <rPh sb="9" eb="11">
      <t>ノウヤク</t>
    </rPh>
    <rPh sb="12" eb="16">
      <t>ワリイジョウゲン</t>
    </rPh>
    <phoneticPr fontId="3"/>
  </si>
  <si>
    <t>04A004</t>
  </si>
  <si>
    <t>ミニトマト（養液）：普通（ハウス夏秋）</t>
    <rPh sb="6" eb="8">
      <t>ヨウエキ</t>
    </rPh>
    <rPh sb="10" eb="12">
      <t>フツウ</t>
    </rPh>
    <rPh sb="16" eb="17">
      <t>ナツ</t>
    </rPh>
    <rPh sb="17" eb="18">
      <t>アキ</t>
    </rPh>
    <phoneticPr fontId="7"/>
  </si>
  <si>
    <t>04A007</t>
  </si>
  <si>
    <t>養液栽培
節減対象農薬３割以上減</t>
    <rPh sb="5" eb="7">
      <t>セツゲン</t>
    </rPh>
    <rPh sb="7" eb="9">
      <t>タイショウ</t>
    </rPh>
    <rPh sb="9" eb="11">
      <t>ノウヤク</t>
    </rPh>
    <rPh sb="12" eb="15">
      <t>ワリイジョウ</t>
    </rPh>
    <rPh sb="15" eb="16">
      <t>ゲン</t>
    </rPh>
    <phoneticPr fontId="3"/>
  </si>
  <si>
    <t>香酸柑橘類（レモン・ハウス）</t>
    <rPh sb="0" eb="1">
      <t>コウ</t>
    </rPh>
    <rPh sb="1" eb="2">
      <t>サン</t>
    </rPh>
    <rPh sb="2" eb="4">
      <t>カンキツ</t>
    </rPh>
    <rPh sb="4" eb="5">
      <t>ルイ</t>
    </rPh>
    <phoneticPr fontId="7"/>
  </si>
  <si>
    <t>04A008</t>
  </si>
  <si>
    <t>香酸柑橘類（レモン・露地）</t>
    <rPh sb="0" eb="1">
      <t>コウ</t>
    </rPh>
    <rPh sb="1" eb="2">
      <t>サン</t>
    </rPh>
    <rPh sb="2" eb="4">
      <t>カンキツ</t>
    </rPh>
    <rPh sb="4" eb="5">
      <t>ルイ</t>
    </rPh>
    <rPh sb="10" eb="12">
      <t>ロジ</t>
    </rPh>
    <phoneticPr fontId="7"/>
  </si>
  <si>
    <t>04A009</t>
  </si>
  <si>
    <t>04A010</t>
  </si>
  <si>
    <t>04A011</t>
  </si>
  <si>
    <t>今治市・上島町岩城</t>
    <rPh sb="0" eb="3">
      <t>イマバリシ</t>
    </rPh>
    <rPh sb="4" eb="7">
      <t>カミジマチョウ</t>
    </rPh>
    <rPh sb="7" eb="9">
      <t>イワギ</t>
    </rPh>
    <phoneticPr fontId="7"/>
  </si>
  <si>
    <t>水稲：一般（ヒノヒカリ、ひめの凜）</t>
    <rPh sb="0" eb="2">
      <t>スイトウ</t>
    </rPh>
    <rPh sb="3" eb="5">
      <t>イッパン</t>
    </rPh>
    <rPh sb="15" eb="16">
      <t>リン</t>
    </rPh>
    <phoneticPr fontId="7"/>
  </si>
  <si>
    <t>04A012</t>
  </si>
  <si>
    <t>大豆（サチユタカ）</t>
    <rPh sb="0" eb="2">
      <t>ダイズ</t>
    </rPh>
    <phoneticPr fontId="7"/>
  </si>
  <si>
    <t>04A013</t>
  </si>
  <si>
    <t>04A014</t>
  </si>
  <si>
    <t>04A015</t>
  </si>
  <si>
    <t>04A016</t>
  </si>
  <si>
    <t>04A017</t>
  </si>
  <si>
    <t>04A020</t>
  </si>
  <si>
    <t>04A021</t>
  </si>
  <si>
    <t>04A022</t>
  </si>
  <si>
    <t>04A023</t>
  </si>
  <si>
    <t>04A024</t>
  </si>
  <si>
    <t>04A025</t>
  </si>
  <si>
    <t>水稲（一般：ひめの凜）</t>
    <rPh sb="0" eb="2">
      <t>スイトウ</t>
    </rPh>
    <rPh sb="3" eb="5">
      <t>イッパン</t>
    </rPh>
    <rPh sb="9" eb="10">
      <t>リン</t>
    </rPh>
    <phoneticPr fontId="3"/>
  </si>
  <si>
    <t>04A026</t>
  </si>
  <si>
    <t>04A027</t>
  </si>
  <si>
    <t>04A028</t>
  </si>
  <si>
    <t>04A029</t>
  </si>
  <si>
    <t>茶</t>
  </si>
  <si>
    <t>茶（やぶきた）</t>
  </si>
  <si>
    <t>04A001</t>
  </si>
  <si>
    <t>うま農業協同組合
代表理事組合長　合田　久</t>
    <rPh sb="2" eb="4">
      <t>ノウギョウ</t>
    </rPh>
    <rPh sb="4" eb="6">
      <t>キョウドウ</t>
    </rPh>
    <rPh sb="6" eb="8">
      <t>クミアイ</t>
    </rPh>
    <rPh sb="9" eb="13">
      <t>ダイヒョウリジ</t>
    </rPh>
    <rPh sb="13" eb="16">
      <t>クミアイチョウ</t>
    </rPh>
    <rPh sb="17" eb="19">
      <t>ゴウダ</t>
    </rPh>
    <rPh sb="20" eb="21">
      <t>ヒサシ</t>
    </rPh>
    <phoneticPr fontId="3"/>
  </si>
  <si>
    <t>株式会社石川興産
代表取締役　石川　修平</t>
    <rPh sb="0" eb="2">
      <t>カブシキ</t>
    </rPh>
    <rPh sb="2" eb="4">
      <t>カイシャ</t>
    </rPh>
    <rPh sb="4" eb="8">
      <t>イシカワコウサン</t>
    </rPh>
    <rPh sb="9" eb="14">
      <t>ダイヒョウトリシマリヤク</t>
    </rPh>
    <rPh sb="15" eb="17">
      <t>イシカワ</t>
    </rPh>
    <rPh sb="18" eb="20">
      <t>シュウヘイ</t>
    </rPh>
    <phoneticPr fontId="3"/>
  </si>
  <si>
    <t>今治立花農業協同組合
代表理事組合長　岡林　興通</t>
    <rPh sb="0" eb="2">
      <t>イマバリ</t>
    </rPh>
    <rPh sb="2" eb="4">
      <t>タチバナ</t>
    </rPh>
    <rPh sb="4" eb="6">
      <t>ノウギョウ</t>
    </rPh>
    <rPh sb="6" eb="8">
      <t>キョウドウ</t>
    </rPh>
    <rPh sb="8" eb="10">
      <t>クミアイ</t>
    </rPh>
    <rPh sb="11" eb="18">
      <t>ダイヒョウリジクミアイチョウ</t>
    </rPh>
    <rPh sb="19" eb="21">
      <t>オカバヤシ</t>
    </rPh>
    <rPh sb="22" eb="23">
      <t>コウ</t>
    </rPh>
    <rPh sb="23" eb="24">
      <t>ツウ</t>
    </rPh>
    <phoneticPr fontId="3"/>
  </si>
  <si>
    <t>松山市農業協同組合
代表理事組合長　阿部　和孝</t>
  </si>
  <si>
    <t>松田包装株式会社
代表取締役　松田　幸善</t>
    <rPh sb="9" eb="14">
      <t>ダイヒョウトリシマリヤク</t>
    </rPh>
    <rPh sb="15" eb="17">
      <t>マツダ</t>
    </rPh>
    <rPh sb="18" eb="19">
      <t>サチ</t>
    </rPh>
    <rPh sb="19" eb="20">
      <t>ゼン</t>
    </rPh>
    <phoneticPr fontId="3"/>
  </si>
  <si>
    <t>節減対象農薬不使用
化学肥料不使用</t>
  </si>
  <si>
    <t>四国中央市新宮町</t>
  </si>
  <si>
    <t>節減対象農薬５割以上減
化学肥料５割以上減</t>
    <phoneticPr fontId="3"/>
  </si>
  <si>
    <t>節減対象農薬不使用
化学肥料不使用</t>
    <phoneticPr fontId="3"/>
  </si>
  <si>
    <t>山下　泉</t>
    <rPh sb="0" eb="2">
      <t>ヤマシタ</t>
    </rPh>
    <rPh sb="3" eb="4">
      <t>イズミ</t>
    </rPh>
    <phoneticPr fontId="20"/>
  </si>
  <si>
    <t>花原　頼</t>
    <rPh sb="0" eb="2">
      <t>ハナハラ</t>
    </rPh>
    <rPh sb="3" eb="4">
      <t>ヨリ</t>
    </rPh>
    <phoneticPr fontId="3"/>
  </si>
  <si>
    <t>04B008</t>
  </si>
  <si>
    <t>さいさいきて屋</t>
    <rPh sb="6" eb="7">
      <t>ヤ</t>
    </rPh>
    <phoneticPr fontId="3"/>
  </si>
  <si>
    <t>本宮　和弘</t>
    <rPh sb="0" eb="2">
      <t>モトミヤ</t>
    </rPh>
    <rPh sb="3" eb="5">
      <t>カズヒロ</t>
    </rPh>
    <phoneticPr fontId="3"/>
  </si>
  <si>
    <t>有限会社あぐり</t>
    <rPh sb="0" eb="2">
      <t>ユウゲン</t>
    </rPh>
    <rPh sb="2" eb="4">
      <t>カイシャ</t>
    </rPh>
    <phoneticPr fontId="20"/>
  </si>
  <si>
    <t>代表取締役　　大森　孝宗</t>
    <rPh sb="0" eb="2">
      <t>ダイヒョウ</t>
    </rPh>
    <rPh sb="2" eb="5">
      <t>トリシマリヤク</t>
    </rPh>
    <rPh sb="7" eb="9">
      <t>オオモリ</t>
    </rPh>
    <rPh sb="10" eb="11">
      <t>タカ</t>
    </rPh>
    <rPh sb="11" eb="12">
      <t>ムネ</t>
    </rPh>
    <phoneticPr fontId="20"/>
  </si>
  <si>
    <t>-</t>
    <phoneticPr fontId="3"/>
  </si>
  <si>
    <t>宮本製茶工場</t>
    <rPh sb="0" eb="2">
      <t>ミヤモト</t>
    </rPh>
    <rPh sb="2" eb="4">
      <t>セイチャ</t>
    </rPh>
    <rPh sb="4" eb="6">
      <t>コウジョウ</t>
    </rPh>
    <phoneticPr fontId="20"/>
  </si>
  <si>
    <t>代表者　宮本　甫美</t>
    <rPh sb="0" eb="3">
      <t>ダイヒョウシャ</t>
    </rPh>
    <rPh sb="4" eb="6">
      <t>ミヤモト</t>
    </rPh>
    <rPh sb="7" eb="8">
      <t>ハジメ</t>
    </rPh>
    <rPh sb="8" eb="9">
      <t>ミ</t>
    </rPh>
    <phoneticPr fontId="20"/>
  </si>
  <si>
    <t>愛媛県立大洲農業高等学校
校長　永井　伊秀</t>
    <rPh sb="0" eb="4">
      <t>エヒメケンリツ</t>
    </rPh>
    <rPh sb="4" eb="6">
      <t>オオズ</t>
    </rPh>
    <rPh sb="6" eb="8">
      <t>ノウギョウ</t>
    </rPh>
    <rPh sb="8" eb="10">
      <t>コウトウ</t>
    </rPh>
    <rPh sb="10" eb="12">
      <t>ガッコウ</t>
    </rPh>
    <rPh sb="13" eb="15">
      <t>コウチョウ</t>
    </rPh>
    <rPh sb="16" eb="18">
      <t>ナガイ</t>
    </rPh>
    <rPh sb="19" eb="21">
      <t>イシュウ</t>
    </rPh>
    <phoneticPr fontId="4"/>
  </si>
  <si>
    <t>愛媛県立北宇和高等学校
校長　渡邊　弘安</t>
    <rPh sb="15" eb="17">
      <t>ワタナベ</t>
    </rPh>
    <rPh sb="18" eb="20">
      <t>ヒロヤス</t>
    </rPh>
    <phoneticPr fontId="9"/>
  </si>
  <si>
    <t>今治市上浦町井口7487番地2</t>
    <rPh sb="0" eb="3">
      <t>イマバリシ</t>
    </rPh>
    <rPh sb="3" eb="5">
      <t>ウエウラ</t>
    </rPh>
    <rPh sb="5" eb="6">
      <t>マチ</t>
    </rPh>
    <rPh sb="6" eb="8">
      <t>イグチ</t>
    </rPh>
    <rPh sb="12" eb="14">
      <t>バンチ</t>
    </rPh>
    <phoneticPr fontId="9"/>
  </si>
  <si>
    <t>0897-72-8188</t>
    <phoneticPr fontId="9"/>
  </si>
  <si>
    <t>〒794-1402</t>
    <phoneticPr fontId="3"/>
  </si>
  <si>
    <t>節減対象農薬3割以上減
化学肥料3割以上減</t>
    <phoneticPr fontId="3"/>
  </si>
  <si>
    <t>愛媛県立西条農業高等学校
校長　能田　秀樹</t>
    <rPh sb="0" eb="4">
      <t>エヒメケンリツ</t>
    </rPh>
    <rPh sb="4" eb="6">
      <t>サイジョウ</t>
    </rPh>
    <rPh sb="6" eb="8">
      <t>ノウギョウ</t>
    </rPh>
    <rPh sb="8" eb="10">
      <t>コウトウ</t>
    </rPh>
    <rPh sb="10" eb="12">
      <t>ガッコウ</t>
    </rPh>
    <rPh sb="13" eb="15">
      <t>コウチョウ</t>
    </rPh>
    <phoneticPr fontId="4"/>
  </si>
  <si>
    <t>株式会社今治デパートショッパーズ白浜店
店長　河野　一男</t>
    <rPh sb="0" eb="4">
      <t>カブシキガイシャ</t>
    </rPh>
    <rPh sb="4" eb="6">
      <t>イマバリ</t>
    </rPh>
    <rPh sb="16" eb="18">
      <t>シラハマ</t>
    </rPh>
    <rPh sb="18" eb="19">
      <t>テン</t>
    </rPh>
    <rPh sb="20" eb="22">
      <t>テンチョウ</t>
    </rPh>
    <rPh sb="23" eb="25">
      <t>コウノ</t>
    </rPh>
    <rPh sb="26" eb="28">
      <t>カズオ</t>
    </rPh>
    <phoneticPr fontId="3"/>
  </si>
  <si>
    <t>愛媛たいき農業協同組合
代表理事組合長　菊地　秀明</t>
    <rPh sb="0" eb="2">
      <t>エヒメ</t>
    </rPh>
    <rPh sb="5" eb="7">
      <t>ノウギョウ</t>
    </rPh>
    <rPh sb="7" eb="9">
      <t>キョウドウ</t>
    </rPh>
    <rPh sb="9" eb="11">
      <t>クミアイ</t>
    </rPh>
    <rPh sb="12" eb="19">
      <t>ダイヒョウリジクミアイチョウ</t>
    </rPh>
    <rPh sb="20" eb="22">
      <t>キクチ</t>
    </rPh>
    <rPh sb="23" eb="25">
      <t>ヒデアキ</t>
    </rPh>
    <phoneticPr fontId="3"/>
  </si>
  <si>
    <t>株式会社やまびこ
代表取締役　篠原　実</t>
    <rPh sb="0" eb="4">
      <t>カブシキカイシャ</t>
    </rPh>
    <rPh sb="9" eb="11">
      <t>ダイヒョウ</t>
    </rPh>
    <rPh sb="11" eb="14">
      <t>トリシマリヤク</t>
    </rPh>
    <rPh sb="15" eb="17">
      <t>シノハラ</t>
    </rPh>
    <rPh sb="18" eb="19">
      <t>ミノル</t>
    </rPh>
    <phoneticPr fontId="3"/>
  </si>
  <si>
    <t>04A030</t>
    <phoneticPr fontId="3"/>
  </si>
  <si>
    <t>農薬・化学肥料不使用農産物</t>
    <rPh sb="0" eb="2">
      <t>ノウヤク</t>
    </rPh>
    <rPh sb="3" eb="5">
      <t>カガク</t>
    </rPh>
    <rPh sb="5" eb="7">
      <t>ヒリョウ</t>
    </rPh>
    <rPh sb="7" eb="10">
      <t>フシヨウ</t>
    </rPh>
    <rPh sb="10" eb="13">
      <t>ノウサンブツ</t>
    </rPh>
    <phoneticPr fontId="7"/>
  </si>
  <si>
    <t>四国中央市</t>
    <rPh sb="0" eb="2">
      <t>シコク</t>
    </rPh>
    <rPh sb="2" eb="4">
      <t>チュウオウ</t>
    </rPh>
    <rPh sb="4" eb="5">
      <t>シ</t>
    </rPh>
    <phoneticPr fontId="6"/>
  </si>
  <si>
    <t>株式会社やまびこ
代表取締役　篠原　実</t>
    <rPh sb="0" eb="4">
      <t>カブシキカイシャ</t>
    </rPh>
    <phoneticPr fontId="3"/>
  </si>
  <si>
    <t>04A031</t>
  </si>
  <si>
    <t>西条市</t>
    <rPh sb="0" eb="3">
      <t>サイジョウシ</t>
    </rPh>
    <phoneticPr fontId="6"/>
  </si>
  <si>
    <t>伊予農産株式会社
代表取締役　山内　栄</t>
    <rPh sb="0" eb="2">
      <t>イヨ</t>
    </rPh>
    <rPh sb="2" eb="4">
      <t>ノウサン</t>
    </rPh>
    <rPh sb="4" eb="6">
      <t>カブシキ</t>
    </rPh>
    <rPh sb="6" eb="7">
      <t>カイ</t>
    </rPh>
    <rPh sb="7" eb="8">
      <t>シャ</t>
    </rPh>
    <phoneticPr fontId="3"/>
  </si>
  <si>
    <t>キュウリ：促成（ハウス）</t>
    <rPh sb="5" eb="7">
      <t>ソクセイ</t>
    </rPh>
    <phoneticPr fontId="7"/>
  </si>
  <si>
    <t>04A033</t>
  </si>
  <si>
    <t>イチゴ：一般（促成　養液栽培）</t>
    <rPh sb="4" eb="6">
      <t>イッパン</t>
    </rPh>
    <rPh sb="7" eb="9">
      <t>ソクセイ</t>
    </rPh>
    <rPh sb="10" eb="12">
      <t>ヨウエキ</t>
    </rPh>
    <rPh sb="12" eb="14">
      <t>サイバイ</t>
    </rPh>
    <phoneticPr fontId="7"/>
  </si>
  <si>
    <t>04A034</t>
  </si>
  <si>
    <t>県認証農産物</t>
    <rPh sb="0" eb="1">
      <t>ケン</t>
    </rPh>
    <rPh sb="1" eb="3">
      <t>ニンショウ</t>
    </rPh>
    <rPh sb="3" eb="6">
      <t>ノウサンブツ</t>
    </rPh>
    <phoneticPr fontId="7"/>
  </si>
  <si>
    <t>新居浜市</t>
    <rPh sb="0" eb="4">
      <t>ニイハマシ</t>
    </rPh>
    <phoneticPr fontId="6"/>
  </si>
  <si>
    <t>ミニトマト：半促成（促成）</t>
    <rPh sb="6" eb="7">
      <t>ハン</t>
    </rPh>
    <rPh sb="7" eb="9">
      <t>ソクセイ</t>
    </rPh>
    <rPh sb="10" eb="12">
      <t>ソクセイ</t>
    </rPh>
    <phoneticPr fontId="7"/>
  </si>
  <si>
    <t>04A035</t>
  </si>
  <si>
    <t>今治市</t>
    <rPh sb="0" eb="3">
      <t>イマバリシ</t>
    </rPh>
    <phoneticPr fontId="6"/>
  </si>
  <si>
    <t>ミニトマト（養液）：半促成（促成）</t>
    <rPh sb="6" eb="8">
      <t>ヨウエキ</t>
    </rPh>
    <rPh sb="10" eb="13">
      <t>ハンソクセイ</t>
    </rPh>
    <rPh sb="14" eb="16">
      <t>ソクセイ</t>
    </rPh>
    <phoneticPr fontId="7"/>
  </si>
  <si>
    <t>04A036</t>
  </si>
  <si>
    <t>トマト：半促成（促成）</t>
    <rPh sb="4" eb="5">
      <t>ハン</t>
    </rPh>
    <rPh sb="5" eb="7">
      <t>ソクセイ</t>
    </rPh>
    <rPh sb="8" eb="10">
      <t>ソクセイ</t>
    </rPh>
    <phoneticPr fontId="7"/>
  </si>
  <si>
    <t>04A037</t>
  </si>
  <si>
    <t>ミニトマト：半促成（促成）</t>
    <rPh sb="6" eb="9">
      <t>ハンソクセイ</t>
    </rPh>
    <rPh sb="10" eb="12">
      <t>ソクセイ</t>
    </rPh>
    <phoneticPr fontId="7"/>
  </si>
  <si>
    <t>04A038</t>
  </si>
  <si>
    <t>イチゴ：硫黄くん煙併用型（促成）</t>
    <rPh sb="4" eb="6">
      <t>イオウ</t>
    </rPh>
    <rPh sb="8" eb="9">
      <t>エン</t>
    </rPh>
    <rPh sb="9" eb="12">
      <t>ヘイヨウガタ</t>
    </rPh>
    <rPh sb="13" eb="15">
      <t>ソクセイ</t>
    </rPh>
    <phoneticPr fontId="7"/>
  </si>
  <si>
    <t>04A039</t>
  </si>
  <si>
    <t>イチゴ：硫黄くん煙併用型（促成　養液栽培）</t>
    <rPh sb="4" eb="6">
      <t>イオウ</t>
    </rPh>
    <rPh sb="8" eb="9">
      <t>エン</t>
    </rPh>
    <rPh sb="9" eb="12">
      <t>ヘイヨウガタ</t>
    </rPh>
    <rPh sb="13" eb="15">
      <t>ソクセイ</t>
    </rPh>
    <rPh sb="16" eb="18">
      <t>ヨウエキ</t>
    </rPh>
    <rPh sb="18" eb="20">
      <t>サイバイ</t>
    </rPh>
    <phoneticPr fontId="7"/>
  </si>
  <si>
    <t>04A040</t>
  </si>
  <si>
    <t>04A041</t>
  </si>
  <si>
    <t>葉ネギ（露地）</t>
    <rPh sb="0" eb="1">
      <t>ハ</t>
    </rPh>
    <rPh sb="4" eb="6">
      <t>ロジ</t>
    </rPh>
    <phoneticPr fontId="3"/>
  </si>
  <si>
    <t>04A042</t>
  </si>
  <si>
    <t>愛媛県立今治南高等学校
校長　向井　誠二</t>
    <rPh sb="0" eb="2">
      <t>エヒメ</t>
    </rPh>
    <rPh sb="2" eb="4">
      <t>ケンリツ</t>
    </rPh>
    <rPh sb="4" eb="6">
      <t>イマバリ</t>
    </rPh>
    <rPh sb="6" eb="7">
      <t>ミナミ</t>
    </rPh>
    <rPh sb="7" eb="9">
      <t>コウトウ</t>
    </rPh>
    <rPh sb="9" eb="11">
      <t>ガッコウ</t>
    </rPh>
    <rPh sb="12" eb="14">
      <t>コウチョウ</t>
    </rPh>
    <rPh sb="15" eb="17">
      <t>ムカイ</t>
    </rPh>
    <rPh sb="18" eb="20">
      <t>セイジ</t>
    </rPh>
    <phoneticPr fontId="3"/>
  </si>
  <si>
    <t>ミニトマト（養液）：半促成</t>
    <rPh sb="6" eb="8">
      <t>ヨウエキ</t>
    </rPh>
    <rPh sb="10" eb="11">
      <t>ハン</t>
    </rPh>
    <rPh sb="11" eb="13">
      <t>ソクセイ</t>
    </rPh>
    <phoneticPr fontId="7"/>
  </si>
  <si>
    <t>04A043G</t>
    <phoneticPr fontId="3"/>
  </si>
  <si>
    <t>県認証農産物
県GAP農産物</t>
    <rPh sb="0" eb="1">
      <t>ケン</t>
    </rPh>
    <rPh sb="1" eb="3">
      <t>ニンショウ</t>
    </rPh>
    <rPh sb="3" eb="6">
      <t>ノウサンブツ</t>
    </rPh>
    <rPh sb="7" eb="8">
      <t>ケン</t>
    </rPh>
    <rPh sb="11" eb="14">
      <t>ノウサンブツ</t>
    </rPh>
    <phoneticPr fontId="7"/>
  </si>
  <si>
    <t>施設ブドウ：巨峰系4倍体品種</t>
    <rPh sb="0" eb="2">
      <t>シセツ</t>
    </rPh>
    <rPh sb="6" eb="8">
      <t>キョホウ</t>
    </rPh>
    <rPh sb="8" eb="9">
      <t>ケイ</t>
    </rPh>
    <rPh sb="10" eb="12">
      <t>バイタイ</t>
    </rPh>
    <rPh sb="12" eb="14">
      <t>ヒンシュ</t>
    </rPh>
    <phoneticPr fontId="7"/>
  </si>
  <si>
    <t>04A044G</t>
    <phoneticPr fontId="3"/>
  </si>
  <si>
    <t>県認証農産物
県GAP農産物</t>
    <rPh sb="0" eb="1">
      <t>ケン</t>
    </rPh>
    <rPh sb="1" eb="3">
      <t>ニンショウ</t>
    </rPh>
    <rPh sb="3" eb="6">
      <t>ノウサンブツ</t>
    </rPh>
    <phoneticPr fontId="7"/>
  </si>
  <si>
    <t>香酸柑橘類（レモン）</t>
  </si>
  <si>
    <t>04A045</t>
  </si>
  <si>
    <t>伊予農産株式会社
代表取締役　山内　栄</t>
    <rPh sb="0" eb="2">
      <t>イヨ</t>
    </rPh>
    <rPh sb="2" eb="4">
      <t>ノウサン</t>
    </rPh>
    <rPh sb="4" eb="8">
      <t>カブシキガイシャ</t>
    </rPh>
    <rPh sb="9" eb="11">
      <t>ダイヒョウ</t>
    </rPh>
    <rPh sb="11" eb="14">
      <t>トリシマリヤク</t>
    </rPh>
    <rPh sb="15" eb="17">
      <t>ヤマウチ</t>
    </rPh>
    <rPh sb="18" eb="19">
      <t>サカエ</t>
    </rPh>
    <phoneticPr fontId="0"/>
  </si>
  <si>
    <t>イチゴ：硫黄くん煙併用型（養液栽培）</t>
    <rPh sb="4" eb="6">
      <t>イオウ</t>
    </rPh>
    <rPh sb="8" eb="9">
      <t>ケムリ</t>
    </rPh>
    <rPh sb="9" eb="12">
      <t>ヘイヨウガタ</t>
    </rPh>
    <rPh sb="13" eb="15">
      <t>ヨウエキ</t>
    </rPh>
    <rPh sb="15" eb="17">
      <t>サイバイ</t>
    </rPh>
    <phoneticPr fontId="0"/>
  </si>
  <si>
    <t>04A046</t>
  </si>
  <si>
    <t>県認証農産物</t>
    <rPh sb="0" eb="1">
      <t>ケン</t>
    </rPh>
    <rPh sb="1" eb="3">
      <t>ニンショウ</t>
    </rPh>
    <rPh sb="3" eb="6">
      <t>ノウサンブツ</t>
    </rPh>
    <phoneticPr fontId="0"/>
  </si>
  <si>
    <t>イチゴ：一般（高設栽培・養液栽培）</t>
    <rPh sb="4" eb="6">
      <t>イッパン</t>
    </rPh>
    <rPh sb="7" eb="9">
      <t>コウセツ</t>
    </rPh>
    <rPh sb="9" eb="11">
      <t>サイバイ</t>
    </rPh>
    <rPh sb="12" eb="14">
      <t>ヨウエキ</t>
    </rPh>
    <rPh sb="14" eb="16">
      <t>サイバイ</t>
    </rPh>
    <phoneticPr fontId="0"/>
  </si>
  <si>
    <t>04A047</t>
  </si>
  <si>
    <t>県認証農産物</t>
    <rPh sb="0" eb="6">
      <t>ケンニンショウノウサンブツ</t>
    </rPh>
    <phoneticPr fontId="0"/>
  </si>
  <si>
    <t>04A048</t>
  </si>
  <si>
    <t>愛亀産業株式会社
代表取締役　西山　由紀</t>
    <rPh sb="0" eb="8">
      <t>アイカメサンギョウカブシキガイシャ</t>
    </rPh>
    <rPh sb="9" eb="14">
      <t>ダイヒョウトリシマリヤク</t>
    </rPh>
    <rPh sb="15" eb="17">
      <t>ニシヤマ</t>
    </rPh>
    <rPh sb="18" eb="20">
      <t>ユキ</t>
    </rPh>
    <phoneticPr fontId="0"/>
  </si>
  <si>
    <t>野菜</t>
    <phoneticPr fontId="0"/>
  </si>
  <si>
    <t>非結球レタス（露地）</t>
    <rPh sb="0" eb="3">
      <t>ヒケッキュウ</t>
    </rPh>
    <rPh sb="7" eb="9">
      <t>ロジ</t>
    </rPh>
    <phoneticPr fontId="0"/>
  </si>
  <si>
    <t>04A049G</t>
    <phoneticPr fontId="3"/>
  </si>
  <si>
    <t>ダイコン（露地）</t>
    <rPh sb="5" eb="7">
      <t>ロジ</t>
    </rPh>
    <phoneticPr fontId="0"/>
  </si>
  <si>
    <t>04A050G</t>
    <phoneticPr fontId="3"/>
  </si>
  <si>
    <t>ブロッコリー （秋播き）</t>
    <rPh sb="8" eb="10">
      <t>アキマ</t>
    </rPh>
    <phoneticPr fontId="0"/>
  </si>
  <si>
    <t>04A051G</t>
    <phoneticPr fontId="3"/>
  </si>
  <si>
    <t>タマネギ（極早生・早生）</t>
    <rPh sb="5" eb="8">
      <t>ゴクワセ</t>
    </rPh>
    <rPh sb="9" eb="11">
      <t>ワセ</t>
    </rPh>
    <phoneticPr fontId="0"/>
  </si>
  <si>
    <t>04A052G</t>
    <phoneticPr fontId="3"/>
  </si>
  <si>
    <t>レタス（露地）</t>
    <rPh sb="4" eb="6">
      <t>ロジ</t>
    </rPh>
    <phoneticPr fontId="0"/>
  </si>
  <si>
    <t>04A053G</t>
    <phoneticPr fontId="3"/>
  </si>
  <si>
    <t>カブ（露地）</t>
    <rPh sb="3" eb="5">
      <t>ロジ</t>
    </rPh>
    <phoneticPr fontId="0"/>
  </si>
  <si>
    <t>04A054G</t>
    <phoneticPr fontId="3"/>
  </si>
  <si>
    <t>ニンニク（露地)</t>
    <rPh sb="5" eb="7">
      <t>ロジ</t>
    </rPh>
    <phoneticPr fontId="0"/>
  </si>
  <si>
    <t>04A055G</t>
    <phoneticPr fontId="3"/>
  </si>
  <si>
    <t>松山市</t>
    <rPh sb="0" eb="3">
      <t>マツヤマシ</t>
    </rPh>
    <phoneticPr fontId="0"/>
  </si>
  <si>
    <t>ソラマメ（露地）</t>
    <rPh sb="5" eb="7">
      <t>ロジ</t>
    </rPh>
    <phoneticPr fontId="0"/>
  </si>
  <si>
    <t>04A056G</t>
    <phoneticPr fontId="3"/>
  </si>
  <si>
    <t>04A057</t>
  </si>
  <si>
    <t>04A058</t>
  </si>
  <si>
    <t>有限会社シトラス
代表取締役　山下　保志</t>
    <rPh sb="0" eb="4">
      <t>ユウゲンガイシャ</t>
    </rPh>
    <rPh sb="9" eb="14">
      <t>ダイヒョウトリシマリヤク</t>
    </rPh>
    <rPh sb="15" eb="17">
      <t>ヤマシタ</t>
    </rPh>
    <rPh sb="18" eb="20">
      <t>ヤスシ</t>
    </rPh>
    <phoneticPr fontId="3"/>
  </si>
  <si>
    <t>04A059</t>
  </si>
  <si>
    <t>イチゴ（養液栽培・硫黄くん煙併用型）</t>
    <rPh sb="4" eb="6">
      <t>ヨウエキ</t>
    </rPh>
    <rPh sb="6" eb="8">
      <t>サイバイ</t>
    </rPh>
    <rPh sb="9" eb="11">
      <t>イオウ</t>
    </rPh>
    <rPh sb="13" eb="14">
      <t>エン</t>
    </rPh>
    <rPh sb="14" eb="17">
      <t>ヘイヨウガタ</t>
    </rPh>
    <phoneticPr fontId="3"/>
  </si>
  <si>
    <t>04A060</t>
  </si>
  <si>
    <t>04A061</t>
  </si>
  <si>
    <t>04A062</t>
  </si>
  <si>
    <t>04B022</t>
    <phoneticPr fontId="3"/>
  </si>
  <si>
    <t>全農えひめ、直売所</t>
    <rPh sb="0" eb="2">
      <t>ゼンノウ</t>
    </rPh>
    <rPh sb="6" eb="9">
      <t>チョクバイジョ</t>
    </rPh>
    <phoneticPr fontId="3"/>
  </si>
  <si>
    <t>うま農業協同組合　</t>
    <rPh sb="2" eb="8">
      <t>ノウギョウキョウドウクミアイ</t>
    </rPh>
    <phoneticPr fontId="3"/>
  </si>
  <si>
    <t>米麦部会役員　安部　忠男</t>
    <rPh sb="0" eb="2">
      <t>ベイバク</t>
    </rPh>
    <rPh sb="2" eb="4">
      <t>ブカイ</t>
    </rPh>
    <rPh sb="4" eb="6">
      <t>ヤクイン</t>
    </rPh>
    <rPh sb="7" eb="9">
      <t>アベ</t>
    </rPh>
    <rPh sb="10" eb="12">
      <t>タダオ</t>
    </rPh>
    <phoneticPr fontId="3"/>
  </si>
  <si>
    <t>04B023</t>
  </si>
  <si>
    <t>04B024</t>
  </si>
  <si>
    <t>市場関係、生協ほか</t>
    <rPh sb="0" eb="2">
      <t>イチバ</t>
    </rPh>
    <rPh sb="2" eb="4">
      <t>カンケイ</t>
    </rPh>
    <rPh sb="5" eb="7">
      <t>セイキョウ</t>
    </rPh>
    <phoneticPr fontId="3"/>
  </si>
  <si>
    <t>株式会社石川興産</t>
    <rPh sb="0" eb="4">
      <t>カブシキガイシャ</t>
    </rPh>
    <rPh sb="4" eb="6">
      <t>イシカワ</t>
    </rPh>
    <rPh sb="6" eb="8">
      <t>コウサン</t>
    </rPh>
    <phoneticPr fontId="3"/>
  </si>
  <si>
    <t>生産管理者　八木　赳憲</t>
    <rPh sb="0" eb="2">
      <t>セイサン</t>
    </rPh>
    <rPh sb="2" eb="4">
      <t>カンリ</t>
    </rPh>
    <rPh sb="4" eb="5">
      <t>シャ</t>
    </rPh>
    <rPh sb="6" eb="8">
      <t>ヤギ</t>
    </rPh>
    <rPh sb="9" eb="10">
      <t>タケ</t>
    </rPh>
    <rPh sb="10" eb="11">
      <t>ノリ</t>
    </rPh>
    <phoneticPr fontId="3"/>
  </si>
  <si>
    <t>04B025</t>
  </si>
  <si>
    <t>株式会社ひめライス、えひめ未来農業協同組合</t>
    <rPh sb="0" eb="4">
      <t>カブシキガイシャ</t>
    </rPh>
    <rPh sb="13" eb="21">
      <t>ミライノウギョウキョウドウクミアイ</t>
    </rPh>
    <phoneticPr fontId="3"/>
  </si>
  <si>
    <t>会長　美濃　繁美</t>
    <rPh sb="0" eb="2">
      <t>カイチョウ</t>
    </rPh>
    <rPh sb="3" eb="5">
      <t>ミノウ</t>
    </rPh>
    <rPh sb="6" eb="8">
      <t>シゲミ</t>
    </rPh>
    <phoneticPr fontId="3"/>
  </si>
  <si>
    <t>地方卸売市場愛媛青果（西条市船屋）</t>
    <rPh sb="0" eb="2">
      <t>チホウ</t>
    </rPh>
    <rPh sb="2" eb="4">
      <t>オロシウリ</t>
    </rPh>
    <rPh sb="4" eb="6">
      <t>イチバ</t>
    </rPh>
    <rPh sb="6" eb="8">
      <t>エヒメ</t>
    </rPh>
    <rPh sb="8" eb="10">
      <t>セイカ</t>
    </rPh>
    <rPh sb="11" eb="14">
      <t>サイジョウシ</t>
    </rPh>
    <rPh sb="14" eb="16">
      <t>フナヤ</t>
    </rPh>
    <phoneticPr fontId="3"/>
  </si>
  <si>
    <t>教諭　別府　和則</t>
    <rPh sb="0" eb="2">
      <t>キョウユ</t>
    </rPh>
    <rPh sb="3" eb="5">
      <t>ベップ</t>
    </rPh>
    <rPh sb="6" eb="8">
      <t>カズノリ</t>
    </rPh>
    <phoneticPr fontId="3"/>
  </si>
  <si>
    <t>04B028</t>
  </si>
  <si>
    <t>松山青果</t>
    <rPh sb="0" eb="2">
      <t>マツヤマ</t>
    </rPh>
    <rPh sb="2" eb="4">
      <t>セイカ</t>
    </rPh>
    <phoneticPr fontId="3"/>
  </si>
  <si>
    <t>金子　健一</t>
    <rPh sb="0" eb="2">
      <t>カネコ</t>
    </rPh>
    <rPh sb="3" eb="5">
      <t>ケンイチ</t>
    </rPh>
    <phoneticPr fontId="3"/>
  </si>
  <si>
    <t>04B029</t>
  </si>
  <si>
    <t>さいさいきて屋（直売所）</t>
    <rPh sb="6" eb="7">
      <t>ヤ</t>
    </rPh>
    <rPh sb="8" eb="11">
      <t>チョクバイジョ</t>
    </rPh>
    <phoneticPr fontId="3"/>
  </si>
  <si>
    <t>本宮　和弘</t>
    <rPh sb="0" eb="2">
      <t>ホンミヤ</t>
    </rPh>
    <rPh sb="3" eb="5">
      <t>カズヒロ</t>
    </rPh>
    <phoneticPr fontId="3"/>
  </si>
  <si>
    <t>04B030</t>
  </si>
  <si>
    <t>直販</t>
    <rPh sb="0" eb="2">
      <t>チョクハン</t>
    </rPh>
    <phoneticPr fontId="3"/>
  </si>
  <si>
    <t>太陽市、いよっこら、町家</t>
    <rPh sb="0" eb="2">
      <t>タイヨウ</t>
    </rPh>
    <rPh sb="2" eb="3">
      <t>イチ</t>
    </rPh>
    <rPh sb="10" eb="11">
      <t>マチ</t>
    </rPh>
    <rPh sb="11" eb="12">
      <t>イエ</t>
    </rPh>
    <phoneticPr fontId="3"/>
  </si>
  <si>
    <t>柳澤　清一</t>
    <rPh sb="0" eb="2">
      <t>ヤナギサワ</t>
    </rPh>
    <rPh sb="3" eb="5">
      <t>セイイチ</t>
    </rPh>
    <phoneticPr fontId="3"/>
  </si>
  <si>
    <t>くぼなか農園株式会社</t>
    <rPh sb="4" eb="6">
      <t>ノウエン</t>
    </rPh>
    <rPh sb="6" eb="10">
      <t>カブシキガイシャ</t>
    </rPh>
    <phoneticPr fontId="3"/>
  </si>
  <si>
    <t>04B037G</t>
    <phoneticPr fontId="3"/>
  </si>
  <si>
    <t>若鮎亭、サニーマート、セブンスター、ボンラスパイユほか</t>
    <rPh sb="0" eb="2">
      <t>ワカアユ</t>
    </rPh>
    <rPh sb="2" eb="3">
      <t>テイ</t>
    </rPh>
    <phoneticPr fontId="3"/>
  </si>
  <si>
    <t>有限会社　あぐり</t>
    <rPh sb="0" eb="4">
      <t>ユウゲンガイシャ</t>
    </rPh>
    <phoneticPr fontId="3"/>
  </si>
  <si>
    <t>代表取締役　大森　孝宗</t>
    <rPh sb="0" eb="5">
      <t>ダイヒョウトリシマリヤク</t>
    </rPh>
    <rPh sb="6" eb="8">
      <t>オオモリ</t>
    </rPh>
    <rPh sb="9" eb="11">
      <t>タカムネ</t>
    </rPh>
    <phoneticPr fontId="3"/>
  </si>
  <si>
    <t>生産部主任　上杉　拓史</t>
    <rPh sb="0" eb="2">
      <t>セイサン</t>
    </rPh>
    <rPh sb="2" eb="3">
      <t>ブ</t>
    </rPh>
    <rPh sb="3" eb="5">
      <t>シュニン</t>
    </rPh>
    <rPh sb="6" eb="8">
      <t>ウエスギ</t>
    </rPh>
    <rPh sb="9" eb="11">
      <t>タクシ</t>
    </rPh>
    <phoneticPr fontId="3"/>
  </si>
  <si>
    <t>株式会社今治デパート</t>
    <rPh sb="0" eb="4">
      <t>カブシキガイシャ</t>
    </rPh>
    <rPh sb="4" eb="6">
      <t>イマバリ</t>
    </rPh>
    <phoneticPr fontId="3"/>
  </si>
  <si>
    <t>04B045</t>
  </si>
  <si>
    <t>代表　大財　貞夫</t>
    <rPh sb="0" eb="2">
      <t>ダイヒョウ</t>
    </rPh>
    <rPh sb="3" eb="4">
      <t>ダイ</t>
    </rPh>
    <rPh sb="4" eb="5">
      <t>ザイ</t>
    </rPh>
    <rPh sb="6" eb="8">
      <t>サダオ</t>
    </rPh>
    <phoneticPr fontId="3"/>
  </si>
  <si>
    <t>04B046</t>
  </si>
  <si>
    <t>阿藤　吉信</t>
    <rPh sb="0" eb="2">
      <t>アトウ</t>
    </rPh>
    <rPh sb="3" eb="5">
      <t>ヨシノブ</t>
    </rPh>
    <phoneticPr fontId="3"/>
  </si>
  <si>
    <t>04B047</t>
  </si>
  <si>
    <t>04B048</t>
  </si>
  <si>
    <t>04B049</t>
  </si>
  <si>
    <t>04B050</t>
  </si>
  <si>
    <t>04B051</t>
  </si>
  <si>
    <t>04B052</t>
  </si>
  <si>
    <t>04B053</t>
  </si>
  <si>
    <t>04B054</t>
  </si>
  <si>
    <t>サンシャイン、きさいや広場、マルハフーズ株式会社、道の駅みま、マルナカ</t>
    <rPh sb="11" eb="13">
      <t>ヒロバ</t>
    </rPh>
    <rPh sb="20" eb="24">
      <t>カブシキガイシャ</t>
    </rPh>
    <rPh sb="25" eb="26">
      <t>ミチ</t>
    </rPh>
    <rPh sb="27" eb="28">
      <t>エキ</t>
    </rPh>
    <phoneticPr fontId="3"/>
  </si>
  <si>
    <t>（有）シトラス</t>
    <rPh sb="1" eb="2">
      <t>ユウ</t>
    </rPh>
    <phoneticPr fontId="3"/>
  </si>
  <si>
    <t>松本　光信</t>
    <rPh sb="0" eb="2">
      <t>マツモト</t>
    </rPh>
    <rPh sb="3" eb="5">
      <t>ミツノブ</t>
    </rPh>
    <phoneticPr fontId="3"/>
  </si>
  <si>
    <t>森藤　哲男</t>
    <rPh sb="0" eb="2">
      <t>モリフジ</t>
    </rPh>
    <rPh sb="3" eb="5">
      <t>テツオ</t>
    </rPh>
    <phoneticPr fontId="3"/>
  </si>
  <si>
    <t>渡辺　吉男</t>
    <rPh sb="0" eb="2">
      <t>ワタナベ</t>
    </rPh>
    <rPh sb="3" eb="5">
      <t>ヨシオ</t>
    </rPh>
    <phoneticPr fontId="3"/>
  </si>
  <si>
    <t>宮川　晴夫</t>
    <rPh sb="0" eb="2">
      <t>ミヤガワ</t>
    </rPh>
    <rPh sb="3" eb="5">
      <t>ハルオ</t>
    </rPh>
    <phoneticPr fontId="3"/>
  </si>
  <si>
    <t>川口　貢</t>
    <rPh sb="0" eb="2">
      <t>カワグチ</t>
    </rPh>
    <rPh sb="3" eb="4">
      <t>ミツグ</t>
    </rPh>
    <phoneticPr fontId="3"/>
  </si>
  <si>
    <t>代表理事　竹葉　芳樹</t>
    <rPh sb="0" eb="2">
      <t>ダイヒョウ</t>
    </rPh>
    <rPh sb="2" eb="4">
      <t>リジ</t>
    </rPh>
    <rPh sb="5" eb="7">
      <t>タケバ</t>
    </rPh>
    <rPh sb="8" eb="10">
      <t>ヨシキ</t>
    </rPh>
    <phoneticPr fontId="3"/>
  </si>
  <si>
    <t>赤松　拓也</t>
    <rPh sb="0" eb="2">
      <t>アカマツ</t>
    </rPh>
    <rPh sb="3" eb="5">
      <t>タクヤ</t>
    </rPh>
    <phoneticPr fontId="3"/>
  </si>
  <si>
    <t>農業組合法人はざめ　</t>
    <rPh sb="0" eb="2">
      <t>ノウギョウ</t>
    </rPh>
    <rPh sb="2" eb="4">
      <t>クミアイ</t>
    </rPh>
    <rPh sb="4" eb="6">
      <t>ホウジン</t>
    </rPh>
    <phoneticPr fontId="3"/>
  </si>
  <si>
    <t>株式会社　あかまつ農園</t>
    <rPh sb="0" eb="4">
      <t>カブシキガイシャ</t>
    </rPh>
    <rPh sb="9" eb="11">
      <t>ノウエン</t>
    </rPh>
    <phoneticPr fontId="3"/>
  </si>
  <si>
    <t>04B055</t>
  </si>
  <si>
    <t>愛媛県内DCMダイキ産直市、宇和島市ふるさと納税返礼品</t>
    <rPh sb="0" eb="2">
      <t>エヒメ</t>
    </rPh>
    <rPh sb="2" eb="4">
      <t>ケンナイ</t>
    </rPh>
    <rPh sb="10" eb="12">
      <t>サンチョク</t>
    </rPh>
    <rPh sb="12" eb="13">
      <t>イチ</t>
    </rPh>
    <rPh sb="14" eb="18">
      <t>ウワジマシ</t>
    </rPh>
    <rPh sb="22" eb="24">
      <t>ノウゼイ</t>
    </rPh>
    <rPh sb="24" eb="26">
      <t>ヘンレイ</t>
    </rPh>
    <rPh sb="26" eb="27">
      <t>ヒン</t>
    </rPh>
    <phoneticPr fontId="3"/>
  </si>
  <si>
    <t>山本　湧太</t>
    <rPh sb="0" eb="2">
      <t>ヤマモト</t>
    </rPh>
    <rPh sb="3" eb="4">
      <t>ユウ</t>
    </rPh>
    <rPh sb="4" eb="5">
      <t>タ</t>
    </rPh>
    <phoneticPr fontId="3"/>
  </si>
  <si>
    <t>04B056</t>
  </si>
  <si>
    <t>いよっこら、エフマルシェ等直売所、業務用・スーパー関連、玄米販売ひめライスほか</t>
    <rPh sb="12" eb="13">
      <t>トウ</t>
    </rPh>
    <rPh sb="13" eb="16">
      <t>チョクバイジョ</t>
    </rPh>
    <rPh sb="17" eb="20">
      <t>ギョウムヨウ</t>
    </rPh>
    <rPh sb="25" eb="27">
      <t>カンレン</t>
    </rPh>
    <rPh sb="28" eb="30">
      <t>ゲンマイ</t>
    </rPh>
    <rPh sb="30" eb="32">
      <t>ハンバイ</t>
    </rPh>
    <phoneticPr fontId="3"/>
  </si>
  <si>
    <t>山あいの里研究会</t>
    <rPh sb="0" eb="1">
      <t>ヤマ</t>
    </rPh>
    <rPh sb="4" eb="5">
      <t>サト</t>
    </rPh>
    <rPh sb="5" eb="8">
      <t>ケンキュウカイ</t>
    </rPh>
    <phoneticPr fontId="3"/>
  </si>
  <si>
    <t>会長　勇　眞喜男</t>
    <rPh sb="0" eb="2">
      <t>カイチョウ</t>
    </rPh>
    <rPh sb="3" eb="4">
      <t>イサム</t>
    </rPh>
    <rPh sb="5" eb="6">
      <t>マコト</t>
    </rPh>
    <rPh sb="6" eb="7">
      <t>キ</t>
    </rPh>
    <rPh sb="7" eb="8">
      <t>オトコ</t>
    </rPh>
    <phoneticPr fontId="3"/>
  </si>
  <si>
    <t>えひめ未来農業協同組合
代表理事組合長　加藤　尚</t>
    <rPh sb="3" eb="5">
      <t>ミライ</t>
    </rPh>
    <rPh sb="5" eb="7">
      <t>ノウギョウ</t>
    </rPh>
    <rPh sb="7" eb="9">
      <t>キョウドウ</t>
    </rPh>
    <rPh sb="9" eb="11">
      <t>クミアイ</t>
    </rPh>
    <rPh sb="12" eb="14">
      <t>ダイヒョウ</t>
    </rPh>
    <rPh sb="14" eb="16">
      <t>リジ</t>
    </rPh>
    <rPh sb="16" eb="19">
      <t>クミアイチョウ</t>
    </rPh>
    <rPh sb="20" eb="22">
      <t>カトウ</t>
    </rPh>
    <rPh sb="23" eb="24">
      <t>ナオ</t>
    </rPh>
    <phoneticPr fontId="3"/>
  </si>
  <si>
    <t>株式会社うわじま産業振興公社
代表取締役　玉田　光彦</t>
    <rPh sb="0" eb="4">
      <t>カブシキガイシャ</t>
    </rPh>
    <rPh sb="8" eb="10">
      <t>サンギョウ</t>
    </rPh>
    <rPh sb="10" eb="12">
      <t>シンコウ</t>
    </rPh>
    <rPh sb="12" eb="14">
      <t>コウシャ</t>
    </rPh>
    <rPh sb="15" eb="17">
      <t>ダイヒョウ</t>
    </rPh>
    <rPh sb="17" eb="20">
      <t>トリシマリヤク</t>
    </rPh>
    <rPh sb="21" eb="23">
      <t>タマダ</t>
    </rPh>
    <rPh sb="24" eb="26">
      <t>ミツヒコ</t>
    </rPh>
    <phoneticPr fontId="3"/>
  </si>
  <si>
    <t>マルハフーズ株式会社
代表取締役　宇都宮　基成</t>
    <rPh sb="6" eb="10">
      <t>カブシキガイシャ</t>
    </rPh>
    <rPh sb="11" eb="13">
      <t>ダイヒョウ</t>
    </rPh>
    <rPh sb="13" eb="16">
      <t>トリシマリヤク</t>
    </rPh>
    <rPh sb="17" eb="20">
      <t>ウツノミヤ</t>
    </rPh>
    <rPh sb="21" eb="23">
      <t>モトナリ</t>
    </rPh>
    <phoneticPr fontId="3"/>
  </si>
  <si>
    <t>株式会社ホープル
代表取締役　山本　俊幸</t>
    <rPh sb="0" eb="4">
      <t>カブシキガイシャ</t>
    </rPh>
    <rPh sb="9" eb="14">
      <t>ダイヒョウトリシマリヤク</t>
    </rPh>
    <rPh sb="15" eb="17">
      <t>ヤマモト</t>
    </rPh>
    <rPh sb="18" eb="20">
      <t>トシユキ</t>
    </rPh>
    <phoneticPr fontId="3"/>
  </si>
  <si>
    <t>水稲（コシヒカリ・にこまる・モチミノリ）直播</t>
    <phoneticPr fontId="3"/>
  </si>
  <si>
    <t>03A192</t>
    <phoneticPr fontId="3"/>
  </si>
  <si>
    <t>04A022</t>
    <phoneticPr fontId="3"/>
  </si>
  <si>
    <t>04C001</t>
    <phoneticPr fontId="7"/>
  </si>
  <si>
    <t>04C002</t>
  </si>
  <si>
    <t>04C003</t>
  </si>
  <si>
    <t>04C004</t>
  </si>
  <si>
    <t>04C005</t>
  </si>
  <si>
    <t>04C006</t>
  </si>
  <si>
    <t>04C007</t>
  </si>
  <si>
    <t>04C008</t>
  </si>
  <si>
    <t>04C009</t>
  </si>
  <si>
    <t>04C010</t>
  </si>
  <si>
    <t>04C011</t>
  </si>
  <si>
    <t>04C012</t>
  </si>
  <si>
    <t>04C013</t>
  </si>
  <si>
    <t>株式会社AGRI　BASE
代表取締役　長尾　勇太</t>
    <rPh sb="0" eb="4">
      <t>カブシキガイシャ</t>
    </rPh>
    <rPh sb="14" eb="19">
      <t>ダイヒョウトリシマリヤク</t>
    </rPh>
    <rPh sb="20" eb="22">
      <t>ナガオ</t>
    </rPh>
    <rPh sb="23" eb="25">
      <t>ユウタ</t>
    </rPh>
    <phoneticPr fontId="9"/>
  </si>
  <si>
    <t>090-9453-3611</t>
    <phoneticPr fontId="9"/>
  </si>
  <si>
    <t>〒791-8016</t>
    <phoneticPr fontId="3"/>
  </si>
  <si>
    <t>R４　エコえひめ確認責任者　連絡先一覧</t>
    <rPh sb="8" eb="13">
      <t>カクニンセキニンシャ</t>
    </rPh>
    <rPh sb="14" eb="17">
      <t>レンラクサキ</t>
    </rPh>
    <rPh sb="17" eb="19">
      <t>イチラン</t>
    </rPh>
    <phoneticPr fontId="3"/>
  </si>
  <si>
    <t>愛媛県立丹原高等学校
校長　菊池　博喜</t>
    <rPh sb="0" eb="4">
      <t>エヒメケンリツ</t>
    </rPh>
    <rPh sb="4" eb="10">
      <t>タンバラコウトウガッコウ</t>
    </rPh>
    <phoneticPr fontId="3"/>
  </si>
  <si>
    <t>東宇和農業協同組合
代表理事組合長　石野　満章</t>
    <phoneticPr fontId="3"/>
  </si>
  <si>
    <t>一般財団法人 日本穀物検定協会愛媛出張所
所長　中山　勝</t>
    <rPh sb="21" eb="23">
      <t>ショチョウ</t>
    </rPh>
    <rPh sb="24" eb="26">
      <t>ナカヤマ</t>
    </rPh>
    <rPh sb="27" eb="28">
      <t>マサル</t>
    </rPh>
    <phoneticPr fontId="3"/>
  </si>
  <si>
    <t>〒790-0063</t>
  </si>
  <si>
    <t>松山市辻町13-5</t>
    <rPh sb="0" eb="3">
      <t>マツヤマシ</t>
    </rPh>
    <rPh sb="3" eb="4">
      <t>ツジ</t>
    </rPh>
    <rPh sb="4" eb="5">
      <t>マチ</t>
    </rPh>
    <phoneticPr fontId="2"/>
  </si>
  <si>
    <t>089-923-8670</t>
  </si>
  <si>
    <t>NPO法人愛媛県有機農業研究会
理事長　安井　孝</t>
    <rPh sb="3" eb="5">
      <t>ホウジン</t>
    </rPh>
    <rPh sb="5" eb="8">
      <t>エヒメケン</t>
    </rPh>
    <rPh sb="8" eb="10">
      <t>ユウキ</t>
    </rPh>
    <rPh sb="10" eb="12">
      <t>ノウギョウ</t>
    </rPh>
    <rPh sb="12" eb="15">
      <t>ケンキュウカイ</t>
    </rPh>
    <rPh sb="16" eb="19">
      <t>リジチョウ</t>
    </rPh>
    <rPh sb="20" eb="22">
      <t>ヤスイ</t>
    </rPh>
    <rPh sb="23" eb="24">
      <t>タカシ</t>
    </rPh>
    <phoneticPr fontId="3"/>
  </si>
  <si>
    <t>〒794-0827</t>
  </si>
  <si>
    <t>今治市辻堂1-4-11</t>
    <rPh sb="0" eb="3">
      <t>イマバリシ</t>
    </rPh>
    <rPh sb="3" eb="5">
      <t>ツジドウ</t>
    </rPh>
    <phoneticPr fontId="2"/>
  </si>
  <si>
    <t>0898-48-6326</t>
  </si>
  <si>
    <t>株式会社GREEN DOOR
代表取締役社長　大槻　幸宏  （大槻　最上）</t>
    <phoneticPr fontId="3"/>
  </si>
  <si>
    <t>松山市道後湯之町６番１３号</t>
  </si>
  <si>
    <t>089-966-1231</t>
  </si>
  <si>
    <t>越智今治農業協同組合
代表理事理事長　渡部　浩忠</t>
    <rPh sb="0" eb="2">
      <t>オチ</t>
    </rPh>
    <rPh sb="2" eb="4">
      <t>イマバリ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リジチョウ</t>
    </rPh>
    <rPh sb="19" eb="21">
      <t>ワタナベ</t>
    </rPh>
    <rPh sb="22" eb="24">
      <t>ヒロタダ</t>
    </rPh>
    <phoneticPr fontId="3"/>
  </si>
  <si>
    <t>〒790-0805</t>
  </si>
  <si>
    <t>松山市西石井1-9-22</t>
    <rPh sb="0" eb="3">
      <t>マツヤマシ</t>
    </rPh>
    <rPh sb="3" eb="4">
      <t>ニシ</t>
    </rPh>
    <rPh sb="4" eb="6">
      <t>イシイ</t>
    </rPh>
    <phoneticPr fontId="2"/>
  </si>
  <si>
    <t>089-968-1105</t>
  </si>
  <si>
    <t>西宇和農業協同組合
代表理事理事長　小笠原　栄治</t>
    <rPh sb="0" eb="3">
      <t>ニシウワ</t>
    </rPh>
    <rPh sb="3" eb="5">
      <t>ノウギョウ</t>
    </rPh>
    <rPh sb="5" eb="7">
      <t>キョウドウ</t>
    </rPh>
    <rPh sb="7" eb="9">
      <t>クミアイ</t>
    </rPh>
    <rPh sb="10" eb="12">
      <t>ダイヒョウ</t>
    </rPh>
    <rPh sb="12" eb="14">
      <t>リジ</t>
    </rPh>
    <rPh sb="14" eb="17">
      <t>リジチョウ</t>
    </rPh>
    <rPh sb="18" eb="21">
      <t>オガサワラ</t>
    </rPh>
    <rPh sb="22" eb="24">
      <t>エイジ</t>
    </rPh>
    <phoneticPr fontId="3"/>
  </si>
  <si>
    <t>松山市久万ノ台1201-2</t>
    <rPh sb="0" eb="3">
      <t>マツヤマシ</t>
    </rPh>
    <rPh sb="3" eb="5">
      <t>クマ</t>
    </rPh>
    <rPh sb="6" eb="7">
      <t>ダイ</t>
    </rPh>
    <phoneticPr fontId="9"/>
  </si>
  <si>
    <t>あゆみファーム株式会社
代表取締役　園田　篤志</t>
    <rPh sb="7" eb="11">
      <t>カブシキガイシャ</t>
    </rPh>
    <phoneticPr fontId="3"/>
  </si>
  <si>
    <t>越智今治農業協同組合
代表理事理事長　渡部　浩忠</t>
    <rPh sb="0" eb="2">
      <t>オチ</t>
    </rPh>
    <rPh sb="2" eb="4">
      <t>イマバリ</t>
    </rPh>
    <rPh sb="4" eb="6">
      <t>ノウギョウ</t>
    </rPh>
    <rPh sb="6" eb="8">
      <t>キョウドウ</t>
    </rPh>
    <rPh sb="8" eb="10">
      <t>クミアイ</t>
    </rPh>
    <phoneticPr fontId="3"/>
  </si>
  <si>
    <t>有限会社シトラス
代表取締役　山下　保志</t>
    <rPh sb="0" eb="4">
      <t>ユウゲンガイシャ</t>
    </rPh>
    <phoneticPr fontId="3"/>
  </si>
  <si>
    <t>小田まちづくり株式会社
取締役　中田　富恵</t>
    <rPh sb="0" eb="2">
      <t>オダ</t>
    </rPh>
    <rPh sb="7" eb="11">
      <t>カブシキガイシャ</t>
    </rPh>
    <phoneticPr fontId="3"/>
  </si>
  <si>
    <t>株式会社乃万青果
代表取締役　木原　洋文</t>
    <rPh sb="0" eb="4">
      <t>カブシキガイシャ</t>
    </rPh>
    <rPh sb="4" eb="5">
      <t>ノ</t>
    </rPh>
    <rPh sb="5" eb="6">
      <t>マ</t>
    </rPh>
    <rPh sb="6" eb="8">
      <t>セイカ</t>
    </rPh>
    <phoneticPr fontId="3"/>
  </si>
  <si>
    <t>〒799-0702</t>
    <phoneticPr fontId="3"/>
  </si>
  <si>
    <t>四国中央市土居町小林464</t>
    <rPh sb="0" eb="5">
      <t>シコクチュウオウシ</t>
    </rPh>
    <rPh sb="5" eb="8">
      <t>ドイチョウ</t>
    </rPh>
    <rPh sb="8" eb="10">
      <t>コバヤシ</t>
    </rPh>
    <phoneticPr fontId="9"/>
  </si>
  <si>
    <t>090-6888-3377</t>
    <phoneticPr fontId="9"/>
  </si>
  <si>
    <t>ブルーベリー</t>
    <phoneticPr fontId="3"/>
  </si>
  <si>
    <t>04A063</t>
    <phoneticPr fontId="7"/>
  </si>
  <si>
    <r>
      <t>04A064</t>
    </r>
    <r>
      <rPr>
        <sz val="11"/>
        <color theme="1"/>
        <rFont val="ＭＳ Ｐゴシック"/>
        <family val="2"/>
        <charset val="128"/>
      </rPr>
      <t/>
    </r>
  </si>
  <si>
    <r>
      <t>04A065</t>
    </r>
    <r>
      <rPr>
        <sz val="11"/>
        <color theme="1"/>
        <rFont val="ＭＳ Ｐゴシック"/>
        <family val="2"/>
        <charset val="128"/>
      </rPr>
      <t/>
    </r>
  </si>
  <si>
    <r>
      <t>04A066</t>
    </r>
    <r>
      <rPr>
        <sz val="11"/>
        <color theme="1"/>
        <rFont val="ＭＳ Ｐゴシック"/>
        <family val="2"/>
        <charset val="128"/>
      </rPr>
      <t/>
    </r>
  </si>
  <si>
    <r>
      <t>04A067</t>
    </r>
    <r>
      <rPr>
        <sz val="11"/>
        <color theme="1"/>
        <rFont val="ＭＳ Ｐゴシック"/>
        <family val="2"/>
        <charset val="128"/>
      </rPr>
      <t/>
    </r>
  </si>
  <si>
    <r>
      <t>04A068</t>
    </r>
    <r>
      <rPr>
        <sz val="11"/>
        <color theme="1"/>
        <rFont val="ＭＳ Ｐゴシック"/>
        <family val="2"/>
        <charset val="128"/>
      </rPr>
      <t/>
    </r>
  </si>
  <si>
    <r>
      <t>04A069</t>
    </r>
    <r>
      <rPr>
        <sz val="11"/>
        <color theme="1"/>
        <rFont val="ＭＳ Ｐゴシック"/>
        <family val="2"/>
        <charset val="128"/>
      </rPr>
      <t/>
    </r>
  </si>
  <si>
    <r>
      <t>04A070</t>
    </r>
    <r>
      <rPr>
        <sz val="11"/>
        <color theme="1"/>
        <rFont val="ＭＳ Ｐゴシック"/>
        <family val="2"/>
        <charset val="128"/>
      </rPr>
      <t/>
    </r>
  </si>
  <si>
    <r>
      <t>04A071</t>
    </r>
    <r>
      <rPr>
        <sz val="11"/>
        <color theme="1"/>
        <rFont val="ＭＳ Ｐゴシック"/>
        <family val="2"/>
        <charset val="128"/>
      </rPr>
      <t/>
    </r>
  </si>
  <si>
    <r>
      <t>04A072</t>
    </r>
    <r>
      <rPr>
        <sz val="11"/>
        <color theme="1"/>
        <rFont val="ＭＳ Ｐゴシック"/>
        <family val="2"/>
        <charset val="128"/>
      </rPr>
      <t/>
    </r>
  </si>
  <si>
    <r>
      <t>04A073</t>
    </r>
    <r>
      <rPr>
        <sz val="11"/>
        <color theme="1"/>
        <rFont val="ＭＳ Ｐゴシック"/>
        <family val="2"/>
        <charset val="128"/>
      </rPr>
      <t/>
    </r>
  </si>
  <si>
    <r>
      <t>04A074</t>
    </r>
    <r>
      <rPr>
        <sz val="11"/>
        <color theme="1"/>
        <rFont val="ＭＳ Ｐゴシック"/>
        <family val="2"/>
        <charset val="128"/>
      </rPr>
      <t/>
    </r>
  </si>
  <si>
    <t>節減対象農薬5割以上減
化学肥料5割以上減</t>
  </si>
  <si>
    <t>節減対象農薬3割以上減
化学肥料5割以上減</t>
  </si>
  <si>
    <t>節減対象農薬5割以上減
化学肥料不使用</t>
    <rPh sb="16" eb="19">
      <t>フシヨウ</t>
    </rPh>
    <phoneticPr fontId="3"/>
  </si>
  <si>
    <t>節減対象農薬3割以上減
化学肥料3割以上減</t>
  </si>
  <si>
    <t>節減対象農薬５割以上減・化学肥料不使用</t>
    <rPh sb="0" eb="2">
      <t>セツゲン</t>
    </rPh>
    <rPh sb="2" eb="6">
      <t>タイショウノウヤク</t>
    </rPh>
    <rPh sb="7" eb="10">
      <t>ワリイジョウ</t>
    </rPh>
    <rPh sb="10" eb="11">
      <t>ゲン</t>
    </rPh>
    <rPh sb="12" eb="16">
      <t>カガクヒリョウ</t>
    </rPh>
    <rPh sb="16" eb="19">
      <t>フシヨウ</t>
    </rPh>
    <phoneticPr fontId="0"/>
  </si>
  <si>
    <t>四国中央市</t>
    <rPh sb="0" eb="2">
      <t>シコク</t>
    </rPh>
    <rPh sb="2" eb="5">
      <t>チュウオウシ</t>
    </rPh>
    <phoneticPr fontId="3"/>
  </si>
  <si>
    <t>部会長　河村　一碩</t>
    <rPh sb="0" eb="1">
      <t>ブ</t>
    </rPh>
    <rPh sb="1" eb="3">
      <t>カイチョウ</t>
    </rPh>
    <rPh sb="4" eb="6">
      <t>カワムラ</t>
    </rPh>
    <rPh sb="7" eb="8">
      <t>イッ</t>
    </rPh>
    <rPh sb="8" eb="9">
      <t>セキ</t>
    </rPh>
    <phoneticPr fontId="3"/>
  </si>
  <si>
    <t>うま農業協同組合
米麦部会</t>
    <rPh sb="2" eb="4">
      <t>ノウギョウ</t>
    </rPh>
    <rPh sb="4" eb="6">
      <t>キョウドウ</t>
    </rPh>
    <rPh sb="6" eb="8">
      <t>クミアイ</t>
    </rPh>
    <rPh sb="9" eb="11">
      <t>ベイバク</t>
    </rPh>
    <rPh sb="11" eb="13">
      <t>ブカイ</t>
    </rPh>
    <phoneticPr fontId="3"/>
  </si>
  <si>
    <t>04B057</t>
    <phoneticPr fontId="3"/>
  </si>
  <si>
    <t>全農えひめ、直売所</t>
    <rPh sb="0" eb="2">
      <t>ゼンノウ</t>
    </rPh>
    <rPh sb="6" eb="8">
      <t>チョクバイ</t>
    </rPh>
    <rPh sb="8" eb="9">
      <t>ショ</t>
    </rPh>
    <phoneticPr fontId="3"/>
  </si>
  <si>
    <t>瀬良　隆彦</t>
    <rPh sb="0" eb="2">
      <t>セラ</t>
    </rPh>
    <rPh sb="3" eb="5">
      <t>タカヒコ</t>
    </rPh>
    <phoneticPr fontId="3"/>
  </si>
  <si>
    <t>04B063</t>
  </si>
  <si>
    <t>04B064</t>
  </si>
  <si>
    <t>04B065</t>
  </si>
  <si>
    <t>部会長　本宮　喜美男</t>
    <rPh sb="0" eb="3">
      <t>ブカイチョウ</t>
    </rPh>
    <rPh sb="4" eb="6">
      <t>ホングウ</t>
    </rPh>
    <rPh sb="7" eb="10">
      <t>キミオ</t>
    </rPh>
    <phoneticPr fontId="3"/>
  </si>
  <si>
    <t>部会長　冨田　健一</t>
    <rPh sb="0" eb="3">
      <t>ブカイチョウ</t>
    </rPh>
    <rPh sb="4" eb="6">
      <t>トミタ</t>
    </rPh>
    <rPh sb="7" eb="9">
      <t>ケンイチ</t>
    </rPh>
    <phoneticPr fontId="3"/>
  </si>
  <si>
    <t>丸今青果、丸温青果</t>
    <rPh sb="0" eb="1">
      <t>マル</t>
    </rPh>
    <rPh sb="1" eb="2">
      <t>イマ</t>
    </rPh>
    <rPh sb="2" eb="4">
      <t>セイカ</t>
    </rPh>
    <rPh sb="5" eb="6">
      <t>マル</t>
    </rPh>
    <rPh sb="6" eb="7">
      <t>オン</t>
    </rPh>
    <rPh sb="7" eb="9">
      <t>セイカ</t>
    </rPh>
    <phoneticPr fontId="3"/>
  </si>
  <si>
    <t>株式会社マルタ</t>
    <rPh sb="0" eb="4">
      <t>カブシキガイシャ</t>
    </rPh>
    <phoneticPr fontId="3"/>
  </si>
  <si>
    <t>04B067</t>
  </si>
  <si>
    <t>04B068</t>
  </si>
  <si>
    <t>04B069</t>
  </si>
  <si>
    <t>鈴木　勝久</t>
    <rPh sb="0" eb="2">
      <t>スズキ</t>
    </rPh>
    <rPh sb="3" eb="5">
      <t>カツヒサ</t>
    </rPh>
    <phoneticPr fontId="3"/>
  </si>
  <si>
    <t>岡野　守好</t>
    <rPh sb="0" eb="2">
      <t>オカノ</t>
    </rPh>
    <rPh sb="3" eb="5">
      <t>モリヨシ</t>
    </rPh>
    <phoneticPr fontId="3"/>
  </si>
  <si>
    <t>西原　邦彦</t>
    <rPh sb="0" eb="2">
      <t>ニシバラ</t>
    </rPh>
    <rPh sb="3" eb="5">
      <t>クニヒコ</t>
    </rPh>
    <phoneticPr fontId="3"/>
  </si>
  <si>
    <t>生活協同組合連合会きらり、東京多摩青果（株）</t>
    <rPh sb="0" eb="2">
      <t>セイカツ</t>
    </rPh>
    <rPh sb="2" eb="4">
      <t>キョウドウ</t>
    </rPh>
    <rPh sb="4" eb="6">
      <t>クミアイ</t>
    </rPh>
    <rPh sb="6" eb="9">
      <t>レンゴウカイ</t>
    </rPh>
    <rPh sb="13" eb="15">
      <t>トウキョウ</t>
    </rPh>
    <rPh sb="15" eb="17">
      <t>タマ</t>
    </rPh>
    <rPh sb="17" eb="19">
      <t>セイカ</t>
    </rPh>
    <rPh sb="19" eb="22">
      <t>カブ</t>
    </rPh>
    <phoneticPr fontId="3"/>
  </si>
  <si>
    <t>04B070</t>
  </si>
  <si>
    <t>髙宮　陽司</t>
    <rPh sb="0" eb="2">
      <t>タカミヤ</t>
    </rPh>
    <rPh sb="3" eb="5">
      <t>ヨウジ</t>
    </rPh>
    <phoneticPr fontId="3"/>
  </si>
  <si>
    <t>直売所（さいさいきて屋）</t>
    <rPh sb="0" eb="2">
      <t>チョクバイ</t>
    </rPh>
    <rPh sb="2" eb="3">
      <t>ショ</t>
    </rPh>
    <rPh sb="10" eb="11">
      <t>ヤ</t>
    </rPh>
    <phoneticPr fontId="3"/>
  </si>
  <si>
    <t>04B071</t>
  </si>
  <si>
    <t>04B072</t>
  </si>
  <si>
    <t>阿部　五一</t>
    <rPh sb="0" eb="2">
      <t>アベ</t>
    </rPh>
    <rPh sb="3" eb="5">
      <t>ゴイチ</t>
    </rPh>
    <phoneticPr fontId="3"/>
  </si>
  <si>
    <t>04B073G</t>
    <phoneticPr fontId="3"/>
  </si>
  <si>
    <t>教諭　髙井　彩瑛</t>
    <rPh sb="0" eb="2">
      <t>キョウユ</t>
    </rPh>
    <rPh sb="3" eb="4">
      <t>タカ</t>
    </rPh>
    <rPh sb="4" eb="5">
      <t>イ</t>
    </rPh>
    <rPh sb="6" eb="7">
      <t>アヤ</t>
    </rPh>
    <rPh sb="7" eb="8">
      <t>エイ</t>
    </rPh>
    <phoneticPr fontId="3"/>
  </si>
  <si>
    <t>校内販売、市内高等学校他</t>
    <rPh sb="0" eb="4">
      <t>コウナイハンバイ</t>
    </rPh>
    <rPh sb="5" eb="7">
      <t>シナイ</t>
    </rPh>
    <rPh sb="7" eb="9">
      <t>コウトウ</t>
    </rPh>
    <rPh sb="9" eb="11">
      <t>ガッコウ</t>
    </rPh>
    <rPh sb="11" eb="12">
      <t>ホカ</t>
    </rPh>
    <phoneticPr fontId="3"/>
  </si>
  <si>
    <t>04B078</t>
  </si>
  <si>
    <t>04B079</t>
  </si>
  <si>
    <t>しまなみレモン作ろう会</t>
    <rPh sb="7" eb="8">
      <t>ツク</t>
    </rPh>
    <rPh sb="10" eb="11">
      <t>カイ</t>
    </rPh>
    <phoneticPr fontId="3"/>
  </si>
  <si>
    <t>会長　越智　正男</t>
    <rPh sb="0" eb="2">
      <t>カイチョウ</t>
    </rPh>
    <rPh sb="3" eb="5">
      <t>オチ</t>
    </rPh>
    <rPh sb="6" eb="8">
      <t>マサオ</t>
    </rPh>
    <phoneticPr fontId="3"/>
  </si>
  <si>
    <t>オレンジハウス</t>
    <phoneticPr fontId="3"/>
  </si>
  <si>
    <t>森本　幸子</t>
    <rPh sb="0" eb="2">
      <t>モリモト</t>
    </rPh>
    <rPh sb="3" eb="5">
      <t>ユキコ</t>
    </rPh>
    <phoneticPr fontId="3"/>
  </si>
  <si>
    <t>スーパー、百貨店、青果卸売業者、飲食店</t>
    <rPh sb="5" eb="8">
      <t>ヒャッカテン</t>
    </rPh>
    <rPh sb="9" eb="11">
      <t>セイカ</t>
    </rPh>
    <rPh sb="11" eb="15">
      <t>オロシウリギョウシャ</t>
    </rPh>
    <rPh sb="16" eb="19">
      <t>インショクテン</t>
    </rPh>
    <phoneticPr fontId="3"/>
  </si>
  <si>
    <t>株式会社しまなみ楽農研究所
代表取締役　菊地　義一</t>
    <rPh sb="0" eb="4">
      <t>カブシキガイシャ</t>
    </rPh>
    <rPh sb="8" eb="9">
      <t>ラク</t>
    </rPh>
    <rPh sb="9" eb="10">
      <t>ノウ</t>
    </rPh>
    <rPh sb="10" eb="13">
      <t>ケンキュウショ</t>
    </rPh>
    <phoneticPr fontId="3"/>
  </si>
  <si>
    <t>04B080</t>
  </si>
  <si>
    <t>池田　達彦</t>
    <rPh sb="0" eb="2">
      <t>イケダ</t>
    </rPh>
    <rPh sb="3" eb="5">
      <t>タツヒコ</t>
    </rPh>
    <phoneticPr fontId="3"/>
  </si>
  <si>
    <t>直接販売</t>
    <rPh sb="0" eb="4">
      <t>チョクセツハンバイ</t>
    </rPh>
    <phoneticPr fontId="3"/>
  </si>
  <si>
    <t>果樹園芸師　門屋　誠</t>
    <rPh sb="0" eb="2">
      <t>カジュ</t>
    </rPh>
    <rPh sb="2" eb="4">
      <t>エンゲイ</t>
    </rPh>
    <rPh sb="4" eb="5">
      <t>シ</t>
    </rPh>
    <rPh sb="6" eb="8">
      <t>カドヤ</t>
    </rPh>
    <rPh sb="9" eb="10">
      <t>マコト</t>
    </rPh>
    <phoneticPr fontId="3"/>
  </si>
  <si>
    <t>太陽市、エフ・マルシェ</t>
    <rPh sb="0" eb="2">
      <t>タイヨウ</t>
    </rPh>
    <rPh sb="2" eb="3">
      <t>イチ</t>
    </rPh>
    <phoneticPr fontId="3"/>
  </si>
  <si>
    <t>04B082</t>
  </si>
  <si>
    <t>久万高原町清流米部会</t>
    <rPh sb="0" eb="5">
      <t>クマコウゲンチョウ</t>
    </rPh>
    <rPh sb="5" eb="7">
      <t>セイリュウ</t>
    </rPh>
    <rPh sb="7" eb="8">
      <t>マイ</t>
    </rPh>
    <rPh sb="8" eb="10">
      <t>ブカイ</t>
    </rPh>
    <phoneticPr fontId="3"/>
  </si>
  <si>
    <t>部会長　小倉　重生</t>
    <rPh sb="0" eb="3">
      <t>ブカイチョウ</t>
    </rPh>
    <rPh sb="4" eb="6">
      <t>オグラ</t>
    </rPh>
    <rPh sb="7" eb="8">
      <t>シゲ</t>
    </rPh>
    <rPh sb="8" eb="9">
      <t>キ</t>
    </rPh>
    <phoneticPr fontId="3"/>
  </si>
  <si>
    <t>松山市農業協同組合久万RC前</t>
    <rPh sb="0" eb="3">
      <t>マツヤマシ</t>
    </rPh>
    <rPh sb="3" eb="5">
      <t>ノウギョウ</t>
    </rPh>
    <rPh sb="5" eb="7">
      <t>キョウドウ</t>
    </rPh>
    <rPh sb="7" eb="9">
      <t>クミアイ</t>
    </rPh>
    <rPh sb="9" eb="11">
      <t>クマ</t>
    </rPh>
    <rPh sb="13" eb="14">
      <t>マエ</t>
    </rPh>
    <phoneticPr fontId="3"/>
  </si>
  <si>
    <t>04B083</t>
  </si>
  <si>
    <t>04B084</t>
  </si>
  <si>
    <t>ながお農園</t>
    <rPh sb="3" eb="5">
      <t>ノウエン</t>
    </rPh>
    <phoneticPr fontId="3"/>
  </si>
  <si>
    <t>大政　勉</t>
    <rPh sb="0" eb="2">
      <t>オオマサ</t>
    </rPh>
    <rPh sb="3" eb="4">
      <t>ツトム</t>
    </rPh>
    <phoneticPr fontId="3"/>
  </si>
  <si>
    <t>個人顧客、四国青果（株）</t>
    <rPh sb="0" eb="2">
      <t>コジン</t>
    </rPh>
    <rPh sb="2" eb="4">
      <t>コキャク</t>
    </rPh>
    <rPh sb="5" eb="7">
      <t>シコク</t>
    </rPh>
    <rPh sb="7" eb="9">
      <t>セイカ</t>
    </rPh>
    <rPh sb="10" eb="11">
      <t>カブ</t>
    </rPh>
    <phoneticPr fontId="3"/>
  </si>
  <si>
    <t>04B085G</t>
    <phoneticPr fontId="3"/>
  </si>
  <si>
    <t>有限会社あぐり</t>
    <rPh sb="0" eb="4">
      <t>ユウゲンガイシャ</t>
    </rPh>
    <phoneticPr fontId="3"/>
  </si>
  <si>
    <t>代表取締役　大森　孝宗</t>
    <rPh sb="0" eb="5">
      <t>ダイヒョウトリシマリヤク</t>
    </rPh>
    <rPh sb="6" eb="8">
      <t>オオモリ</t>
    </rPh>
    <rPh sb="9" eb="10">
      <t>タカ</t>
    </rPh>
    <rPh sb="10" eb="11">
      <t>ムネ</t>
    </rPh>
    <phoneticPr fontId="3"/>
  </si>
  <si>
    <t>若鮎亭、いよてつ高島屋、サニーマート、セブンスター他</t>
    <rPh sb="0" eb="2">
      <t>ワカアユ</t>
    </rPh>
    <rPh sb="2" eb="3">
      <t>テイ</t>
    </rPh>
    <rPh sb="8" eb="11">
      <t>タカシマヤ</t>
    </rPh>
    <rPh sb="25" eb="26">
      <t>ホカ</t>
    </rPh>
    <phoneticPr fontId="3"/>
  </si>
  <si>
    <t>04B087G</t>
    <phoneticPr fontId="3"/>
  </si>
  <si>
    <t>若鮎亭、サニーマート、セブンスター、ボンラスパイユ他</t>
    <rPh sb="0" eb="2">
      <t>ワカアユ</t>
    </rPh>
    <rPh sb="2" eb="3">
      <t>テイ</t>
    </rPh>
    <rPh sb="25" eb="26">
      <t>ホカ</t>
    </rPh>
    <phoneticPr fontId="3"/>
  </si>
  <si>
    <t>04B088</t>
  </si>
  <si>
    <t>田村　隆悟</t>
    <rPh sb="0" eb="2">
      <t>タムラ</t>
    </rPh>
    <rPh sb="3" eb="4">
      <t>リュウ</t>
    </rPh>
    <rPh sb="4" eb="5">
      <t>ゴ</t>
    </rPh>
    <phoneticPr fontId="3"/>
  </si>
  <si>
    <t>直売所、企業（株式会社ドイお米のまつや他）、個人</t>
    <rPh sb="0" eb="2">
      <t>チョクバイ</t>
    </rPh>
    <rPh sb="2" eb="3">
      <t>ショ</t>
    </rPh>
    <rPh sb="4" eb="6">
      <t>キギョウ</t>
    </rPh>
    <rPh sb="7" eb="11">
      <t>カブシキガイシャ</t>
    </rPh>
    <rPh sb="14" eb="15">
      <t>コメ</t>
    </rPh>
    <rPh sb="19" eb="20">
      <t>ホカ</t>
    </rPh>
    <rPh sb="22" eb="24">
      <t>コジン</t>
    </rPh>
    <phoneticPr fontId="3"/>
  </si>
  <si>
    <t>04B090</t>
  </si>
  <si>
    <t>鵜久森　利治</t>
    <rPh sb="0" eb="3">
      <t>ウグモリ</t>
    </rPh>
    <rPh sb="4" eb="5">
      <t>トシ</t>
    </rPh>
    <rPh sb="5" eb="6">
      <t>ハル</t>
    </rPh>
    <phoneticPr fontId="3"/>
  </si>
  <si>
    <t>県内市場</t>
    <rPh sb="0" eb="2">
      <t>ケンナイ</t>
    </rPh>
    <rPh sb="2" eb="4">
      <t>イチバ</t>
    </rPh>
    <phoneticPr fontId="3"/>
  </si>
  <si>
    <t>04B092</t>
  </si>
  <si>
    <t>04B093</t>
  </si>
  <si>
    <t>坂本　憲俊</t>
    <rPh sb="0" eb="2">
      <t>サカモト</t>
    </rPh>
    <rPh sb="3" eb="5">
      <t>ノリトシ</t>
    </rPh>
    <phoneticPr fontId="3"/>
  </si>
  <si>
    <t>えひめ生協、あさつゆマルシェほか直売所、直営店舗・ネット販売</t>
    <rPh sb="3" eb="5">
      <t>セイキョウ</t>
    </rPh>
    <rPh sb="16" eb="18">
      <t>チョクバイ</t>
    </rPh>
    <rPh sb="18" eb="19">
      <t>ショ</t>
    </rPh>
    <rPh sb="20" eb="22">
      <t>チョクエイ</t>
    </rPh>
    <rPh sb="22" eb="24">
      <t>テンポ</t>
    </rPh>
    <rPh sb="28" eb="30">
      <t>ハンバイ</t>
    </rPh>
    <phoneticPr fontId="3"/>
  </si>
  <si>
    <t>直営店舗・ネット販売</t>
    <rPh sb="0" eb="2">
      <t>チョクエイ</t>
    </rPh>
    <rPh sb="2" eb="4">
      <t>テンポ</t>
    </rPh>
    <rPh sb="8" eb="10">
      <t>ハンバイ</t>
    </rPh>
    <phoneticPr fontId="3"/>
  </si>
  <si>
    <t>04B094</t>
  </si>
  <si>
    <t>代表　豊田　年秋</t>
    <rPh sb="0" eb="2">
      <t>ダイヒョウ</t>
    </rPh>
    <rPh sb="3" eb="5">
      <t>トヨダ</t>
    </rPh>
    <rPh sb="6" eb="7">
      <t>トシ</t>
    </rPh>
    <rPh sb="7" eb="8">
      <t>アキ</t>
    </rPh>
    <phoneticPr fontId="3"/>
  </si>
  <si>
    <t>（株）松山生協、（株）ひめライス</t>
    <rPh sb="0" eb="3">
      <t>カブ</t>
    </rPh>
    <rPh sb="3" eb="5">
      <t>マツヤマ</t>
    </rPh>
    <rPh sb="5" eb="7">
      <t>セイキョウ</t>
    </rPh>
    <rPh sb="8" eb="11">
      <t>カブ</t>
    </rPh>
    <phoneticPr fontId="3"/>
  </si>
  <si>
    <t>04B095</t>
  </si>
  <si>
    <t>株式会社新口農園</t>
    <rPh sb="0" eb="4">
      <t>カブシキガイシャ</t>
    </rPh>
    <rPh sb="4" eb="6">
      <t>ニイグチ</t>
    </rPh>
    <rPh sb="6" eb="8">
      <t>ノウエン</t>
    </rPh>
    <phoneticPr fontId="3"/>
  </si>
  <si>
    <t>代表取締役　新口　浦志</t>
    <rPh sb="0" eb="5">
      <t>ダイヒョウトリシマリヤク</t>
    </rPh>
    <rPh sb="6" eb="8">
      <t>ニイグチ</t>
    </rPh>
    <rPh sb="9" eb="10">
      <t>ウラ</t>
    </rPh>
    <rPh sb="10" eb="11">
      <t>ココロザシ</t>
    </rPh>
    <phoneticPr fontId="3"/>
  </si>
  <si>
    <t>(株）乃万青果・（株）小田急百貨店・（株）多慶屋</t>
    <rPh sb="1" eb="2">
      <t>カブ</t>
    </rPh>
    <rPh sb="3" eb="5">
      <t>ノマ</t>
    </rPh>
    <rPh sb="5" eb="7">
      <t>セイカ</t>
    </rPh>
    <rPh sb="9" eb="10">
      <t>カブ</t>
    </rPh>
    <rPh sb="11" eb="14">
      <t>オダキュウ</t>
    </rPh>
    <rPh sb="14" eb="17">
      <t>ヒャッカテン</t>
    </rPh>
    <rPh sb="19" eb="20">
      <t>カブ</t>
    </rPh>
    <rPh sb="21" eb="22">
      <t>タ</t>
    </rPh>
    <phoneticPr fontId="3"/>
  </si>
  <si>
    <t>04B096</t>
  </si>
  <si>
    <t>株式会社　UCF</t>
    <rPh sb="0" eb="4">
      <t>カブシキガイシャ</t>
    </rPh>
    <phoneticPr fontId="3"/>
  </si>
  <si>
    <t>代表取締役　細川　陽一</t>
    <rPh sb="0" eb="5">
      <t>ダイヒョウトリシマリヤク</t>
    </rPh>
    <rPh sb="6" eb="8">
      <t>ホソカワ</t>
    </rPh>
    <rPh sb="9" eb="11">
      <t>ヨウイチ</t>
    </rPh>
    <phoneticPr fontId="3"/>
  </si>
  <si>
    <t>有限会社シトラス</t>
    <rPh sb="0" eb="4">
      <t>ユウゲンガイシャ</t>
    </rPh>
    <phoneticPr fontId="3"/>
  </si>
  <si>
    <t>04B097</t>
  </si>
  <si>
    <t>地元スーパー直売所、卸売販売店</t>
    <rPh sb="0" eb="2">
      <t>ジモト</t>
    </rPh>
    <rPh sb="6" eb="8">
      <t>チョクバイ</t>
    </rPh>
    <rPh sb="8" eb="9">
      <t>ショ</t>
    </rPh>
    <rPh sb="10" eb="12">
      <t>オロシウリ</t>
    </rPh>
    <rPh sb="12" eb="14">
      <t>ハンバイ</t>
    </rPh>
    <rPh sb="14" eb="15">
      <t>テン</t>
    </rPh>
    <phoneticPr fontId="3"/>
  </si>
  <si>
    <t>04B098</t>
  </si>
  <si>
    <t>中村　久夫</t>
    <rPh sb="0" eb="2">
      <t>ナカムラ</t>
    </rPh>
    <rPh sb="3" eb="5">
      <t>ヒサオ</t>
    </rPh>
    <phoneticPr fontId="3"/>
  </si>
  <si>
    <t>東京青果(株)</t>
    <rPh sb="0" eb="4">
      <t>トウキョウセイカ</t>
    </rPh>
    <rPh sb="4" eb="7">
      <t>カブシキガイシャ</t>
    </rPh>
    <phoneticPr fontId="3"/>
  </si>
  <si>
    <t>04B099</t>
  </si>
  <si>
    <t>山口　憲一郎</t>
    <rPh sb="0" eb="2">
      <t>ヤマグチ</t>
    </rPh>
    <rPh sb="3" eb="5">
      <t>ケンイチ</t>
    </rPh>
    <rPh sb="5" eb="6">
      <t>ロウ</t>
    </rPh>
    <phoneticPr fontId="3"/>
  </si>
  <si>
    <t>（有）高生連（高知県）</t>
    <rPh sb="0" eb="3">
      <t>ユウ</t>
    </rPh>
    <rPh sb="3" eb="4">
      <t>コウ</t>
    </rPh>
    <rPh sb="4" eb="5">
      <t>セイ</t>
    </rPh>
    <rPh sb="5" eb="6">
      <t>レン</t>
    </rPh>
    <rPh sb="7" eb="10">
      <t>コウチケン</t>
    </rPh>
    <phoneticPr fontId="3"/>
  </si>
  <si>
    <t>04B100</t>
  </si>
  <si>
    <t>04B101</t>
  </si>
  <si>
    <t>04B102</t>
  </si>
  <si>
    <t>04B103</t>
  </si>
  <si>
    <t>真土稲作組合</t>
    <rPh sb="0" eb="2">
      <t>マツチ</t>
    </rPh>
    <rPh sb="2" eb="4">
      <t>イナサク</t>
    </rPh>
    <rPh sb="4" eb="6">
      <t>クミアイ</t>
    </rPh>
    <phoneticPr fontId="3"/>
  </si>
  <si>
    <t>清水　賢一</t>
    <rPh sb="0" eb="2">
      <t>シミズ</t>
    </rPh>
    <rPh sb="3" eb="5">
      <t>ケンイチ</t>
    </rPh>
    <phoneticPr fontId="3"/>
  </si>
  <si>
    <t>井上　裕也</t>
    <rPh sb="0" eb="2">
      <t>イノウエ</t>
    </rPh>
    <rPh sb="3" eb="5">
      <t>ユウヤ</t>
    </rPh>
    <phoneticPr fontId="3"/>
  </si>
  <si>
    <t>田力本願株式会社</t>
    <rPh sb="0" eb="2">
      <t>タリキ</t>
    </rPh>
    <rPh sb="2" eb="4">
      <t>ホンガン</t>
    </rPh>
    <rPh sb="4" eb="8">
      <t>カブシキガイシャ</t>
    </rPh>
    <phoneticPr fontId="3"/>
  </si>
  <si>
    <t>代表取締役　中野　聡</t>
    <rPh sb="0" eb="2">
      <t>ダイヒョウ</t>
    </rPh>
    <rPh sb="2" eb="5">
      <t>トリシマリヤク</t>
    </rPh>
    <rPh sb="6" eb="8">
      <t>ナカノ</t>
    </rPh>
    <rPh sb="9" eb="10">
      <t>サトル</t>
    </rPh>
    <phoneticPr fontId="3"/>
  </si>
  <si>
    <t>（株）ひめライス、営業課</t>
    <rPh sb="0" eb="3">
      <t>カブ</t>
    </rPh>
    <rPh sb="9" eb="12">
      <t>エイギョウカ</t>
    </rPh>
    <phoneticPr fontId="3"/>
  </si>
  <si>
    <t>コープえひめ</t>
    <phoneticPr fontId="3"/>
  </si>
  <si>
    <t>（有）小池精米店、田力本願（株）</t>
    <rPh sb="0" eb="3">
      <t>ユウ</t>
    </rPh>
    <rPh sb="3" eb="5">
      <t>コイケ</t>
    </rPh>
    <rPh sb="5" eb="7">
      <t>セイマイ</t>
    </rPh>
    <rPh sb="7" eb="8">
      <t>テン</t>
    </rPh>
    <rPh sb="9" eb="11">
      <t>タリキ</t>
    </rPh>
    <rPh sb="11" eb="13">
      <t>ホンガン</t>
    </rPh>
    <rPh sb="13" eb="16">
      <t>カブ</t>
    </rPh>
    <phoneticPr fontId="3"/>
  </si>
  <si>
    <t>株式会社どんぶり館、西予市観光物産協会、個人、その他</t>
    <rPh sb="0" eb="4">
      <t>カブシキガイシャ</t>
    </rPh>
    <rPh sb="8" eb="9">
      <t>カン</t>
    </rPh>
    <rPh sb="10" eb="13">
      <t>セイヨシ</t>
    </rPh>
    <rPh sb="13" eb="15">
      <t>カンコウ</t>
    </rPh>
    <rPh sb="15" eb="17">
      <t>ブッサン</t>
    </rPh>
    <rPh sb="17" eb="19">
      <t>キョウカイ</t>
    </rPh>
    <rPh sb="20" eb="22">
      <t>コジン</t>
    </rPh>
    <rPh sb="25" eb="26">
      <t>タ</t>
    </rPh>
    <phoneticPr fontId="3"/>
  </si>
  <si>
    <t>04B105</t>
  </si>
  <si>
    <t>①鬼北早期米生産者部会　②三間町支所稲作部会</t>
    <rPh sb="1" eb="3">
      <t>キホク</t>
    </rPh>
    <rPh sb="3" eb="5">
      <t>ソウキ</t>
    </rPh>
    <rPh sb="5" eb="6">
      <t>マイ</t>
    </rPh>
    <rPh sb="6" eb="8">
      <t>セイサン</t>
    </rPh>
    <rPh sb="8" eb="9">
      <t>シャ</t>
    </rPh>
    <rPh sb="9" eb="11">
      <t>ブカイ</t>
    </rPh>
    <rPh sb="13" eb="16">
      <t>ミマチョウ</t>
    </rPh>
    <rPh sb="16" eb="18">
      <t>シショ</t>
    </rPh>
    <rPh sb="18" eb="20">
      <t>イナサク</t>
    </rPh>
    <rPh sb="20" eb="22">
      <t>ブカイ</t>
    </rPh>
    <phoneticPr fontId="3"/>
  </si>
  <si>
    <t>ひめライス（株）、JAえひめ南</t>
    <rPh sb="5" eb="8">
      <t>カブ</t>
    </rPh>
    <rPh sb="14" eb="15">
      <t>ミナミ</t>
    </rPh>
    <phoneticPr fontId="3"/>
  </si>
  <si>
    <t>04B106</t>
  </si>
  <si>
    <t>エコラブ蔵川グループ</t>
    <rPh sb="4" eb="5">
      <t>クラ</t>
    </rPh>
    <rPh sb="5" eb="6">
      <t>カワ</t>
    </rPh>
    <phoneticPr fontId="3"/>
  </si>
  <si>
    <t>代表　井口　康徳</t>
    <rPh sb="3" eb="5">
      <t>イグチ</t>
    </rPh>
    <rPh sb="6" eb="7">
      <t>ヤス</t>
    </rPh>
    <rPh sb="7" eb="8">
      <t>トク</t>
    </rPh>
    <phoneticPr fontId="3"/>
  </si>
  <si>
    <t>産直市愛たい菜、オズメッセ、マルヒ食糧、（株）ドイお米のまつや</t>
    <rPh sb="0" eb="2">
      <t>サンチョク</t>
    </rPh>
    <rPh sb="2" eb="3">
      <t>イチ</t>
    </rPh>
    <rPh sb="3" eb="4">
      <t>アイ</t>
    </rPh>
    <rPh sb="6" eb="7">
      <t>ナ</t>
    </rPh>
    <rPh sb="17" eb="19">
      <t>ショクリョウ</t>
    </rPh>
    <rPh sb="20" eb="23">
      <t>カブ</t>
    </rPh>
    <rPh sb="26" eb="27">
      <t>コメ</t>
    </rPh>
    <phoneticPr fontId="3"/>
  </si>
  <si>
    <t>04B107</t>
  </si>
  <si>
    <t>会長　河野　孝寿</t>
    <rPh sb="0" eb="2">
      <t>カイチョウ</t>
    </rPh>
    <rPh sb="3" eb="5">
      <t>コウノ</t>
    </rPh>
    <rPh sb="6" eb="8">
      <t>タカトシ</t>
    </rPh>
    <phoneticPr fontId="3"/>
  </si>
  <si>
    <t>産直市愛たい菜、オズメッセ、愛媛県学校給食会</t>
    <rPh sb="0" eb="2">
      <t>サンチョク</t>
    </rPh>
    <rPh sb="2" eb="3">
      <t>イチ</t>
    </rPh>
    <rPh sb="3" eb="4">
      <t>アイ</t>
    </rPh>
    <rPh sb="6" eb="7">
      <t>ナ</t>
    </rPh>
    <rPh sb="14" eb="17">
      <t>エヒメケン</t>
    </rPh>
    <rPh sb="17" eb="19">
      <t>ガッコウ</t>
    </rPh>
    <rPh sb="19" eb="21">
      <t>キュウショク</t>
    </rPh>
    <rPh sb="21" eb="22">
      <t>カイ</t>
    </rPh>
    <phoneticPr fontId="3"/>
  </si>
  <si>
    <t>04B108</t>
  </si>
  <si>
    <t>水稲部門長　清家　秀一</t>
    <rPh sb="4" eb="5">
      <t>チョウ</t>
    </rPh>
    <rPh sb="6" eb="8">
      <t>セイケ</t>
    </rPh>
    <rPh sb="9" eb="11">
      <t>シュウイチ</t>
    </rPh>
    <phoneticPr fontId="3"/>
  </si>
  <si>
    <t>万商、ダイキ、東洋軒、個人販売</t>
    <rPh sb="0" eb="1">
      <t>マン</t>
    </rPh>
    <rPh sb="1" eb="2">
      <t>ショウ</t>
    </rPh>
    <rPh sb="7" eb="9">
      <t>トウヨウ</t>
    </rPh>
    <rPh sb="9" eb="10">
      <t>ケン</t>
    </rPh>
    <rPh sb="11" eb="13">
      <t>コジン</t>
    </rPh>
    <rPh sb="13" eb="15">
      <t>ハンバイ</t>
    </rPh>
    <phoneticPr fontId="3"/>
  </si>
  <si>
    <t>04B109</t>
  </si>
  <si>
    <t>清家　明</t>
    <rPh sb="0" eb="2">
      <t>セイケ</t>
    </rPh>
    <rPh sb="3" eb="4">
      <t>アキラ</t>
    </rPh>
    <phoneticPr fontId="3"/>
  </si>
  <si>
    <t>有限会社マル南フルーツ</t>
    <rPh sb="0" eb="4">
      <t>ユウゲンガイシャ</t>
    </rPh>
    <rPh sb="6" eb="7">
      <t>ナン</t>
    </rPh>
    <phoneticPr fontId="3"/>
  </si>
  <si>
    <t>04B111G</t>
    <phoneticPr fontId="3"/>
  </si>
  <si>
    <t>実習助手　上杉　政仁</t>
    <rPh sb="5" eb="7">
      <t>ウエスギ</t>
    </rPh>
    <rPh sb="8" eb="9">
      <t>セイ</t>
    </rPh>
    <rPh sb="9" eb="10">
      <t>ヒトシ</t>
    </rPh>
    <phoneticPr fontId="3"/>
  </si>
  <si>
    <t>校内販売、校外販売（リヤカー、公共施設、各種イベント）、ＪAえひめ南</t>
    <rPh sb="0" eb="2">
      <t>コウナイ</t>
    </rPh>
    <rPh sb="2" eb="4">
      <t>ハンバイ</t>
    </rPh>
    <rPh sb="5" eb="7">
      <t>コウガイ</t>
    </rPh>
    <rPh sb="7" eb="9">
      <t>ハンバイ</t>
    </rPh>
    <rPh sb="33" eb="34">
      <t>ミナミ</t>
    </rPh>
    <phoneticPr fontId="3"/>
  </si>
  <si>
    <t>04B112G</t>
    <phoneticPr fontId="3"/>
  </si>
  <si>
    <t>一般財団法人 日本穀物検定協会愛媛出張所
所長　中山　勝</t>
    <phoneticPr fontId="3"/>
  </si>
  <si>
    <t>株式会社ドイ　お米のまつや
代表取締役　土居　松生</t>
    <phoneticPr fontId="3"/>
  </si>
  <si>
    <t>株式会社ひめライス
代表取締役社長　松田　一人</t>
    <rPh sb="0" eb="4">
      <t>カブシキガイシャ</t>
    </rPh>
    <phoneticPr fontId="3"/>
  </si>
  <si>
    <t>愛亀産業株式会社
代表取締役　西山　由紀</t>
    <rPh sb="0" eb="4">
      <t>アイカメサンギョウ</t>
    </rPh>
    <rPh sb="4" eb="8">
      <t>カブシキガイシャ</t>
    </rPh>
    <phoneticPr fontId="3"/>
  </si>
  <si>
    <t>株式会社田村ごはんプロ
代表取締役　田村　隆悟</t>
    <phoneticPr fontId="3"/>
  </si>
  <si>
    <t>松田包装株式会社
代表取締役　松田　幸善</t>
    <phoneticPr fontId="3"/>
  </si>
  <si>
    <t>東宇和農業協同組合
代表理事組合長　石野　満章</t>
    <rPh sb="0" eb="3">
      <t>ヒガシウワ</t>
    </rPh>
    <rPh sb="3" eb="5">
      <t>ノウギョウ</t>
    </rPh>
    <rPh sb="5" eb="7">
      <t>キョウドウ</t>
    </rPh>
    <rPh sb="7" eb="9">
      <t>クミアイ</t>
    </rPh>
    <phoneticPr fontId="3"/>
  </si>
  <si>
    <t>愛媛たいき農業協同組合
代表理事組合長　菊地　秀明</t>
    <rPh sb="0" eb="2">
      <t>エヒメ</t>
    </rPh>
    <rPh sb="5" eb="7">
      <t>ノウギョウ</t>
    </rPh>
    <rPh sb="7" eb="9">
      <t>キョウドウ</t>
    </rPh>
    <rPh sb="9" eb="11">
      <t>クミアイ</t>
    </rPh>
    <phoneticPr fontId="3"/>
  </si>
  <si>
    <t>有限会社ワールドファーマーズ
代表取締役　森崎　正</t>
    <rPh sb="0" eb="4">
      <t>ユウゲンガイシャ</t>
    </rPh>
    <phoneticPr fontId="3"/>
  </si>
  <si>
    <t>愛媛県立大洲農業高等学校
校長　永井　伊秀</t>
    <rPh sb="0" eb="3">
      <t>エヒメケン</t>
    </rPh>
    <rPh sb="3" eb="4">
      <t>リツ</t>
    </rPh>
    <rPh sb="4" eb="6">
      <t>オオズ</t>
    </rPh>
    <rPh sb="6" eb="8">
      <t>ノウギョウ</t>
    </rPh>
    <rPh sb="8" eb="10">
      <t>コウトウ</t>
    </rPh>
    <rPh sb="10" eb="12">
      <t>ガッコウ</t>
    </rPh>
    <phoneticPr fontId="3"/>
  </si>
  <si>
    <t>水稲(コシヒカリ、ヒノヒカリ、松山三井)</t>
    <rPh sb="15" eb="19">
      <t>マツヤマミイ</t>
    </rPh>
    <phoneticPr fontId="3"/>
  </si>
  <si>
    <t>水稲(コシヒカリ、ヒノヒカリ、あきたこまち、松山三井、ヒヨクモチ、にこまる、ひめの凜)</t>
    <phoneticPr fontId="3"/>
  </si>
  <si>
    <t>水稲(コシヒカリ、にこまる)</t>
    <phoneticPr fontId="3"/>
  </si>
  <si>
    <t>水稲（一般：ひめの凜）</t>
    <phoneticPr fontId="3"/>
  </si>
  <si>
    <t>03A148</t>
    <phoneticPr fontId="3"/>
  </si>
  <si>
    <t>03A151</t>
    <phoneticPr fontId="3"/>
  </si>
  <si>
    <t>03A150</t>
    <phoneticPr fontId="3"/>
  </si>
  <si>
    <t>03A153</t>
    <phoneticPr fontId="3"/>
  </si>
  <si>
    <t>03A128</t>
    <phoneticPr fontId="3"/>
  </si>
  <si>
    <t>03A182</t>
    <phoneticPr fontId="3"/>
  </si>
  <si>
    <t>04A016</t>
    <phoneticPr fontId="3"/>
  </si>
  <si>
    <t>04A023</t>
    <phoneticPr fontId="3"/>
  </si>
  <si>
    <t>03A159G</t>
    <phoneticPr fontId="3"/>
  </si>
  <si>
    <t>04A020</t>
    <phoneticPr fontId="3"/>
  </si>
  <si>
    <t>04A021</t>
    <phoneticPr fontId="3"/>
  </si>
  <si>
    <t>03A182</t>
    <phoneticPr fontId="9"/>
  </si>
  <si>
    <t>03A186</t>
    <phoneticPr fontId="9"/>
  </si>
  <si>
    <t>04A027</t>
    <phoneticPr fontId="9"/>
  </si>
  <si>
    <t>03A185</t>
    <phoneticPr fontId="9"/>
  </si>
  <si>
    <t>03A195G</t>
    <phoneticPr fontId="9"/>
  </si>
  <si>
    <t>04C026G</t>
    <phoneticPr fontId="3"/>
  </si>
  <si>
    <t>久万高原町</t>
    <phoneticPr fontId="3"/>
  </si>
  <si>
    <t>04C014</t>
    <phoneticPr fontId="0"/>
  </si>
  <si>
    <r>
      <t>04C015</t>
    </r>
    <r>
      <rPr>
        <sz val="11"/>
        <color theme="1"/>
        <rFont val="ＭＳ Ｐゴシック"/>
        <family val="2"/>
        <charset val="128"/>
      </rPr>
      <t/>
    </r>
  </si>
  <si>
    <r>
      <t>04C016</t>
    </r>
    <r>
      <rPr>
        <sz val="11"/>
        <color theme="1"/>
        <rFont val="ＭＳ Ｐゴシック"/>
        <family val="2"/>
        <charset val="128"/>
      </rPr>
      <t/>
    </r>
  </si>
  <si>
    <r>
      <t>04C017</t>
    </r>
    <r>
      <rPr>
        <sz val="11"/>
        <color theme="1"/>
        <rFont val="ＭＳ Ｐゴシック"/>
        <family val="2"/>
        <charset val="128"/>
      </rPr>
      <t/>
    </r>
  </si>
  <si>
    <r>
      <t>04C018</t>
    </r>
    <r>
      <rPr>
        <sz val="11"/>
        <color theme="1"/>
        <rFont val="ＭＳ Ｐゴシック"/>
        <family val="2"/>
        <charset val="128"/>
      </rPr>
      <t/>
    </r>
  </si>
  <si>
    <r>
      <t>04C019</t>
    </r>
    <r>
      <rPr>
        <sz val="11"/>
        <color theme="1"/>
        <rFont val="ＭＳ Ｐゴシック"/>
        <family val="2"/>
        <charset val="128"/>
      </rPr>
      <t/>
    </r>
  </si>
  <si>
    <r>
      <t>04C020</t>
    </r>
    <r>
      <rPr>
        <sz val="11"/>
        <color theme="1"/>
        <rFont val="ＭＳ Ｐゴシック"/>
        <family val="2"/>
        <charset val="128"/>
      </rPr>
      <t/>
    </r>
  </si>
  <si>
    <r>
      <t>04C021</t>
    </r>
    <r>
      <rPr>
        <sz val="11"/>
        <color theme="1"/>
        <rFont val="ＭＳ Ｐゴシック"/>
        <family val="2"/>
        <charset val="128"/>
      </rPr>
      <t/>
    </r>
  </si>
  <si>
    <r>
      <t>04C022</t>
    </r>
    <r>
      <rPr>
        <sz val="11"/>
        <color theme="1"/>
        <rFont val="ＭＳ Ｐゴシック"/>
        <family val="2"/>
        <charset val="128"/>
      </rPr>
      <t/>
    </r>
  </si>
  <si>
    <r>
      <t>04C023</t>
    </r>
    <r>
      <rPr>
        <sz val="11"/>
        <color theme="1"/>
        <rFont val="ＭＳ Ｐゴシック"/>
        <family val="2"/>
        <charset val="128"/>
      </rPr>
      <t/>
    </r>
  </si>
  <si>
    <r>
      <t>04C024</t>
    </r>
    <r>
      <rPr>
        <sz val="11"/>
        <color theme="1"/>
        <rFont val="ＭＳ Ｐゴシック"/>
        <family val="2"/>
        <charset val="128"/>
      </rPr>
      <t/>
    </r>
  </si>
  <si>
    <r>
      <t>04C025</t>
    </r>
    <r>
      <rPr>
        <sz val="11"/>
        <color theme="1"/>
        <rFont val="ＭＳ Ｐゴシック"/>
        <family val="2"/>
        <charset val="128"/>
      </rPr>
      <t/>
    </r>
  </si>
  <si>
    <r>
      <t>04C027</t>
    </r>
    <r>
      <rPr>
        <sz val="11"/>
        <color theme="1"/>
        <rFont val="ＭＳ Ｐゴシック"/>
        <family val="2"/>
        <charset val="128"/>
      </rPr>
      <t/>
    </r>
  </si>
  <si>
    <r>
      <t>04C028</t>
    </r>
    <r>
      <rPr>
        <sz val="11"/>
        <color theme="1"/>
        <rFont val="ＭＳ Ｐゴシック"/>
        <family val="2"/>
        <charset val="128"/>
      </rPr>
      <t/>
    </r>
  </si>
  <si>
    <r>
      <t>04C029</t>
    </r>
    <r>
      <rPr>
        <sz val="11"/>
        <color theme="1"/>
        <rFont val="ＭＳ Ｐゴシック"/>
        <family val="2"/>
        <charset val="128"/>
      </rPr>
      <t/>
    </r>
  </si>
  <si>
    <r>
      <t>04C030</t>
    </r>
    <r>
      <rPr>
        <sz val="11"/>
        <color theme="1"/>
        <rFont val="ＭＳ Ｐゴシック"/>
        <family val="2"/>
        <charset val="128"/>
      </rPr>
      <t/>
    </r>
  </si>
  <si>
    <r>
      <t>04C031</t>
    </r>
    <r>
      <rPr>
        <sz val="11"/>
        <color theme="1"/>
        <rFont val="ＭＳ Ｐゴシック"/>
        <family val="2"/>
        <charset val="128"/>
      </rPr>
      <t/>
    </r>
  </si>
  <si>
    <r>
      <t>04C032</t>
    </r>
    <r>
      <rPr>
        <sz val="11"/>
        <color theme="1"/>
        <rFont val="ＭＳ Ｐゴシック"/>
        <family val="2"/>
        <charset val="128"/>
      </rPr>
      <t/>
    </r>
  </si>
  <si>
    <r>
      <t>04C033</t>
    </r>
    <r>
      <rPr>
        <sz val="11"/>
        <color theme="1"/>
        <rFont val="ＭＳ Ｐゴシック"/>
        <family val="2"/>
        <charset val="128"/>
      </rPr>
      <t/>
    </r>
  </si>
  <si>
    <r>
      <t>04C034</t>
    </r>
    <r>
      <rPr>
        <sz val="11"/>
        <color theme="1"/>
        <rFont val="ＭＳ Ｐゴシック"/>
        <family val="2"/>
        <charset val="128"/>
      </rPr>
      <t/>
    </r>
  </si>
  <si>
    <r>
      <t>04C035</t>
    </r>
    <r>
      <rPr>
        <sz val="11"/>
        <color theme="1"/>
        <rFont val="ＭＳ Ｐゴシック"/>
        <family val="2"/>
        <charset val="128"/>
      </rPr>
      <t/>
    </r>
  </si>
  <si>
    <r>
      <t>04C036</t>
    </r>
    <r>
      <rPr>
        <sz val="11"/>
        <color theme="1"/>
        <rFont val="ＭＳ Ｐゴシック"/>
        <family val="2"/>
        <charset val="128"/>
      </rPr>
      <t/>
    </r>
  </si>
  <si>
    <r>
      <t>04C037</t>
    </r>
    <r>
      <rPr>
        <sz val="11"/>
        <color theme="1"/>
        <rFont val="ＭＳ Ｐゴシック"/>
        <family val="2"/>
        <charset val="128"/>
      </rPr>
      <t/>
    </r>
  </si>
  <si>
    <r>
      <t>04C038</t>
    </r>
    <r>
      <rPr>
        <sz val="11"/>
        <color theme="1"/>
        <rFont val="ＭＳ Ｐゴシック"/>
        <family val="2"/>
        <charset val="128"/>
      </rPr>
      <t/>
    </r>
  </si>
  <si>
    <t>中田　貴明</t>
    <rPh sb="0" eb="2">
      <t>ナカタ</t>
    </rPh>
    <rPh sb="3" eb="5">
      <t>タカアキ</t>
    </rPh>
    <phoneticPr fontId="3"/>
  </si>
  <si>
    <t>04C039G</t>
    <phoneticPr fontId="3"/>
  </si>
  <si>
    <t>株式会社銅夢市場
代表取締役　越智　俊博</t>
    <rPh sb="0" eb="8">
      <t>カブシキガイシャドウユメイチバ</t>
    </rPh>
    <rPh sb="9" eb="11">
      <t>ダイヒョウ</t>
    </rPh>
    <rPh sb="11" eb="14">
      <t>トリシマリヤク</t>
    </rPh>
    <rPh sb="15" eb="17">
      <t>オチ</t>
    </rPh>
    <rPh sb="18" eb="20">
      <t>トシヒロ</t>
    </rPh>
    <phoneticPr fontId="3"/>
  </si>
  <si>
    <t>愛媛県立西条農業高等学校
校長　能田　秀樹</t>
    <rPh sb="0" eb="4">
      <t>エヒメケンリツ</t>
    </rPh>
    <rPh sb="4" eb="6">
      <t>サイジョウ</t>
    </rPh>
    <rPh sb="6" eb="8">
      <t>ノウギョウ</t>
    </rPh>
    <rPh sb="8" eb="10">
      <t>コウトウ</t>
    </rPh>
    <rPh sb="10" eb="12">
      <t>ガッコウ</t>
    </rPh>
    <rPh sb="13" eb="15">
      <t>コウチョウ</t>
    </rPh>
    <rPh sb="16" eb="18">
      <t>ノウダ</t>
    </rPh>
    <rPh sb="19" eb="21">
      <t>ヒデキ</t>
    </rPh>
    <phoneticPr fontId="3"/>
  </si>
  <si>
    <t>越智今治農業協同組合
代表理事理事長　渡部　浩忠</t>
    <rPh sb="0" eb="2">
      <t>オチ</t>
    </rPh>
    <rPh sb="2" eb="4">
      <t>イマバリ</t>
    </rPh>
    <rPh sb="4" eb="10">
      <t>ノウギョウキョウドウクミアイ</t>
    </rPh>
    <rPh sb="11" eb="13">
      <t>ダイヒョウ</t>
    </rPh>
    <rPh sb="13" eb="15">
      <t>リジ</t>
    </rPh>
    <rPh sb="15" eb="18">
      <t>リジチョウ</t>
    </rPh>
    <rPh sb="19" eb="21">
      <t>ワタナベ</t>
    </rPh>
    <rPh sb="22" eb="24">
      <t>ヒロタダ</t>
    </rPh>
    <phoneticPr fontId="22"/>
  </si>
  <si>
    <t>伊予農産株式会社
代表取締役　山内　栄</t>
    <rPh sb="4" eb="8">
      <t>カブシキガイシャ</t>
    </rPh>
    <rPh sb="9" eb="11">
      <t>ダイヒョウ</t>
    </rPh>
    <rPh sb="11" eb="14">
      <t>トリシマリヤク</t>
    </rPh>
    <rPh sb="15" eb="17">
      <t>ヤマウチ</t>
    </rPh>
    <rPh sb="18" eb="19">
      <t>サカエ</t>
    </rPh>
    <phoneticPr fontId="3"/>
  </si>
  <si>
    <t>えひめ中央農業協同組合
代表理事理事長　福島　幸則</t>
    <rPh sb="3" eb="5">
      <t>チュウオウ</t>
    </rPh>
    <rPh sb="5" eb="7">
      <t>ノウギョウ</t>
    </rPh>
    <rPh sb="7" eb="9">
      <t>キョウドウ</t>
    </rPh>
    <rPh sb="9" eb="11">
      <t>クミアイ</t>
    </rPh>
    <rPh sb="12" eb="14">
      <t>ダイヒョウ</t>
    </rPh>
    <rPh sb="14" eb="16">
      <t>リジ</t>
    </rPh>
    <rPh sb="16" eb="19">
      <t>リジチョウ</t>
    </rPh>
    <rPh sb="20" eb="22">
      <t>フクシマ</t>
    </rPh>
    <rPh sb="23" eb="25">
      <t>ユキノリ</t>
    </rPh>
    <phoneticPr fontId="0"/>
  </si>
  <si>
    <t>松田包装株式会社
代表取締役　松田　幸善</t>
    <rPh sb="9" eb="11">
      <t>ダイヒョウ</t>
    </rPh>
    <rPh sb="11" eb="14">
      <t>トリシマリヤク</t>
    </rPh>
    <rPh sb="15" eb="17">
      <t>マツダ</t>
    </rPh>
    <rPh sb="18" eb="19">
      <t>ユキ</t>
    </rPh>
    <rPh sb="19" eb="20">
      <t>ヨシ</t>
    </rPh>
    <phoneticPr fontId="3"/>
  </si>
  <si>
    <t>愛亀産業株式会社
代表取締役　西山　由紀</t>
    <rPh sb="0" eb="2">
      <t>アイカメ</t>
    </rPh>
    <rPh sb="2" eb="8">
      <t>サンギョウカブシキガイシャ</t>
    </rPh>
    <rPh sb="9" eb="11">
      <t>ダイヒョウ</t>
    </rPh>
    <rPh sb="11" eb="14">
      <t>トリシマリヤク</t>
    </rPh>
    <rPh sb="15" eb="17">
      <t>ニシヤマ</t>
    </rPh>
    <rPh sb="18" eb="20">
      <t>ユキ</t>
    </rPh>
    <phoneticPr fontId="0"/>
  </si>
  <si>
    <t>有限会社中川農園
代表　中川　常利</t>
    <rPh sb="0" eb="4">
      <t>ユウゲンガイシャ</t>
    </rPh>
    <rPh sb="4" eb="6">
      <t>ナカガワ</t>
    </rPh>
    <rPh sb="6" eb="8">
      <t>ノウエン</t>
    </rPh>
    <rPh sb="9" eb="11">
      <t>ダイヒョウ</t>
    </rPh>
    <rPh sb="12" eb="14">
      <t>ナカガワ</t>
    </rPh>
    <rPh sb="15" eb="17">
      <t>ツネトシ</t>
    </rPh>
    <phoneticPr fontId="3"/>
  </si>
  <si>
    <t>愛媛県立宇和高等学校
校長　山下　尚位</t>
    <rPh sb="0" eb="4">
      <t>エヒメケンリツ</t>
    </rPh>
    <rPh sb="4" eb="6">
      <t>ウワ</t>
    </rPh>
    <rPh sb="6" eb="8">
      <t>コウトウ</t>
    </rPh>
    <rPh sb="8" eb="10">
      <t>ガッコウ</t>
    </rPh>
    <rPh sb="11" eb="13">
      <t>コウチョウ</t>
    </rPh>
    <rPh sb="14" eb="16">
      <t>ヤマシタ</t>
    </rPh>
    <rPh sb="17" eb="18">
      <t>ナオ</t>
    </rPh>
    <rPh sb="18" eb="19">
      <t>イ</t>
    </rPh>
    <phoneticPr fontId="3"/>
  </si>
  <si>
    <t>愛媛県立北宇和高等学校
校長　渡邊　弘安</t>
    <rPh sb="0" eb="4">
      <t>エヒメケンリツ</t>
    </rPh>
    <rPh sb="4" eb="5">
      <t>キタ</t>
    </rPh>
    <rPh sb="5" eb="7">
      <t>ウワ</t>
    </rPh>
    <rPh sb="7" eb="9">
      <t>コウトウ</t>
    </rPh>
    <rPh sb="9" eb="11">
      <t>ガッコウ</t>
    </rPh>
    <rPh sb="12" eb="14">
      <t>コウチョウ</t>
    </rPh>
    <rPh sb="15" eb="17">
      <t>ワタナベ</t>
    </rPh>
    <rPh sb="18" eb="20">
      <t>ヒロヤス</t>
    </rPh>
    <phoneticPr fontId="3"/>
  </si>
  <si>
    <t>非結球レタス（サラダ菜　
養液栽培）</t>
    <rPh sb="0" eb="1">
      <t>ヒ</t>
    </rPh>
    <rPh sb="1" eb="3">
      <t>ケッキュウ</t>
    </rPh>
    <rPh sb="10" eb="11">
      <t>ナ</t>
    </rPh>
    <rPh sb="13" eb="17">
      <t>ヨウエキサイバイ</t>
    </rPh>
    <phoneticPr fontId="3"/>
  </si>
  <si>
    <t>イチジク</t>
    <phoneticPr fontId="0"/>
  </si>
  <si>
    <t>温州みかん（普通温州）</t>
    <rPh sb="0" eb="2">
      <t>ウンシュウ</t>
    </rPh>
    <rPh sb="6" eb="10">
      <t>フツウウンシュウ</t>
    </rPh>
    <phoneticPr fontId="0"/>
  </si>
  <si>
    <t>イチジク（露地・ハウス）</t>
    <rPh sb="5" eb="7">
      <t>ロジ</t>
    </rPh>
    <phoneticPr fontId="0"/>
  </si>
  <si>
    <t>温州みかん（早生温州）</t>
    <phoneticPr fontId="3"/>
  </si>
  <si>
    <t>中晩柑類（伊予柑、ポンカン）</t>
    <phoneticPr fontId="3"/>
  </si>
  <si>
    <t>中晩柑類 その他
（施設・露地）</t>
    <rPh sb="10" eb="12">
      <t>シセツ</t>
    </rPh>
    <rPh sb="13" eb="15">
      <t>ロジ</t>
    </rPh>
    <phoneticPr fontId="3"/>
  </si>
  <si>
    <t>香酸柑橘類（レモン）</t>
    <phoneticPr fontId="3"/>
  </si>
  <si>
    <t>きゅうり（半促成・普通）</t>
    <rPh sb="5" eb="6">
      <t>ハン</t>
    </rPh>
    <rPh sb="6" eb="8">
      <t>ソクセイ</t>
    </rPh>
    <rPh sb="9" eb="11">
      <t>フツウ</t>
    </rPh>
    <phoneticPr fontId="0"/>
  </si>
  <si>
    <t>ミニトマト（半促成）</t>
    <rPh sb="6" eb="7">
      <t>ハン</t>
    </rPh>
    <rPh sb="7" eb="9">
      <t>ソクセイ</t>
    </rPh>
    <phoneticPr fontId="0"/>
  </si>
  <si>
    <t>バレイショ（普通）</t>
    <rPh sb="6" eb="8">
      <t>フツウ</t>
    </rPh>
    <phoneticPr fontId="0"/>
  </si>
  <si>
    <t>中晩柑類（伊予柑）</t>
    <rPh sb="0" eb="4">
      <t>チュウバンカンルイ</t>
    </rPh>
    <rPh sb="5" eb="8">
      <t>イヨカン</t>
    </rPh>
    <phoneticPr fontId="0"/>
  </si>
  <si>
    <t>キウイフルーツ</t>
    <phoneticPr fontId="3"/>
  </si>
  <si>
    <t>中晩柑類
（愛媛果試第28号、はれひめ他）</t>
    <rPh sb="0" eb="3">
      <t>チュウバンカン</t>
    </rPh>
    <rPh sb="3" eb="4">
      <t>ルイ</t>
    </rPh>
    <rPh sb="6" eb="8">
      <t>エヒメ</t>
    </rPh>
    <rPh sb="8" eb="9">
      <t>カ</t>
    </rPh>
    <rPh sb="9" eb="10">
      <t>シ</t>
    </rPh>
    <rPh sb="10" eb="11">
      <t>ダイ</t>
    </rPh>
    <rPh sb="13" eb="14">
      <t>ゴウ</t>
    </rPh>
    <rPh sb="19" eb="20">
      <t>ホカ</t>
    </rPh>
    <phoneticPr fontId="3"/>
  </si>
  <si>
    <t>スイートコーン</t>
    <phoneticPr fontId="3"/>
  </si>
  <si>
    <t>04A075</t>
    <phoneticPr fontId="3"/>
  </si>
  <si>
    <t>04A076G</t>
    <phoneticPr fontId="3"/>
  </si>
  <si>
    <t>04A077G</t>
    <phoneticPr fontId="3"/>
  </si>
  <si>
    <t>04A078G</t>
    <phoneticPr fontId="3"/>
  </si>
  <si>
    <t>04A079G</t>
    <phoneticPr fontId="3"/>
  </si>
  <si>
    <t>04A080G</t>
    <phoneticPr fontId="3"/>
  </si>
  <si>
    <t>04A081</t>
  </si>
  <si>
    <t>04A082</t>
  </si>
  <si>
    <t>04A083</t>
  </si>
  <si>
    <t>04A084</t>
  </si>
  <si>
    <t>04A085</t>
  </si>
  <si>
    <t>04A086</t>
  </si>
  <si>
    <t>04A087G</t>
    <phoneticPr fontId="3"/>
  </si>
  <si>
    <t>04A088G</t>
    <phoneticPr fontId="3"/>
  </si>
  <si>
    <t>04A089G</t>
    <phoneticPr fontId="3"/>
  </si>
  <si>
    <t>04A090G</t>
    <phoneticPr fontId="3"/>
  </si>
  <si>
    <t>04A091G</t>
    <phoneticPr fontId="3"/>
  </si>
  <si>
    <t>04A092G</t>
    <phoneticPr fontId="3"/>
  </si>
  <si>
    <t>04A093G</t>
    <phoneticPr fontId="3"/>
  </si>
  <si>
    <t>04A094G</t>
    <phoneticPr fontId="3"/>
  </si>
  <si>
    <t>04A095</t>
  </si>
  <si>
    <t>04A096</t>
  </si>
  <si>
    <t>04A097</t>
  </si>
  <si>
    <t>04A098G</t>
    <phoneticPr fontId="3"/>
  </si>
  <si>
    <t>04A099G</t>
    <phoneticPr fontId="3"/>
  </si>
  <si>
    <t>04A100G</t>
    <phoneticPr fontId="3"/>
  </si>
  <si>
    <t>新居浜市</t>
    <rPh sb="0" eb="4">
      <t>ニイハマシ</t>
    </rPh>
    <phoneticPr fontId="3"/>
  </si>
  <si>
    <t>養液栽培
節減対象農薬不使用</t>
    <rPh sb="0" eb="2">
      <t>ヨウエキ</t>
    </rPh>
    <rPh sb="2" eb="4">
      <t>サイバイ</t>
    </rPh>
    <rPh sb="11" eb="14">
      <t>フシヨウ</t>
    </rPh>
    <phoneticPr fontId="3"/>
  </si>
  <si>
    <t>養液栽培
節減対象農薬５割以上減</t>
    <rPh sb="0" eb="2">
      <t>ヨウエキ</t>
    </rPh>
    <rPh sb="2" eb="4">
      <t>サイバイ</t>
    </rPh>
    <rPh sb="12" eb="13">
      <t>ワリ</t>
    </rPh>
    <rPh sb="13" eb="15">
      <t>イジョウ</t>
    </rPh>
    <rPh sb="15" eb="16">
      <t>ゲン</t>
    </rPh>
    <phoneticPr fontId="3"/>
  </si>
  <si>
    <t>農薬・化学肥料不使用農産物
県ＧＡＰ農産物</t>
    <rPh sb="0" eb="2">
      <t>ノウヤク</t>
    </rPh>
    <rPh sb="3" eb="5">
      <t>カガク</t>
    </rPh>
    <rPh sb="5" eb="7">
      <t>ヒリョウ</t>
    </rPh>
    <rPh sb="7" eb="10">
      <t>フシヨウ</t>
    </rPh>
    <rPh sb="10" eb="13">
      <t>ノウサンブツ</t>
    </rPh>
    <rPh sb="14" eb="15">
      <t>ケン</t>
    </rPh>
    <rPh sb="18" eb="21">
      <t>ノウサンブツ</t>
    </rPh>
    <phoneticPr fontId="3"/>
  </si>
  <si>
    <t>今治市</t>
    <rPh sb="0" eb="2">
      <t>イマバリ</t>
    </rPh>
    <rPh sb="2" eb="3">
      <t>シ</t>
    </rPh>
    <phoneticPr fontId="3"/>
  </si>
  <si>
    <t>伊予市</t>
    <phoneticPr fontId="0"/>
  </si>
  <si>
    <t>鬼北町</t>
    <rPh sb="0" eb="1">
      <t>オニ</t>
    </rPh>
    <rPh sb="1" eb="2">
      <t>キタ</t>
    </rPh>
    <rPh sb="2" eb="3">
      <t>チョウ</t>
    </rPh>
    <phoneticPr fontId="7"/>
  </si>
  <si>
    <t>国立大学法人　愛媛大学
学長　仁科　弘重</t>
    <rPh sb="0" eb="2">
      <t>コクリツ</t>
    </rPh>
    <rPh sb="2" eb="4">
      <t>ダイガク</t>
    </rPh>
    <rPh sb="4" eb="6">
      <t>ホウジン</t>
    </rPh>
    <rPh sb="7" eb="11">
      <t>エヒメダイガク</t>
    </rPh>
    <rPh sb="12" eb="14">
      <t>ガクチョウ</t>
    </rPh>
    <rPh sb="15" eb="17">
      <t>ニシナ</t>
    </rPh>
    <rPh sb="18" eb="20">
      <t>ヒロシゲ</t>
    </rPh>
    <phoneticPr fontId="0"/>
  </si>
  <si>
    <t>株式会社嶋茶舗
代表取締役社長　嶋　直穂</t>
    <rPh sb="0" eb="4">
      <t>カブシキガイシャ</t>
    </rPh>
    <rPh sb="4" eb="5">
      <t>シマ</t>
    </rPh>
    <rPh sb="5" eb="7">
      <t>チャホ</t>
    </rPh>
    <rPh sb="8" eb="10">
      <t>ダイヒョウ</t>
    </rPh>
    <rPh sb="10" eb="13">
      <t>トリシマリヤク</t>
    </rPh>
    <rPh sb="13" eb="15">
      <t>シャチョウ</t>
    </rPh>
    <rPh sb="16" eb="17">
      <t>シマ</t>
    </rPh>
    <rPh sb="18" eb="19">
      <t>ナオ</t>
    </rPh>
    <rPh sb="19" eb="20">
      <t>ホ</t>
    </rPh>
    <phoneticPr fontId="0"/>
  </si>
  <si>
    <t>04B113G</t>
    <phoneticPr fontId="3"/>
  </si>
  <si>
    <t>04B114G</t>
    <phoneticPr fontId="3"/>
  </si>
  <si>
    <t>04B115G</t>
    <phoneticPr fontId="3"/>
  </si>
  <si>
    <t>04B116G</t>
    <phoneticPr fontId="3"/>
  </si>
  <si>
    <t>04B117</t>
  </si>
  <si>
    <t>有限会社シティアイズ</t>
    <rPh sb="0" eb="4">
      <t>ユウゲンガイシャ</t>
    </rPh>
    <phoneticPr fontId="3"/>
  </si>
  <si>
    <t>代表取締役　永井　正信</t>
    <rPh sb="0" eb="2">
      <t>ダイヒョウ</t>
    </rPh>
    <rPh sb="2" eb="5">
      <t>トリシマリヤク</t>
    </rPh>
    <rPh sb="6" eb="8">
      <t>ナガイ</t>
    </rPh>
    <rPh sb="9" eb="11">
      <t>マサノブ</t>
    </rPh>
    <phoneticPr fontId="3"/>
  </si>
  <si>
    <t>ECサイト、直売所（周ちゃん広場、DCM周桑店）</t>
    <rPh sb="6" eb="9">
      <t>チョクバイジョ</t>
    </rPh>
    <rPh sb="10" eb="11">
      <t>シュウ</t>
    </rPh>
    <rPh sb="14" eb="16">
      <t>ヒロバ</t>
    </rPh>
    <rPh sb="20" eb="22">
      <t>シュウソウ</t>
    </rPh>
    <rPh sb="22" eb="23">
      <t>テン</t>
    </rPh>
    <phoneticPr fontId="3"/>
  </si>
  <si>
    <t>04B118</t>
  </si>
  <si>
    <t>04B119</t>
  </si>
  <si>
    <t>岡部　尚樹</t>
    <rPh sb="0" eb="2">
      <t>オカベ</t>
    </rPh>
    <rPh sb="3" eb="5">
      <t>ナオキ</t>
    </rPh>
    <phoneticPr fontId="3"/>
  </si>
  <si>
    <t>松一青果</t>
    <rPh sb="0" eb="2">
      <t>マツイチ</t>
    </rPh>
    <rPh sb="2" eb="4">
      <t>セイカ</t>
    </rPh>
    <phoneticPr fontId="3"/>
  </si>
  <si>
    <t>新居浜青果、川之江青果</t>
    <rPh sb="0" eb="3">
      <t>ニイハマ</t>
    </rPh>
    <rPh sb="3" eb="5">
      <t>セイカ</t>
    </rPh>
    <rPh sb="6" eb="9">
      <t>カワノエ</t>
    </rPh>
    <rPh sb="9" eb="11">
      <t>セイカ</t>
    </rPh>
    <phoneticPr fontId="3"/>
  </si>
  <si>
    <t>04B120</t>
  </si>
  <si>
    <t>04B121</t>
  </si>
  <si>
    <t>04B122</t>
  </si>
  <si>
    <t>水津　欣也</t>
    <rPh sb="0" eb="2">
      <t>スイヅ</t>
    </rPh>
    <rPh sb="3" eb="5">
      <t>キンヤ</t>
    </rPh>
    <phoneticPr fontId="3"/>
  </si>
  <si>
    <t>武田　義臣</t>
    <rPh sb="0" eb="2">
      <t>タケダ</t>
    </rPh>
    <rPh sb="3" eb="5">
      <t>ヨシオミ</t>
    </rPh>
    <phoneticPr fontId="3"/>
  </si>
  <si>
    <t>宇高　浩二</t>
    <rPh sb="0" eb="2">
      <t>ウダカ</t>
    </rPh>
    <rPh sb="3" eb="5">
      <t>コウジ</t>
    </rPh>
    <phoneticPr fontId="3"/>
  </si>
  <si>
    <t>直売所（周ちゃん広場、そごうマート三津屋店他）</t>
    <rPh sb="0" eb="3">
      <t>チョクバイジョ</t>
    </rPh>
    <rPh sb="4" eb="5">
      <t>シュウ</t>
    </rPh>
    <rPh sb="8" eb="10">
      <t>ヒロバ</t>
    </rPh>
    <rPh sb="17" eb="20">
      <t>ミツヤ</t>
    </rPh>
    <rPh sb="20" eb="21">
      <t>テン</t>
    </rPh>
    <rPh sb="21" eb="22">
      <t>ホカ</t>
    </rPh>
    <phoneticPr fontId="3"/>
  </si>
  <si>
    <t>松一青果</t>
    <rPh sb="0" eb="4">
      <t>マツイチセイカ</t>
    </rPh>
    <phoneticPr fontId="3"/>
  </si>
  <si>
    <t>直売所（さいさいきて屋）、スーパー（サニーマート、セブンスター）</t>
    <rPh sb="0" eb="3">
      <t>チョクバイジョ</t>
    </rPh>
    <rPh sb="10" eb="11">
      <t>ヤ</t>
    </rPh>
    <phoneticPr fontId="3"/>
  </si>
  <si>
    <t>04B124</t>
  </si>
  <si>
    <t>04B125</t>
  </si>
  <si>
    <t>04B126</t>
  </si>
  <si>
    <t>04B127</t>
  </si>
  <si>
    <t>菊間トマト部会</t>
    <rPh sb="0" eb="2">
      <t>キクマ</t>
    </rPh>
    <rPh sb="5" eb="7">
      <t>ブカイ</t>
    </rPh>
    <phoneticPr fontId="3"/>
  </si>
  <si>
    <t>越智今治農協苺部会</t>
    <rPh sb="0" eb="2">
      <t>オチ</t>
    </rPh>
    <rPh sb="2" eb="4">
      <t>イマバリ</t>
    </rPh>
    <rPh sb="4" eb="6">
      <t>ノウキョウ</t>
    </rPh>
    <rPh sb="6" eb="7">
      <t>イチゴ</t>
    </rPh>
    <rPh sb="7" eb="9">
      <t>ブカイ</t>
    </rPh>
    <phoneticPr fontId="3"/>
  </si>
  <si>
    <t>部会長　阿部　保雄</t>
    <rPh sb="0" eb="3">
      <t>ブカイチョウ</t>
    </rPh>
    <rPh sb="4" eb="6">
      <t>アベ</t>
    </rPh>
    <rPh sb="7" eb="9">
      <t>ヤスオ</t>
    </rPh>
    <phoneticPr fontId="3"/>
  </si>
  <si>
    <t>指導員　越智　圭吾</t>
    <rPh sb="0" eb="3">
      <t>シドウイン</t>
    </rPh>
    <rPh sb="4" eb="6">
      <t>オチ</t>
    </rPh>
    <rPh sb="7" eb="9">
      <t>ケイゴ</t>
    </rPh>
    <phoneticPr fontId="3"/>
  </si>
  <si>
    <t>松山青果株式会社</t>
    <rPh sb="0" eb="2">
      <t>マツヤマ</t>
    </rPh>
    <rPh sb="2" eb="4">
      <t>セイカ</t>
    </rPh>
    <rPh sb="4" eb="8">
      <t>カブシキガイシャ</t>
    </rPh>
    <phoneticPr fontId="3"/>
  </si>
  <si>
    <t>丸今青果</t>
    <rPh sb="0" eb="1">
      <t>マル</t>
    </rPh>
    <rPh sb="1" eb="2">
      <t>イマ</t>
    </rPh>
    <rPh sb="2" eb="4">
      <t>セイカ</t>
    </rPh>
    <phoneticPr fontId="3"/>
  </si>
  <si>
    <t>04B128</t>
  </si>
  <si>
    <t>04B129</t>
  </si>
  <si>
    <t>04B130</t>
  </si>
  <si>
    <t>井出　秀司</t>
    <rPh sb="0" eb="2">
      <t>イデ</t>
    </rPh>
    <rPh sb="3" eb="5">
      <t>シュウジ</t>
    </rPh>
    <phoneticPr fontId="3"/>
  </si>
  <si>
    <t>JA全農えひめ、今治市学校給食課</t>
    <rPh sb="2" eb="4">
      <t>ゼンノウ</t>
    </rPh>
    <rPh sb="8" eb="11">
      <t>イマバリシ</t>
    </rPh>
    <rPh sb="11" eb="13">
      <t>ガッコウ</t>
    </rPh>
    <rPh sb="13" eb="15">
      <t>キュウショク</t>
    </rPh>
    <rPh sb="15" eb="16">
      <t>カ</t>
    </rPh>
    <phoneticPr fontId="3"/>
  </si>
  <si>
    <t>JA全農えひめ</t>
    <rPh sb="2" eb="4">
      <t>ゼンノウ</t>
    </rPh>
    <phoneticPr fontId="3"/>
  </si>
  <si>
    <t>04B131</t>
  </si>
  <si>
    <t>野間　千愛</t>
    <rPh sb="0" eb="2">
      <t>ノマ</t>
    </rPh>
    <rPh sb="3" eb="4">
      <t>セン</t>
    </rPh>
    <rPh sb="4" eb="5">
      <t>アイ</t>
    </rPh>
    <phoneticPr fontId="3"/>
  </si>
  <si>
    <t>04B132</t>
  </si>
  <si>
    <t>白葱部会</t>
    <rPh sb="0" eb="1">
      <t>シロ</t>
    </rPh>
    <rPh sb="1" eb="2">
      <t>ネギ</t>
    </rPh>
    <rPh sb="2" eb="4">
      <t>ブカイ</t>
    </rPh>
    <phoneticPr fontId="3"/>
  </si>
  <si>
    <t>部会長　和田　正寛</t>
    <rPh sb="0" eb="3">
      <t>ブカイチョウ</t>
    </rPh>
    <rPh sb="4" eb="6">
      <t>ワダ</t>
    </rPh>
    <rPh sb="7" eb="9">
      <t>マサヒロ</t>
    </rPh>
    <phoneticPr fontId="3"/>
  </si>
  <si>
    <t>京阪神市場、県内市場</t>
    <rPh sb="0" eb="3">
      <t>ケイハンシン</t>
    </rPh>
    <rPh sb="3" eb="5">
      <t>シジョウ</t>
    </rPh>
    <rPh sb="6" eb="8">
      <t>ケンナイ</t>
    </rPh>
    <rPh sb="8" eb="10">
      <t>イチバ</t>
    </rPh>
    <phoneticPr fontId="3"/>
  </si>
  <si>
    <t>04B134G</t>
    <phoneticPr fontId="3"/>
  </si>
  <si>
    <t>代表取締役　大森　孝宗</t>
    <rPh sb="0" eb="2">
      <t>ダイヒョウ</t>
    </rPh>
    <rPh sb="2" eb="5">
      <t>トリシマリヤク</t>
    </rPh>
    <rPh sb="6" eb="8">
      <t>オオモリ</t>
    </rPh>
    <rPh sb="9" eb="11">
      <t>タカムネ</t>
    </rPh>
    <phoneticPr fontId="3"/>
  </si>
  <si>
    <t>04B135G</t>
    <phoneticPr fontId="3"/>
  </si>
  <si>
    <t>04B136G</t>
    <phoneticPr fontId="3"/>
  </si>
  <si>
    <t>04B137G</t>
    <phoneticPr fontId="3"/>
  </si>
  <si>
    <t>04B138G</t>
    <phoneticPr fontId="3"/>
  </si>
  <si>
    <t>04B139G</t>
    <phoneticPr fontId="3"/>
  </si>
  <si>
    <t>04B140G</t>
    <phoneticPr fontId="3"/>
  </si>
  <si>
    <t>峰ちゃん農園</t>
    <rPh sb="0" eb="1">
      <t>ミネ</t>
    </rPh>
    <rPh sb="4" eb="6">
      <t>ノウエン</t>
    </rPh>
    <phoneticPr fontId="3"/>
  </si>
  <si>
    <t>04B141</t>
  </si>
  <si>
    <t>04B142</t>
  </si>
  <si>
    <t>04B143</t>
  </si>
  <si>
    <t>代表取締役　窪中　良樹</t>
    <rPh sb="0" eb="2">
      <t>ダイヒョウ</t>
    </rPh>
    <rPh sb="2" eb="5">
      <t>トリシマリヤク</t>
    </rPh>
    <rPh sb="6" eb="7">
      <t>クボ</t>
    </rPh>
    <rPh sb="7" eb="8">
      <t>ナカ</t>
    </rPh>
    <rPh sb="9" eb="11">
      <t>ヨシキ</t>
    </rPh>
    <phoneticPr fontId="3"/>
  </si>
  <si>
    <t>はしもと農園</t>
    <rPh sb="4" eb="6">
      <t>ノウエン</t>
    </rPh>
    <phoneticPr fontId="3"/>
  </si>
  <si>
    <t>橋本　秀志</t>
    <rPh sb="0" eb="2">
      <t>ハシモト</t>
    </rPh>
    <rPh sb="3" eb="4">
      <t>ヒデ</t>
    </rPh>
    <rPh sb="4" eb="5">
      <t>ココロザシ</t>
    </rPh>
    <phoneticPr fontId="3"/>
  </si>
  <si>
    <t>―</t>
    <phoneticPr fontId="3"/>
  </si>
  <si>
    <t>松一青果、市場、フジ</t>
    <rPh sb="0" eb="2">
      <t>マツイチ</t>
    </rPh>
    <rPh sb="2" eb="4">
      <t>セイカ</t>
    </rPh>
    <rPh sb="5" eb="7">
      <t>イチバ</t>
    </rPh>
    <phoneticPr fontId="3"/>
  </si>
  <si>
    <t>市場（伊予市）、松一青果</t>
    <rPh sb="0" eb="2">
      <t>イチバ</t>
    </rPh>
    <rPh sb="3" eb="6">
      <t>イヨシ</t>
    </rPh>
    <rPh sb="8" eb="12">
      <t>マツイチセイカ</t>
    </rPh>
    <phoneticPr fontId="3"/>
  </si>
  <si>
    <t>04B145</t>
  </si>
  <si>
    <t>松下　丈権</t>
    <rPh sb="0" eb="2">
      <t>マツシタ</t>
    </rPh>
    <rPh sb="3" eb="4">
      <t>ジョウ</t>
    </rPh>
    <rPh sb="4" eb="5">
      <t>ケン</t>
    </rPh>
    <phoneticPr fontId="3"/>
  </si>
  <si>
    <t>無茶々園</t>
    <rPh sb="0" eb="2">
      <t>ムチャ</t>
    </rPh>
    <rPh sb="3" eb="4">
      <t>エン</t>
    </rPh>
    <phoneticPr fontId="3"/>
  </si>
  <si>
    <t>04B147</t>
  </si>
  <si>
    <t>児玉　計美</t>
    <rPh sb="0" eb="2">
      <t>コダマ</t>
    </rPh>
    <rPh sb="3" eb="5">
      <t>カズミ</t>
    </rPh>
    <phoneticPr fontId="3"/>
  </si>
  <si>
    <t>04B148</t>
  </si>
  <si>
    <t>若宮　克也</t>
    <rPh sb="0" eb="2">
      <t>ワカミヤ</t>
    </rPh>
    <rPh sb="3" eb="5">
      <t>カツヤ</t>
    </rPh>
    <phoneticPr fontId="3"/>
  </si>
  <si>
    <t>ショッパーズ、百姓百品、日吉夢産地</t>
    <rPh sb="7" eb="9">
      <t>ヒャクショウ</t>
    </rPh>
    <rPh sb="9" eb="11">
      <t>ヒャッピン</t>
    </rPh>
    <rPh sb="12" eb="14">
      <t>ヒヨシ</t>
    </rPh>
    <rPh sb="14" eb="15">
      <t>ユメ</t>
    </rPh>
    <rPh sb="15" eb="17">
      <t>サンチ</t>
    </rPh>
    <phoneticPr fontId="3"/>
  </si>
  <si>
    <t>04B149</t>
  </si>
  <si>
    <t>04B150</t>
  </si>
  <si>
    <t>株式会社UCF</t>
    <rPh sb="0" eb="4">
      <t>カブシキガイシャ</t>
    </rPh>
    <phoneticPr fontId="3"/>
  </si>
  <si>
    <t>代表取締役　細川　陽一</t>
    <rPh sb="0" eb="2">
      <t>ダイヒョウ</t>
    </rPh>
    <rPh sb="2" eb="5">
      <t>トリシマリヤク</t>
    </rPh>
    <rPh sb="6" eb="8">
      <t>ホソカワ</t>
    </rPh>
    <rPh sb="9" eb="11">
      <t>ヨウイチ</t>
    </rPh>
    <phoneticPr fontId="3"/>
  </si>
  <si>
    <t>(有)シトラス、地元スーパー産直、学校給食</t>
    <rPh sb="0" eb="3">
      <t>ユウゲンガイシャ</t>
    </rPh>
    <rPh sb="8" eb="10">
      <t>ヂモト</t>
    </rPh>
    <rPh sb="14" eb="16">
      <t>サンチョク</t>
    </rPh>
    <rPh sb="17" eb="19">
      <t>ガッコウ</t>
    </rPh>
    <rPh sb="19" eb="21">
      <t>キュウショク</t>
    </rPh>
    <phoneticPr fontId="3"/>
  </si>
  <si>
    <t>04B151</t>
  </si>
  <si>
    <t>代表取締役　赤松　拓也</t>
    <rPh sb="0" eb="2">
      <t>ダイヒョウ</t>
    </rPh>
    <rPh sb="2" eb="5">
      <t>トリシマリヤク</t>
    </rPh>
    <rPh sb="6" eb="8">
      <t>アカマツ</t>
    </rPh>
    <rPh sb="9" eb="11">
      <t>タクヤ</t>
    </rPh>
    <phoneticPr fontId="3"/>
  </si>
  <si>
    <t>地元産直、個人販売</t>
    <rPh sb="0" eb="2">
      <t>ヂモト</t>
    </rPh>
    <rPh sb="2" eb="4">
      <t>サンチョク</t>
    </rPh>
    <rPh sb="5" eb="7">
      <t>コジン</t>
    </rPh>
    <rPh sb="7" eb="9">
      <t>ハンバイ</t>
    </rPh>
    <phoneticPr fontId="3"/>
  </si>
  <si>
    <t>04B152</t>
  </si>
  <si>
    <t>（一社）愛媛県観光物産協会、松山青果</t>
    <rPh sb="1" eb="3">
      <t>イッシャ</t>
    </rPh>
    <rPh sb="4" eb="7">
      <t>エヒメケン</t>
    </rPh>
    <rPh sb="7" eb="9">
      <t>カンコウ</t>
    </rPh>
    <rPh sb="9" eb="11">
      <t>ブッサン</t>
    </rPh>
    <rPh sb="11" eb="13">
      <t>キョウカイ</t>
    </rPh>
    <rPh sb="14" eb="16">
      <t>マツヤマ</t>
    </rPh>
    <rPh sb="16" eb="18">
      <t>セイカ</t>
    </rPh>
    <phoneticPr fontId="3"/>
  </si>
  <si>
    <t>水稲：一般（ヒノヒカリ、ひめの凜）</t>
    <rPh sb="0" eb="2">
      <t>スイトウ</t>
    </rPh>
    <rPh sb="3" eb="5">
      <t>イッパン</t>
    </rPh>
    <rPh sb="15" eb="16">
      <t>リン</t>
    </rPh>
    <phoneticPr fontId="3"/>
  </si>
  <si>
    <t>伊予農産株式会社
代表取締役　山内　栄</t>
    <rPh sb="0" eb="2">
      <t>イヨ</t>
    </rPh>
    <rPh sb="2" eb="4">
      <t>ノウサン</t>
    </rPh>
    <rPh sb="4" eb="6">
      <t>カブシキ</t>
    </rPh>
    <rPh sb="6" eb="7">
      <t>カイ</t>
    </rPh>
    <rPh sb="7" eb="8">
      <t>シャ</t>
    </rPh>
    <rPh sb="9" eb="11">
      <t>ダイヒョウ</t>
    </rPh>
    <rPh sb="11" eb="14">
      <t>トリシマリヤク</t>
    </rPh>
    <rPh sb="15" eb="17">
      <t>ヤマウチ</t>
    </rPh>
    <rPh sb="18" eb="19">
      <t>サカエ</t>
    </rPh>
    <phoneticPr fontId="20"/>
  </si>
  <si>
    <t>越智今治農業協同組合
代表理事理事長　渡部　浩忠</t>
    <rPh sb="0" eb="2">
      <t>オチ</t>
    </rPh>
    <rPh sb="2" eb="4">
      <t>イマバリ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リジチョウ</t>
    </rPh>
    <rPh sb="19" eb="21">
      <t>ワタナベ</t>
    </rPh>
    <rPh sb="22" eb="24">
      <t>ヒロタダ</t>
    </rPh>
    <phoneticPr fontId="20"/>
  </si>
  <si>
    <t>東宇和農業協同組合
代表理事組合長　石野　満章</t>
    <rPh sb="0" eb="3">
      <t>ヒガシウワ</t>
    </rPh>
    <rPh sb="3" eb="5">
      <t>ノウギョウ</t>
    </rPh>
    <rPh sb="5" eb="7">
      <t>キョウドウ</t>
    </rPh>
    <rPh sb="7" eb="9">
      <t>クミアイ</t>
    </rPh>
    <rPh sb="10" eb="17">
      <t>ダイヒョウリジクミアイチョウ</t>
    </rPh>
    <rPh sb="18" eb="20">
      <t>イシノ</t>
    </rPh>
    <rPh sb="21" eb="23">
      <t>ミツアキ</t>
    </rPh>
    <phoneticPr fontId="3"/>
  </si>
  <si>
    <t>有限会社琴平商会
代表取締役　菊池　宏明</t>
    <rPh sb="0" eb="4">
      <t>ユウゲンガイシャ</t>
    </rPh>
    <rPh sb="4" eb="6">
      <t>コトヒラ</t>
    </rPh>
    <rPh sb="6" eb="8">
      <t>ショウカイ</t>
    </rPh>
    <rPh sb="9" eb="14">
      <t>ダイヒョウトリシマリヤク</t>
    </rPh>
    <rPh sb="15" eb="17">
      <t>キクチ</t>
    </rPh>
    <rPh sb="18" eb="20">
      <t>ヒロアキ</t>
    </rPh>
    <phoneticPr fontId="3"/>
  </si>
  <si>
    <t>農事組合法人愛媛産直協同センター
代表理事　森井　俊弘</t>
    <rPh sb="0" eb="2">
      <t>ノウジ</t>
    </rPh>
    <rPh sb="2" eb="4">
      <t>クミアイ</t>
    </rPh>
    <rPh sb="4" eb="6">
      <t>ホウジン</t>
    </rPh>
    <rPh sb="6" eb="8">
      <t>エヒメ</t>
    </rPh>
    <rPh sb="8" eb="10">
      <t>サンチョク</t>
    </rPh>
    <rPh sb="10" eb="12">
      <t>キョウドウ</t>
    </rPh>
    <rPh sb="17" eb="19">
      <t>ダイヒョウ</t>
    </rPh>
    <rPh sb="19" eb="21">
      <t>リジ</t>
    </rPh>
    <rPh sb="22" eb="24">
      <t>モリイ</t>
    </rPh>
    <rPh sb="25" eb="27">
      <t>トシヒロ</t>
    </rPh>
    <phoneticPr fontId="3"/>
  </si>
  <si>
    <t>ナス（ハウス半促成）</t>
    <rPh sb="6" eb="7">
      <t>ハン</t>
    </rPh>
    <rPh sb="7" eb="9">
      <t>ソクセイ</t>
    </rPh>
    <phoneticPr fontId="20"/>
  </si>
  <si>
    <t>トマト（半促成）</t>
    <rPh sb="4" eb="5">
      <t>ハン</t>
    </rPh>
    <rPh sb="5" eb="7">
      <t>ソクセイ</t>
    </rPh>
    <phoneticPr fontId="20"/>
  </si>
  <si>
    <t>温州みかん（早生・普通）</t>
    <rPh sb="0" eb="2">
      <t>ウンシュウ</t>
    </rPh>
    <rPh sb="6" eb="8">
      <t>ワセ</t>
    </rPh>
    <rPh sb="9" eb="11">
      <t>フツウ</t>
    </rPh>
    <phoneticPr fontId="20"/>
  </si>
  <si>
    <t>ホウレンソウ（ハウス周年栽培）</t>
    <rPh sb="10" eb="12">
      <t>シュウネン</t>
    </rPh>
    <rPh sb="12" eb="14">
      <t>サイバイ</t>
    </rPh>
    <phoneticPr fontId="20"/>
  </si>
  <si>
    <t>チンゲンサイ（ハウス周年栽培）</t>
    <rPh sb="10" eb="12">
      <t>シュウネン</t>
    </rPh>
    <rPh sb="12" eb="14">
      <t>サイバイ</t>
    </rPh>
    <phoneticPr fontId="20"/>
  </si>
  <si>
    <t>コマツナ（ハウス周年栽培）</t>
    <rPh sb="8" eb="10">
      <t>シュウネン</t>
    </rPh>
    <rPh sb="10" eb="12">
      <t>サイバイ</t>
    </rPh>
    <phoneticPr fontId="20"/>
  </si>
  <si>
    <t>ミズナ（ハウス周年栽培）</t>
    <rPh sb="7" eb="9">
      <t>シュウネン</t>
    </rPh>
    <rPh sb="9" eb="11">
      <t>サイバイ</t>
    </rPh>
    <phoneticPr fontId="20"/>
  </si>
  <si>
    <t>香酸柑橘類（ユズ）</t>
    <rPh sb="0" eb="5">
      <t>コウサンカンキツルイ</t>
    </rPh>
    <phoneticPr fontId="20"/>
  </si>
  <si>
    <t>中晩柑類（伊予柑・ポンカン）</t>
    <rPh sb="0" eb="3">
      <t>チュウバンカン</t>
    </rPh>
    <rPh sb="3" eb="4">
      <t>ルイ</t>
    </rPh>
    <rPh sb="5" eb="8">
      <t>イヨカン</t>
    </rPh>
    <phoneticPr fontId="3"/>
  </si>
  <si>
    <t>04A101</t>
    <phoneticPr fontId="3"/>
  </si>
  <si>
    <t>04A102</t>
  </si>
  <si>
    <t>04A103</t>
  </si>
  <si>
    <t>04A104</t>
  </si>
  <si>
    <t>04A105</t>
  </si>
  <si>
    <t>04A106</t>
  </si>
  <si>
    <t>04A107</t>
  </si>
  <si>
    <t>04A108</t>
  </si>
  <si>
    <t>04A109</t>
  </si>
  <si>
    <t>04A110</t>
  </si>
  <si>
    <t>04A111</t>
  </si>
  <si>
    <t>04A112</t>
  </si>
  <si>
    <t>04A113</t>
  </si>
  <si>
    <t>04A114</t>
  </si>
  <si>
    <t>04A115</t>
  </si>
  <si>
    <t>04A116</t>
  </si>
  <si>
    <t>04A117</t>
  </si>
  <si>
    <t>04A118</t>
  </si>
  <si>
    <t>04A119</t>
  </si>
  <si>
    <t>今治市</t>
    <rPh sb="0" eb="3">
      <t>イマバリシ</t>
    </rPh>
    <phoneticPr fontId="20"/>
  </si>
  <si>
    <t>松山市</t>
    <phoneticPr fontId="0"/>
  </si>
  <si>
    <t>国立大学法人　愛媛大学
学長　仁科　弘重</t>
    <rPh sb="0" eb="4">
      <t>コクリツダイガク</t>
    </rPh>
    <rPh sb="4" eb="6">
      <t>ホウジン</t>
    </rPh>
    <rPh sb="7" eb="11">
      <t>エヒメダイガク</t>
    </rPh>
    <rPh sb="12" eb="14">
      <t>ガクチョウ</t>
    </rPh>
    <rPh sb="15" eb="17">
      <t>ニシナ</t>
    </rPh>
    <rPh sb="18" eb="20">
      <t>ヒロシゲ</t>
    </rPh>
    <phoneticPr fontId="0"/>
  </si>
  <si>
    <t>節減対象農薬不使用
化学肥料不使用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4" eb="17">
      <t>フシヨウ</t>
    </rPh>
    <phoneticPr fontId="7"/>
  </si>
  <si>
    <t>節減対象農薬不使用
化学肥料５割以上減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5" eb="18">
      <t>ワリイジョウ</t>
    </rPh>
    <rPh sb="18" eb="19">
      <t>ゲン</t>
    </rPh>
    <phoneticPr fontId="3"/>
  </si>
  <si>
    <t>水稲(ひめの凛)</t>
    <rPh sb="6" eb="7">
      <t>リン</t>
    </rPh>
    <phoneticPr fontId="3"/>
  </si>
  <si>
    <t>04B167</t>
  </si>
  <si>
    <t>太陽市、お茶の水健康館、道後たま屋、柴又たま屋</t>
    <rPh sb="0" eb="2">
      <t>タイヨウ</t>
    </rPh>
    <rPh sb="2" eb="3">
      <t>イチ</t>
    </rPh>
    <rPh sb="5" eb="6">
      <t>チャ</t>
    </rPh>
    <rPh sb="7" eb="8">
      <t>ミズ</t>
    </rPh>
    <rPh sb="8" eb="10">
      <t>ケンコウ</t>
    </rPh>
    <rPh sb="10" eb="11">
      <t>カン</t>
    </rPh>
    <rPh sb="12" eb="14">
      <t>ドウゴ</t>
    </rPh>
    <rPh sb="16" eb="17">
      <t>ヤ</t>
    </rPh>
    <rPh sb="18" eb="20">
      <t>シバマタ</t>
    </rPh>
    <rPh sb="22" eb="23">
      <t>ヤ</t>
    </rPh>
    <phoneticPr fontId="3"/>
  </si>
  <si>
    <t>04A017</t>
    <phoneticPr fontId="3"/>
  </si>
  <si>
    <t>04B153</t>
    <phoneticPr fontId="3"/>
  </si>
  <si>
    <t>髙宮　陽司</t>
    <rPh sb="0" eb="2">
      <t>タカミヤ</t>
    </rPh>
    <rPh sb="3" eb="4">
      <t>ヨウ</t>
    </rPh>
    <rPh sb="4" eb="5">
      <t>ツカサ</t>
    </rPh>
    <phoneticPr fontId="3"/>
  </si>
  <si>
    <t>04B155</t>
  </si>
  <si>
    <t>04B156</t>
  </si>
  <si>
    <t>04B157</t>
  </si>
  <si>
    <t>04B158</t>
  </si>
  <si>
    <t>伊藤　孝司</t>
    <rPh sb="0" eb="2">
      <t>イトウ</t>
    </rPh>
    <rPh sb="3" eb="4">
      <t>タカシ</t>
    </rPh>
    <rPh sb="4" eb="5">
      <t>ツカサ</t>
    </rPh>
    <phoneticPr fontId="3"/>
  </si>
  <si>
    <t>04B159</t>
  </si>
  <si>
    <t>技術専門職員　
大久保　直樹</t>
    <rPh sb="0" eb="2">
      <t>ギジュツ</t>
    </rPh>
    <rPh sb="2" eb="4">
      <t>センモン</t>
    </rPh>
    <rPh sb="4" eb="6">
      <t>ショクイン</t>
    </rPh>
    <rPh sb="8" eb="11">
      <t>オオクボ</t>
    </rPh>
    <rPh sb="12" eb="14">
      <t>ナオキ</t>
    </rPh>
    <phoneticPr fontId="3"/>
  </si>
  <si>
    <t>学内販売</t>
    <rPh sb="0" eb="4">
      <t>ガクナイハンバイ</t>
    </rPh>
    <phoneticPr fontId="3"/>
  </si>
  <si>
    <t>代表理事　髙市　眞一</t>
    <rPh sb="0" eb="2">
      <t>ダイヒョウ</t>
    </rPh>
    <rPh sb="2" eb="4">
      <t>リジ</t>
    </rPh>
    <rPh sb="5" eb="7">
      <t>タカイチ</t>
    </rPh>
    <rPh sb="8" eb="10">
      <t>シンイチ</t>
    </rPh>
    <phoneticPr fontId="3"/>
  </si>
  <si>
    <t>農事組合法人
ほのぼの農園</t>
    <rPh sb="0" eb="2">
      <t>ノウジ</t>
    </rPh>
    <rPh sb="2" eb="4">
      <t>クミアイ</t>
    </rPh>
    <rPh sb="4" eb="6">
      <t>ホウジン</t>
    </rPh>
    <rPh sb="11" eb="13">
      <t>ノウエン</t>
    </rPh>
    <phoneticPr fontId="3"/>
  </si>
  <si>
    <t>24..48</t>
    <phoneticPr fontId="3"/>
  </si>
  <si>
    <t>県内市場、四国青果</t>
    <rPh sb="0" eb="2">
      <t>ケンナイ</t>
    </rPh>
    <rPh sb="2" eb="4">
      <t>イチバ</t>
    </rPh>
    <rPh sb="5" eb="7">
      <t>シコク</t>
    </rPh>
    <rPh sb="7" eb="9">
      <t>セイカ</t>
    </rPh>
    <phoneticPr fontId="3"/>
  </si>
  <si>
    <t>アユーラステーション
松山</t>
    <rPh sb="11" eb="13">
      <t>マツヤマ</t>
    </rPh>
    <phoneticPr fontId="3"/>
  </si>
  <si>
    <t>04B162G</t>
    <phoneticPr fontId="3"/>
  </si>
  <si>
    <t>和泉農園</t>
    <rPh sb="0" eb="2">
      <t>イズミ</t>
    </rPh>
    <rPh sb="2" eb="4">
      <t>ノウエン</t>
    </rPh>
    <phoneticPr fontId="3"/>
  </si>
  <si>
    <t>和泉　康平</t>
    <rPh sb="0" eb="2">
      <t>イズミ</t>
    </rPh>
    <rPh sb="3" eb="5">
      <t>コウヘイ</t>
    </rPh>
    <phoneticPr fontId="3"/>
  </si>
  <si>
    <t>直販、オーガニック食品店等</t>
    <rPh sb="0" eb="2">
      <t>チョクハン</t>
    </rPh>
    <rPh sb="9" eb="11">
      <t>ショクヒン</t>
    </rPh>
    <rPh sb="11" eb="12">
      <t>テン</t>
    </rPh>
    <rPh sb="12" eb="13">
      <t>トウ</t>
    </rPh>
    <phoneticPr fontId="3"/>
  </si>
  <si>
    <t>04B163G</t>
    <phoneticPr fontId="3"/>
  </si>
  <si>
    <t>04B164G</t>
    <phoneticPr fontId="3"/>
  </si>
  <si>
    <t>04B165G</t>
    <phoneticPr fontId="3"/>
  </si>
  <si>
    <t>04B168</t>
  </si>
  <si>
    <t>東京青果株式会社</t>
    <rPh sb="0" eb="2">
      <t>トウキョウ</t>
    </rPh>
    <rPh sb="2" eb="4">
      <t>セイカ</t>
    </rPh>
    <rPh sb="4" eb="8">
      <t>カブシキガイシャ</t>
    </rPh>
    <phoneticPr fontId="3"/>
  </si>
  <si>
    <t>04B169</t>
  </si>
  <si>
    <t>04B170</t>
  </si>
  <si>
    <t>二宮　裕基茂</t>
    <rPh sb="0" eb="2">
      <t>ニノミヤ</t>
    </rPh>
    <rPh sb="3" eb="4">
      <t>ユウ</t>
    </rPh>
    <rPh sb="4" eb="5">
      <t>モト</t>
    </rPh>
    <rPh sb="5" eb="6">
      <t>シゲ</t>
    </rPh>
    <phoneticPr fontId="3"/>
  </si>
  <si>
    <t>愛媛産直協同センター、東都生協</t>
    <rPh sb="0" eb="2">
      <t>エヒメ</t>
    </rPh>
    <rPh sb="2" eb="4">
      <t>サンチョク</t>
    </rPh>
    <rPh sb="4" eb="6">
      <t>キョウドウ</t>
    </rPh>
    <rPh sb="11" eb="13">
      <t>トウト</t>
    </rPh>
    <rPh sb="13" eb="15">
      <t>セイキョウ</t>
    </rPh>
    <phoneticPr fontId="3"/>
  </si>
  <si>
    <t>04B171</t>
  </si>
  <si>
    <t>04B172</t>
  </si>
  <si>
    <t>有限会社　シトラス、地元スーパー産直、地元市場</t>
    <rPh sb="0" eb="4">
      <t>ユウゲンガイシャ</t>
    </rPh>
    <rPh sb="10" eb="12">
      <t>ヂモト</t>
    </rPh>
    <rPh sb="16" eb="18">
      <t>サンチョク</t>
    </rPh>
    <rPh sb="19" eb="21">
      <t>ヂモト</t>
    </rPh>
    <rPh sb="21" eb="23">
      <t>イチバ</t>
    </rPh>
    <phoneticPr fontId="3"/>
  </si>
  <si>
    <t>有限会社　シトラス、地元スーパー産直、地元販売業者へ卸販売</t>
    <rPh sb="0" eb="4">
      <t>ユウゲンガイシャ</t>
    </rPh>
    <rPh sb="10" eb="12">
      <t>ヂモト</t>
    </rPh>
    <rPh sb="16" eb="18">
      <t>サンチョク</t>
    </rPh>
    <rPh sb="19" eb="21">
      <t>ヂモト</t>
    </rPh>
    <rPh sb="21" eb="23">
      <t>ハンバイ</t>
    </rPh>
    <rPh sb="23" eb="25">
      <t>ギョウシャ</t>
    </rPh>
    <rPh sb="26" eb="29">
      <t>オロシハンバイ</t>
    </rPh>
    <phoneticPr fontId="3"/>
  </si>
  <si>
    <t>04B173</t>
  </si>
  <si>
    <t>清家　多美雄</t>
    <rPh sb="0" eb="2">
      <t>セイケ</t>
    </rPh>
    <rPh sb="3" eb="6">
      <t>タミオ</t>
    </rPh>
    <phoneticPr fontId="3"/>
  </si>
  <si>
    <t>東京青果、東京多摩青果、新宿ベジフル、丸温松山中央青果、水戸中央青果</t>
    <rPh sb="0" eb="2">
      <t>トウキョウ</t>
    </rPh>
    <rPh sb="2" eb="4">
      <t>セイカ</t>
    </rPh>
    <rPh sb="5" eb="7">
      <t>トウキョウ</t>
    </rPh>
    <rPh sb="7" eb="9">
      <t>タマ</t>
    </rPh>
    <rPh sb="9" eb="11">
      <t>セイカ</t>
    </rPh>
    <rPh sb="12" eb="14">
      <t>シンジュク</t>
    </rPh>
    <rPh sb="19" eb="20">
      <t>マル</t>
    </rPh>
    <rPh sb="20" eb="21">
      <t>オン</t>
    </rPh>
    <rPh sb="21" eb="23">
      <t>マツヤマ</t>
    </rPh>
    <rPh sb="23" eb="25">
      <t>チュウオウ</t>
    </rPh>
    <rPh sb="25" eb="27">
      <t>セイカ</t>
    </rPh>
    <rPh sb="28" eb="30">
      <t>ミト</t>
    </rPh>
    <rPh sb="30" eb="32">
      <t>チュウオウ</t>
    </rPh>
    <rPh sb="32" eb="34">
      <t>セイカ</t>
    </rPh>
    <phoneticPr fontId="3"/>
  </si>
  <si>
    <t>04B174</t>
  </si>
  <si>
    <t>04B175</t>
  </si>
  <si>
    <t>農業生産法人
株式会社　ニュウズ</t>
    <rPh sb="0" eb="2">
      <t>ノウギョウ</t>
    </rPh>
    <rPh sb="2" eb="4">
      <t>セイサン</t>
    </rPh>
    <rPh sb="4" eb="6">
      <t>ホウジン</t>
    </rPh>
    <rPh sb="7" eb="11">
      <t>カブシキガイシャ</t>
    </rPh>
    <phoneticPr fontId="3"/>
  </si>
  <si>
    <t>ショップ、通販</t>
    <rPh sb="5" eb="7">
      <t>ツウハン</t>
    </rPh>
    <phoneticPr fontId="3"/>
  </si>
  <si>
    <t>えひめ南農業協同組合
代表理事組合長　吉見　一弥</t>
    <rPh sb="3" eb="4">
      <t>ミナミ</t>
    </rPh>
    <rPh sb="4" eb="6">
      <t>ノウギョウ</t>
    </rPh>
    <rPh sb="6" eb="8">
      <t>キョウドウ</t>
    </rPh>
    <rPh sb="8" eb="10">
      <t>クミアイ</t>
    </rPh>
    <rPh sb="19" eb="21">
      <t>ヨシミ</t>
    </rPh>
    <rPh sb="22" eb="24">
      <t>カズヤ</t>
    </rPh>
    <phoneticPr fontId="3"/>
  </si>
  <si>
    <t>うま農業協同組合
代表理事組合長　合田　久</t>
    <rPh sb="2" eb="4">
      <t>ノウギョウ</t>
    </rPh>
    <rPh sb="4" eb="6">
      <t>キョウドウ</t>
    </rPh>
    <rPh sb="6" eb="8">
      <t>クミアイ</t>
    </rPh>
    <rPh sb="9" eb="16">
      <t>ダイヒョウリジクミアイチョウ</t>
    </rPh>
    <rPh sb="17" eb="19">
      <t>ゴウダ</t>
    </rPh>
    <rPh sb="20" eb="21">
      <t>ヒサシ</t>
    </rPh>
    <phoneticPr fontId="3"/>
  </si>
  <si>
    <t>有限会社安藤青果
代表取締役　米田　俊一</t>
    <rPh sb="0" eb="4">
      <t>ユウゲンカイシャ</t>
    </rPh>
    <rPh sb="4" eb="8">
      <t>アンドウセイカ</t>
    </rPh>
    <rPh sb="9" eb="14">
      <t>ダイヒョウトリシマリヤク</t>
    </rPh>
    <rPh sb="15" eb="17">
      <t>ヨネダ</t>
    </rPh>
    <rPh sb="18" eb="20">
      <t>トシカズ</t>
    </rPh>
    <phoneticPr fontId="3"/>
  </si>
  <si>
    <t>東予園芸農業協同組合
代表理事組合長　寺尾　則雄</t>
    <rPh sb="0" eb="2">
      <t>トウヨ</t>
    </rPh>
    <rPh sb="2" eb="4">
      <t>エンゲイ</t>
    </rPh>
    <rPh sb="4" eb="6">
      <t>ノウギョウ</t>
    </rPh>
    <rPh sb="6" eb="8">
      <t>キョウドウ</t>
    </rPh>
    <rPh sb="8" eb="10">
      <t>クミアイ</t>
    </rPh>
    <rPh sb="11" eb="18">
      <t>ダイヒョウリジクミアイチョウ</t>
    </rPh>
    <rPh sb="19" eb="21">
      <t>テラオ</t>
    </rPh>
    <rPh sb="22" eb="24">
      <t>ノリオ</t>
    </rPh>
    <phoneticPr fontId="3"/>
  </si>
  <si>
    <t>えひめ未来農業協同組合
代表理事組合長　加藤　尚</t>
    <rPh sb="3" eb="5">
      <t>ミライ</t>
    </rPh>
    <rPh sb="5" eb="7">
      <t>ノウギョウ</t>
    </rPh>
    <rPh sb="7" eb="9">
      <t>キョウドウ</t>
    </rPh>
    <rPh sb="9" eb="11">
      <t>クミアイ</t>
    </rPh>
    <rPh sb="12" eb="19">
      <t>ダイヒョウリジクミアイチョウ</t>
    </rPh>
    <rPh sb="20" eb="22">
      <t>カトウ</t>
    </rPh>
    <rPh sb="23" eb="24">
      <t>ナオ</t>
    </rPh>
    <phoneticPr fontId="3"/>
  </si>
  <si>
    <t>伊予農産株式会社
代表取締役　山内　栄</t>
    <rPh sb="0" eb="4">
      <t>イヨノウサン</t>
    </rPh>
    <rPh sb="4" eb="8">
      <t>カブシキガイシャ</t>
    </rPh>
    <rPh sb="9" eb="14">
      <t>ダイヒョウトリシマリヤク</t>
    </rPh>
    <rPh sb="15" eb="17">
      <t>ヤマウチ</t>
    </rPh>
    <rPh sb="18" eb="19">
      <t>サカエ</t>
    </rPh>
    <phoneticPr fontId="3"/>
  </si>
  <si>
    <t>越智今治農業協同組合
代表理事理事長　渡部　浩忠</t>
    <rPh sb="0" eb="2">
      <t>オチ</t>
    </rPh>
    <rPh sb="2" eb="4">
      <t>イマバリ</t>
    </rPh>
    <rPh sb="4" eb="6">
      <t>ノウギョウ</t>
    </rPh>
    <rPh sb="6" eb="8">
      <t>キョウドウ</t>
    </rPh>
    <rPh sb="8" eb="10">
      <t>クミアイ</t>
    </rPh>
    <rPh sb="11" eb="18">
      <t>ダイヒョウリジリジチョウ</t>
    </rPh>
    <rPh sb="19" eb="21">
      <t>ワタナベ</t>
    </rPh>
    <rPh sb="22" eb="24">
      <t>ヒロタダ</t>
    </rPh>
    <phoneticPr fontId="3"/>
  </si>
  <si>
    <t>松山市農業協同組合
代表理事組合長　阿部　和孝</t>
    <rPh sb="10" eb="17">
      <t>ダイヒョウリジクミアイチョウ</t>
    </rPh>
    <rPh sb="18" eb="20">
      <t>アベ</t>
    </rPh>
    <rPh sb="21" eb="23">
      <t>カズタカ</t>
    </rPh>
    <phoneticPr fontId="3"/>
  </si>
  <si>
    <t>株式会社田村ごはんプロ
代表取締役　田村　隆悟</t>
    <rPh sb="12" eb="17">
      <t>ダイヒョウトリシマリヤク</t>
    </rPh>
    <rPh sb="18" eb="20">
      <t>タムラ</t>
    </rPh>
    <rPh sb="21" eb="22">
      <t>タカシ</t>
    </rPh>
    <rPh sb="22" eb="23">
      <t>サトル</t>
    </rPh>
    <phoneticPr fontId="3"/>
  </si>
  <si>
    <t>愛亀産業株式会社
代表取締役　西山　由紀</t>
    <rPh sb="9" eb="14">
      <t>ダイヒョウトリシマリヤク</t>
    </rPh>
    <rPh sb="15" eb="17">
      <t>ニシヤマ</t>
    </rPh>
    <rPh sb="18" eb="20">
      <t>ユキ</t>
    </rPh>
    <phoneticPr fontId="3"/>
  </si>
  <si>
    <t>株式会社うわじま産業振興公社
代表取締役　玉田　光彦</t>
    <rPh sb="0" eb="4">
      <t>カブシキガイシャ</t>
    </rPh>
    <rPh sb="8" eb="10">
      <t>サンギョウ</t>
    </rPh>
    <rPh sb="10" eb="12">
      <t>シンコウ</t>
    </rPh>
    <rPh sb="12" eb="14">
      <t>コウシャ</t>
    </rPh>
    <rPh sb="15" eb="20">
      <t>ダイヒョウトリシマリヤク</t>
    </rPh>
    <rPh sb="21" eb="23">
      <t>タマダ</t>
    </rPh>
    <rPh sb="24" eb="26">
      <t>ミツヒコ</t>
    </rPh>
    <phoneticPr fontId="3"/>
  </si>
  <si>
    <t>マルハフーズ株式会社
代表取締役　宇都宮　基成</t>
    <rPh sb="6" eb="10">
      <t>カブシキガイシャ</t>
    </rPh>
    <rPh sb="11" eb="16">
      <t>ダイヒョウトリシマリヤク</t>
    </rPh>
    <rPh sb="17" eb="20">
      <t>ウツノミヤ</t>
    </rPh>
    <rPh sb="21" eb="23">
      <t>モトナリ</t>
    </rPh>
    <phoneticPr fontId="3"/>
  </si>
  <si>
    <t>えひめ南農業協同組合
代表理事組合長　吉見　一弥</t>
    <rPh sb="3" eb="4">
      <t>ミナミ</t>
    </rPh>
    <rPh sb="4" eb="6">
      <t>ノウギョウ</t>
    </rPh>
    <rPh sb="6" eb="8">
      <t>キョウドウ</t>
    </rPh>
    <rPh sb="8" eb="10">
      <t>クミアイ</t>
    </rPh>
    <rPh sb="11" eb="18">
      <t>ダイヒョウリジクミアイチョウ</t>
    </rPh>
    <rPh sb="19" eb="21">
      <t>ヨシミ</t>
    </rPh>
    <rPh sb="22" eb="23">
      <t>カズ</t>
    </rPh>
    <rPh sb="23" eb="24">
      <t>ヤ</t>
    </rPh>
    <phoneticPr fontId="3"/>
  </si>
  <si>
    <t>東宇和農業協同組合
代表理事組合長　石野　満章</t>
    <rPh sb="0" eb="3">
      <t>ヒガシウワ</t>
    </rPh>
    <rPh sb="3" eb="5">
      <t>ノウギョウ</t>
    </rPh>
    <rPh sb="5" eb="7">
      <t>キョウドウ</t>
    </rPh>
    <rPh sb="7" eb="9">
      <t>クミアイ</t>
    </rPh>
    <rPh sb="10" eb="17">
      <t>ダイヒョウリジクミアイチョウ</t>
    </rPh>
    <rPh sb="18" eb="20">
      <t>イシノ</t>
    </rPh>
    <rPh sb="21" eb="22">
      <t>ミツ</t>
    </rPh>
    <rPh sb="22" eb="23">
      <t>アキ</t>
    </rPh>
    <phoneticPr fontId="3"/>
  </si>
  <si>
    <t>有限会社ワールドファーマーズ
代表取締役　森崎　正</t>
    <rPh sb="0" eb="4">
      <t>ユウゲンガイシャ</t>
    </rPh>
    <rPh sb="15" eb="20">
      <t>ダイヒョウトリシマリヤク</t>
    </rPh>
    <rPh sb="21" eb="23">
      <t>モリサキ</t>
    </rPh>
    <rPh sb="24" eb="25">
      <t>タダシ</t>
    </rPh>
    <phoneticPr fontId="3"/>
  </si>
  <si>
    <t>第一マルエム青果有限会社
代表取締役社長　松田　昌治</t>
    <rPh sb="0" eb="1">
      <t>ダイ</t>
    </rPh>
    <rPh sb="1" eb="2">
      <t>１</t>
    </rPh>
    <rPh sb="6" eb="8">
      <t>セイカ</t>
    </rPh>
    <rPh sb="8" eb="12">
      <t>ユウゲンガイシャ</t>
    </rPh>
    <rPh sb="13" eb="20">
      <t>ダイヒョウトリシマリヤクシャチョウ</t>
    </rPh>
    <rPh sb="21" eb="23">
      <t>マツダ</t>
    </rPh>
    <rPh sb="24" eb="26">
      <t>マサハル</t>
    </rPh>
    <phoneticPr fontId="3"/>
  </si>
  <si>
    <t>有限会社マル南フルーツ
代表取締役　酒栄　憲三</t>
    <rPh sb="0" eb="4">
      <t>ユウゲンガイシャ</t>
    </rPh>
    <rPh sb="6" eb="7">
      <t>ナン</t>
    </rPh>
    <rPh sb="12" eb="17">
      <t>ダイヒョウトリシマリヤク</t>
    </rPh>
    <rPh sb="18" eb="20">
      <t>サケエイ</t>
    </rPh>
    <rPh sb="21" eb="23">
      <t>ケンゾウ</t>
    </rPh>
    <phoneticPr fontId="3"/>
  </si>
  <si>
    <t>株式会社まちづくり松野
代表取締役　坂本　浩</t>
    <rPh sb="0" eb="4">
      <t>カブシキガイシャ</t>
    </rPh>
    <rPh sb="9" eb="11">
      <t>マツノ</t>
    </rPh>
    <rPh sb="12" eb="17">
      <t>ダイヒョウトリシマリヤク</t>
    </rPh>
    <rPh sb="18" eb="20">
      <t>サカモト</t>
    </rPh>
    <rPh sb="21" eb="22">
      <t>ヒロシ</t>
    </rPh>
    <phoneticPr fontId="3"/>
  </si>
  <si>
    <t>愛媛県立大洲農業高等学校
校長　永井　伊秀</t>
    <rPh sb="0" eb="4">
      <t>エヒメケンリツ</t>
    </rPh>
    <rPh sb="4" eb="6">
      <t>オオズ</t>
    </rPh>
    <rPh sb="6" eb="8">
      <t>ノウギョウ</t>
    </rPh>
    <rPh sb="8" eb="10">
      <t>コウトウ</t>
    </rPh>
    <rPh sb="10" eb="12">
      <t>ガッコウ</t>
    </rPh>
    <rPh sb="13" eb="15">
      <t>コウチョウ</t>
    </rPh>
    <rPh sb="16" eb="18">
      <t>ナガイ</t>
    </rPh>
    <rPh sb="19" eb="20">
      <t>イ</t>
    </rPh>
    <rPh sb="20" eb="21">
      <t>ヒデ</t>
    </rPh>
    <phoneticPr fontId="3"/>
  </si>
  <si>
    <t>株式会社まちづくり松野
代表取締役　坂本　浩</t>
    <rPh sb="0" eb="4">
      <t>カブシキガイシャ</t>
    </rPh>
    <rPh sb="9" eb="11">
      <t>マツノ</t>
    </rPh>
    <rPh sb="12" eb="14">
      <t>ダイヒョウ</t>
    </rPh>
    <rPh sb="14" eb="17">
      <t>トリシマリヤク</t>
    </rPh>
    <rPh sb="18" eb="20">
      <t>サカモト</t>
    </rPh>
    <rPh sb="21" eb="22">
      <t>ヒロシ</t>
    </rPh>
    <phoneticPr fontId="3"/>
  </si>
  <si>
    <t>北宇和郡松野町延野々1510-1</t>
    <rPh sb="0" eb="4">
      <t>キタウワグン</t>
    </rPh>
    <rPh sb="4" eb="7">
      <t>マツノチョウ</t>
    </rPh>
    <rPh sb="7" eb="8">
      <t>エン</t>
    </rPh>
    <rPh sb="8" eb="10">
      <t>ノノ</t>
    </rPh>
    <phoneticPr fontId="9"/>
  </si>
  <si>
    <t>0895-20-5006</t>
    <phoneticPr fontId="9"/>
  </si>
  <si>
    <t>非結球レタス（グリーンリーフ、フリルレタス、サラダ菜）（養液）</t>
    <rPh sb="0" eb="3">
      <t>ヒケッキュウ</t>
    </rPh>
    <rPh sb="25" eb="26">
      <t>ナ</t>
    </rPh>
    <rPh sb="28" eb="30">
      <t>ヨウエキ</t>
    </rPh>
    <phoneticPr fontId="7"/>
  </si>
  <si>
    <t>サトイモ</t>
    <phoneticPr fontId="3"/>
  </si>
  <si>
    <t>水稲：コシヒカリ、
一般（ヒノヒカリ）</t>
    <rPh sb="0" eb="2">
      <t>スイトウ</t>
    </rPh>
    <rPh sb="10" eb="12">
      <t>イッパン</t>
    </rPh>
    <phoneticPr fontId="3"/>
  </si>
  <si>
    <t>ミニトマト：普通（ハウス夏秋）</t>
    <rPh sb="6" eb="8">
      <t>フツウ</t>
    </rPh>
    <rPh sb="12" eb="13">
      <t>カ</t>
    </rPh>
    <rPh sb="13" eb="14">
      <t>シュウ</t>
    </rPh>
    <phoneticPr fontId="3"/>
  </si>
  <si>
    <t>非結球レタス（周年栽培）</t>
    <rPh sb="0" eb="1">
      <t>ヒ</t>
    </rPh>
    <rPh sb="1" eb="3">
      <t>ケッキュウ</t>
    </rPh>
    <rPh sb="7" eb="9">
      <t>シュウネン</t>
    </rPh>
    <rPh sb="9" eb="11">
      <t>サイバイ</t>
    </rPh>
    <phoneticPr fontId="3"/>
  </si>
  <si>
    <t>サツマイモ</t>
    <phoneticPr fontId="3"/>
  </si>
  <si>
    <t>オクラ</t>
    <phoneticPr fontId="3"/>
  </si>
  <si>
    <t>トマト：普通7か月
（早期・普通期・晩期）</t>
    <rPh sb="11" eb="13">
      <t>ソウキ</t>
    </rPh>
    <rPh sb="14" eb="16">
      <t>フツウ</t>
    </rPh>
    <rPh sb="16" eb="17">
      <t>キ</t>
    </rPh>
    <rPh sb="18" eb="20">
      <t>バンキ</t>
    </rPh>
    <phoneticPr fontId="3"/>
  </si>
  <si>
    <t>水稲：コシヒカリ・一般</t>
    <phoneticPr fontId="3"/>
  </si>
  <si>
    <t>水稲（コシヒカリ）</t>
    <phoneticPr fontId="3"/>
  </si>
  <si>
    <t>水稲（コシヒカリ、一般）</t>
    <rPh sb="9" eb="11">
      <t>イッパン</t>
    </rPh>
    <phoneticPr fontId="3"/>
  </si>
  <si>
    <t>ミニトマト：普通8か月（ハウス夏秋）</t>
    <rPh sb="15" eb="17">
      <t>カシュウ</t>
    </rPh>
    <phoneticPr fontId="0"/>
  </si>
  <si>
    <t>トマト（普通7か月）</t>
    <phoneticPr fontId="0"/>
  </si>
  <si>
    <t>水稲（一般）</t>
    <phoneticPr fontId="3"/>
  </si>
  <si>
    <t>水稲：一般・コシヒカリ</t>
    <phoneticPr fontId="3"/>
  </si>
  <si>
    <t xml:space="preserve">ピーマン </t>
  </si>
  <si>
    <t>なす（普通8か月）</t>
    <phoneticPr fontId="3"/>
  </si>
  <si>
    <t xml:space="preserve">ズッキーニ </t>
  </si>
  <si>
    <t>かぼちゃ</t>
    <phoneticPr fontId="3"/>
  </si>
  <si>
    <t>水稲：一般（あきたこまち、モチミノリ）
れんげ</t>
    <rPh sb="0" eb="2">
      <t>スイトウ</t>
    </rPh>
    <rPh sb="3" eb="5">
      <t>イッパン</t>
    </rPh>
    <phoneticPr fontId="3"/>
  </si>
  <si>
    <t>水稲：一般（あきたこまち、
ミルキークイーン、ヒメノモチ）</t>
    <rPh sb="0" eb="2">
      <t>スイトウ</t>
    </rPh>
    <rPh sb="3" eb="5">
      <t>イッパン</t>
    </rPh>
    <phoneticPr fontId="3"/>
  </si>
  <si>
    <t>水稲（コシヒカリ・にこまる
・モチミノリ）直播</t>
    <rPh sb="0" eb="2">
      <t>スイトウ</t>
    </rPh>
    <rPh sb="21" eb="23">
      <t>ジカマキ</t>
    </rPh>
    <phoneticPr fontId="3"/>
  </si>
  <si>
    <t>水稲（コシヒカリ、一般：ヒメノモチ）</t>
    <rPh sb="0" eb="2">
      <t>スイトウ</t>
    </rPh>
    <rPh sb="9" eb="11">
      <t>イッパン</t>
    </rPh>
    <phoneticPr fontId="3"/>
  </si>
  <si>
    <t>04A120</t>
    <phoneticPr fontId="3"/>
  </si>
  <si>
    <t>04A121G</t>
    <phoneticPr fontId="3"/>
  </si>
  <si>
    <t>04A122G</t>
    <phoneticPr fontId="3"/>
  </si>
  <si>
    <t>04A123</t>
  </si>
  <si>
    <t>04A124</t>
  </si>
  <si>
    <t>04A125</t>
  </si>
  <si>
    <t>04A126G</t>
    <phoneticPr fontId="3"/>
  </si>
  <si>
    <t>04A127</t>
  </si>
  <si>
    <t>04A128</t>
  </si>
  <si>
    <t>04A129</t>
  </si>
  <si>
    <t>04A130</t>
  </si>
  <si>
    <t>04A131</t>
  </si>
  <si>
    <t>04A132</t>
  </si>
  <si>
    <t>04A133</t>
  </si>
  <si>
    <t>04A134</t>
  </si>
  <si>
    <t>04A135</t>
  </si>
  <si>
    <t>04A136</t>
  </si>
  <si>
    <t>04A137</t>
  </si>
  <si>
    <t>04A138</t>
  </si>
  <si>
    <t>04A139</t>
  </si>
  <si>
    <t>04A140</t>
  </si>
  <si>
    <t>04A141</t>
  </si>
  <si>
    <t>04A142</t>
  </si>
  <si>
    <t>04A143</t>
  </si>
  <si>
    <t>04A144</t>
  </si>
  <si>
    <t>04A145</t>
  </si>
  <si>
    <t>04A146G</t>
    <phoneticPr fontId="3"/>
  </si>
  <si>
    <t>04A147G</t>
    <phoneticPr fontId="3"/>
  </si>
  <si>
    <t>04A148G</t>
    <phoneticPr fontId="3"/>
  </si>
  <si>
    <t>04A149G</t>
    <phoneticPr fontId="3"/>
  </si>
  <si>
    <t>04A150G</t>
    <phoneticPr fontId="3"/>
  </si>
  <si>
    <t>04A151G</t>
    <phoneticPr fontId="3"/>
  </si>
  <si>
    <t>04A152G</t>
    <phoneticPr fontId="3"/>
  </si>
  <si>
    <t>04A153G</t>
    <phoneticPr fontId="3"/>
  </si>
  <si>
    <t>04A154G</t>
    <phoneticPr fontId="3"/>
  </si>
  <si>
    <t>04A155</t>
  </si>
  <si>
    <t>04A156</t>
  </si>
  <si>
    <t>04A157</t>
  </si>
  <si>
    <t>04A158</t>
  </si>
  <si>
    <t>04A159</t>
  </si>
  <si>
    <t>04A160</t>
  </si>
  <si>
    <t>04A161</t>
  </si>
  <si>
    <t>04A162</t>
  </si>
  <si>
    <t>04A163</t>
  </si>
  <si>
    <t>04A164</t>
  </si>
  <si>
    <t>04A165</t>
  </si>
  <si>
    <t>04A166</t>
  </si>
  <si>
    <t>04A167</t>
  </si>
  <si>
    <t>04A168</t>
  </si>
  <si>
    <t>04A169</t>
  </si>
  <si>
    <t>04A170</t>
  </si>
  <si>
    <t>04A171</t>
  </si>
  <si>
    <t>04A172</t>
  </si>
  <si>
    <t>04A173</t>
  </si>
  <si>
    <t>04A174</t>
  </si>
  <si>
    <t>04A175</t>
  </si>
  <si>
    <t>04A176</t>
  </si>
  <si>
    <t>04A177</t>
  </si>
  <si>
    <t>04A178</t>
  </si>
  <si>
    <t>04A179</t>
  </si>
  <si>
    <t>04A180</t>
  </si>
  <si>
    <t>04A181</t>
  </si>
  <si>
    <t>04A182</t>
  </si>
  <si>
    <t>04A183</t>
  </si>
  <si>
    <t>04A184G</t>
    <phoneticPr fontId="3"/>
  </si>
  <si>
    <t>節減対象農薬３割以上減
化学肥料５割以上減</t>
    <rPh sb="4" eb="6">
      <t>ノウヤク</t>
    </rPh>
    <rPh sb="7" eb="11">
      <t>ワリイジョウゲン</t>
    </rPh>
    <phoneticPr fontId="3"/>
  </si>
  <si>
    <t>節減対象農薬３割以上減
化学肥料５割以上減</t>
    <phoneticPr fontId="3"/>
  </si>
  <si>
    <t>節減対象農薬3割以上減・化学肥料3割以上減</t>
  </si>
  <si>
    <t>節減対象農薬5割以上減・化学肥料5割以上減</t>
  </si>
  <si>
    <t>節減対象農薬不使用・化学肥料不使用</t>
  </si>
  <si>
    <t>松前町</t>
    <phoneticPr fontId="0"/>
  </si>
  <si>
    <t>松野町</t>
    <rPh sb="0" eb="3">
      <t>マツノチョウ</t>
    </rPh>
    <phoneticPr fontId="7"/>
  </si>
  <si>
    <t>04B176</t>
    <phoneticPr fontId="3"/>
  </si>
  <si>
    <t>04B177</t>
  </si>
  <si>
    <t>04B179</t>
  </si>
  <si>
    <t>04B178</t>
  </si>
  <si>
    <t>04B180</t>
  </si>
  <si>
    <t>04B181</t>
  </si>
  <si>
    <t>04B183</t>
  </si>
  <si>
    <t>04B184</t>
  </si>
  <si>
    <t>04B182</t>
  </si>
  <si>
    <t>愛媛県立伊予農業高等学校
校長　福岡　恵里子</t>
    <rPh sb="16" eb="18">
      <t>フクオカ</t>
    </rPh>
    <rPh sb="19" eb="22">
      <t>エリコ</t>
    </rPh>
    <phoneticPr fontId="3"/>
  </si>
  <si>
    <t>愛媛県立伊予農業高等学校
校長　福岡　恵里子</t>
    <rPh sb="13" eb="15">
      <t>コウチョウ</t>
    </rPh>
    <rPh sb="16" eb="18">
      <t>フクオカ</t>
    </rPh>
    <rPh sb="19" eb="22">
      <t>エリコ</t>
    </rPh>
    <phoneticPr fontId="3"/>
  </si>
  <si>
    <t>伊予農産株式会社
代表取締役　山内　栄</t>
    <rPh sb="9" eb="14">
      <t>ダイヒョウトリシマリヤク</t>
    </rPh>
    <rPh sb="15" eb="17">
      <t>ヤマウチ</t>
    </rPh>
    <rPh sb="18" eb="19">
      <t>サカエ</t>
    </rPh>
    <phoneticPr fontId="3"/>
  </si>
  <si>
    <t>株式会社GREEN DOOR
代表取締役社長　大槻　幸宏 
　　　　　　　　　　  （大槻　最上）</t>
    <phoneticPr fontId="3"/>
  </si>
  <si>
    <t>水稲：一般（ヒノヒカリ・クレナイモチ）</t>
    <rPh sb="0" eb="2">
      <t>スイトウ</t>
    </rPh>
    <rPh sb="3" eb="5">
      <t>イッパン</t>
    </rPh>
    <phoneticPr fontId="3"/>
  </si>
  <si>
    <t>水稲：一般（ヒノヒカリ）</t>
    <rPh sb="0" eb="2">
      <t>スイトウ</t>
    </rPh>
    <rPh sb="3" eb="5">
      <t>イッパン</t>
    </rPh>
    <phoneticPr fontId="7"/>
  </si>
  <si>
    <t>水稲 （一般）</t>
    <phoneticPr fontId="3"/>
  </si>
  <si>
    <t>スイートコーン （露地）</t>
    <rPh sb="9" eb="11">
      <t>ロジ</t>
    </rPh>
    <phoneticPr fontId="3"/>
  </si>
  <si>
    <t>水稲 ：一般（きぬむすめ・ヒノヒカリ）</t>
    <phoneticPr fontId="3"/>
  </si>
  <si>
    <t>水稲 （コシヒカリ・一般）</t>
    <phoneticPr fontId="3"/>
  </si>
  <si>
    <t>水稲：一般（ヒノヒカリ、にこまる）</t>
    <phoneticPr fontId="3"/>
  </si>
  <si>
    <t>04A005</t>
  </si>
  <si>
    <t>04A006</t>
  </si>
  <si>
    <t>04A018</t>
  </si>
  <si>
    <t>04A019</t>
  </si>
  <si>
    <t>節減対象農薬５割以上減・化学肥料５割以上減</t>
  </si>
  <si>
    <t>節減対象農薬5割以上減・化学肥料不使用</t>
  </si>
  <si>
    <t>節減対象農薬５割以上減・化学肥料５割以上減</t>
    <phoneticPr fontId="0"/>
  </si>
  <si>
    <t>茶（やぶきた）</t>
    <rPh sb="0" eb="1">
      <t>チャ</t>
    </rPh>
    <phoneticPr fontId="6"/>
  </si>
  <si>
    <t>タマネギ（早生・晩生）</t>
  </si>
  <si>
    <t>ブルーベリー（露地コンテナ栽培）</t>
    <rPh sb="7" eb="9">
      <t>ロジ</t>
    </rPh>
    <rPh sb="13" eb="15">
      <t>サイバイ</t>
    </rPh>
    <phoneticPr fontId="7"/>
  </si>
  <si>
    <t>野菜</t>
    <rPh sb="0" eb="2">
      <t>ヤサイ</t>
    </rPh>
    <phoneticPr fontId="7"/>
  </si>
  <si>
    <t>ミニトマト：普通(ハウス夏秋）</t>
    <rPh sb="6" eb="8">
      <t>フツウ</t>
    </rPh>
    <rPh sb="12" eb="13">
      <t>カ</t>
    </rPh>
    <rPh sb="13" eb="14">
      <t>シュウ</t>
    </rPh>
    <phoneticPr fontId="7"/>
  </si>
  <si>
    <t>ミニトマト：普通（ハウス夏秋）</t>
    <rPh sb="6" eb="8">
      <t>フツウ</t>
    </rPh>
    <rPh sb="12" eb="13">
      <t>ナツ</t>
    </rPh>
    <rPh sb="13" eb="14">
      <t>アキ</t>
    </rPh>
    <phoneticPr fontId="7"/>
  </si>
  <si>
    <t>非結球レタス(周年栽培）</t>
    <rPh sb="0" eb="1">
      <t>ヒ</t>
    </rPh>
    <rPh sb="1" eb="3">
      <t>ケッキュウ</t>
    </rPh>
    <rPh sb="7" eb="9">
      <t>シュウネン</t>
    </rPh>
    <rPh sb="9" eb="11">
      <t>サイバイ</t>
    </rPh>
    <phoneticPr fontId="7"/>
  </si>
  <si>
    <t>オクラ</t>
  </si>
  <si>
    <t>学校法人加計学園　岡山理科大学獣医学部
学部長　吉川　泰弘</t>
    <rPh sb="0" eb="2">
      <t>ガッコウ</t>
    </rPh>
    <rPh sb="2" eb="4">
      <t>ホウジン</t>
    </rPh>
    <rPh sb="4" eb="8">
      <t>カケイガクエン</t>
    </rPh>
    <rPh sb="9" eb="15">
      <t>オカヤマリカダイガク</t>
    </rPh>
    <rPh sb="15" eb="18">
      <t>ジュウイガク</t>
    </rPh>
    <rPh sb="18" eb="19">
      <t>ブ</t>
    </rPh>
    <rPh sb="20" eb="23">
      <t>ガクブチョウ</t>
    </rPh>
    <rPh sb="24" eb="26">
      <t>ヨシカワ</t>
    </rPh>
    <rPh sb="27" eb="29">
      <t>ヤスヒロ</t>
    </rPh>
    <phoneticPr fontId="7"/>
  </si>
  <si>
    <t>ダイコン</t>
  </si>
  <si>
    <t>キュウリ （半促成、普通）</t>
    <phoneticPr fontId="3"/>
  </si>
  <si>
    <t>ミニトマト（半促成）</t>
    <phoneticPr fontId="3"/>
  </si>
  <si>
    <t>バレイショ (普通)</t>
    <rPh sb="7" eb="9">
      <t>フツウ</t>
    </rPh>
    <phoneticPr fontId="3"/>
  </si>
  <si>
    <t xml:space="preserve">茶 </t>
  </si>
  <si>
    <t>ブルーベリー（露地）</t>
    <rPh sb="7" eb="9">
      <t>ロジ</t>
    </rPh>
    <phoneticPr fontId="3"/>
  </si>
  <si>
    <t>愛媛県立北宇和高等学校
校長　渡邊　弘安</t>
    <rPh sb="12" eb="14">
      <t>コウチョウ</t>
    </rPh>
    <phoneticPr fontId="3"/>
  </si>
  <si>
    <t>主任　稲葉　博喜</t>
  </si>
  <si>
    <t>脇　斗志也</t>
    <rPh sb="0" eb="1">
      <t>ワキ</t>
    </rPh>
    <rPh sb="2" eb="3">
      <t>ト</t>
    </rPh>
    <rPh sb="3" eb="4">
      <t>シ</t>
    </rPh>
    <rPh sb="4" eb="5">
      <t>ヤ</t>
    </rPh>
    <phoneticPr fontId="3"/>
  </si>
  <si>
    <t>大西茶園</t>
    <rPh sb="0" eb="2">
      <t>オオニシ</t>
    </rPh>
    <rPh sb="2" eb="4">
      <t>チャエン</t>
    </rPh>
    <phoneticPr fontId="3"/>
  </si>
  <si>
    <t>代表　大西　嘉一郎</t>
    <rPh sb="0" eb="2">
      <t>ダイヒョウ</t>
    </rPh>
    <rPh sb="3" eb="5">
      <t>オオニシ</t>
    </rPh>
    <rPh sb="6" eb="7">
      <t>ヨシ</t>
    </rPh>
    <rPh sb="7" eb="9">
      <t>イチロウ</t>
    </rPh>
    <phoneticPr fontId="3"/>
  </si>
  <si>
    <t>有限会社シティアイズ</t>
  </si>
  <si>
    <t>代表取締役　永井　正信</t>
    <phoneticPr fontId="3"/>
  </si>
  <si>
    <t>二神　明宏</t>
    <rPh sb="0" eb="2">
      <t>フタガミ</t>
    </rPh>
    <rPh sb="3" eb="5">
      <t>アキヒロ</t>
    </rPh>
    <phoneticPr fontId="3"/>
  </si>
  <si>
    <t>-</t>
    <phoneticPr fontId="20"/>
  </si>
  <si>
    <t>髙宮　陽司</t>
    <rPh sb="0" eb="1">
      <t>タカ</t>
    </rPh>
    <rPh sb="1" eb="2">
      <t>ミヤ</t>
    </rPh>
    <rPh sb="3" eb="5">
      <t>ヨウジ</t>
    </rPh>
    <phoneticPr fontId="20"/>
  </si>
  <si>
    <t>谷内　朋夏</t>
    <rPh sb="0" eb="2">
      <t>タニウチ</t>
    </rPh>
    <rPh sb="3" eb="5">
      <t>トモカ</t>
    </rPh>
    <phoneticPr fontId="3"/>
  </si>
  <si>
    <t>食良協力会</t>
    <rPh sb="0" eb="1">
      <t>ショク</t>
    </rPh>
    <rPh sb="1" eb="2">
      <t>リョウ</t>
    </rPh>
    <rPh sb="2" eb="5">
      <t>キョウリョクカイ</t>
    </rPh>
    <phoneticPr fontId="3"/>
  </si>
  <si>
    <t>岡崎　仁志</t>
    <rPh sb="0" eb="2">
      <t>オカザキ</t>
    </rPh>
    <rPh sb="3" eb="5">
      <t>ヒトシ</t>
    </rPh>
    <phoneticPr fontId="3"/>
  </si>
  <si>
    <t>野間　千愛</t>
    <rPh sb="0" eb="2">
      <t>ノマ</t>
    </rPh>
    <rPh sb="3" eb="5">
      <t>チアイ</t>
    </rPh>
    <phoneticPr fontId="3"/>
  </si>
  <si>
    <t>福井　修</t>
    <rPh sb="0" eb="2">
      <t>フクイ</t>
    </rPh>
    <rPh sb="3" eb="4">
      <t>オサム</t>
    </rPh>
    <phoneticPr fontId="20"/>
  </si>
  <si>
    <t>まんま農園</t>
    <rPh sb="3" eb="5">
      <t>ノウエン</t>
    </rPh>
    <phoneticPr fontId="3"/>
  </si>
  <si>
    <t>宮本　昌明</t>
    <rPh sb="0" eb="2">
      <t>ミヤモト</t>
    </rPh>
    <rPh sb="3" eb="5">
      <t>マサアキ</t>
    </rPh>
    <phoneticPr fontId="3"/>
  </si>
  <si>
    <t>有限会社　高山ガーデン</t>
    <rPh sb="0" eb="4">
      <t>ユウゲンガイシャ</t>
    </rPh>
    <rPh sb="5" eb="7">
      <t>タカヤマ</t>
    </rPh>
    <phoneticPr fontId="3"/>
  </si>
  <si>
    <t>代表取締役　山崎　英</t>
    <rPh sb="0" eb="2">
      <t>ダイヒョウ</t>
    </rPh>
    <rPh sb="2" eb="5">
      <t>トリシマリヤク</t>
    </rPh>
    <rPh sb="6" eb="8">
      <t>ヤマサキ</t>
    </rPh>
    <rPh sb="9" eb="10">
      <t>エイ</t>
    </rPh>
    <phoneticPr fontId="3"/>
  </si>
  <si>
    <t>城下　宇基夫</t>
    <rPh sb="0" eb="2">
      <t>シロシタ</t>
    </rPh>
    <rPh sb="3" eb="4">
      <t>ウ</t>
    </rPh>
    <rPh sb="4" eb="5">
      <t>キ</t>
    </rPh>
    <rPh sb="5" eb="6">
      <t>オット</t>
    </rPh>
    <phoneticPr fontId="3"/>
  </si>
  <si>
    <t>教諭　福泉　安</t>
    <rPh sb="0" eb="2">
      <t>キョウユ</t>
    </rPh>
    <rPh sb="3" eb="5">
      <t>フクイズミ</t>
    </rPh>
    <rPh sb="6" eb="7">
      <t>ヤス</t>
    </rPh>
    <phoneticPr fontId="20"/>
  </si>
  <si>
    <t>03A032</t>
  </si>
  <si>
    <t>03A033</t>
  </si>
  <si>
    <t>03A073</t>
  </si>
  <si>
    <t>03A087</t>
  </si>
  <si>
    <t>03A133</t>
  </si>
  <si>
    <t>03A145</t>
  </si>
  <si>
    <t>03A093G</t>
    <phoneticPr fontId="3"/>
  </si>
  <si>
    <t>03A094G</t>
    <phoneticPr fontId="3"/>
  </si>
  <si>
    <t>03A095G</t>
    <phoneticPr fontId="3"/>
  </si>
  <si>
    <t>03A156</t>
    <phoneticPr fontId="3"/>
  </si>
  <si>
    <t>03A157</t>
    <phoneticPr fontId="3"/>
  </si>
  <si>
    <t>03A092</t>
    <phoneticPr fontId="3"/>
  </si>
  <si>
    <t>03A030</t>
    <phoneticPr fontId="3"/>
  </si>
  <si>
    <t>03A079</t>
    <phoneticPr fontId="3"/>
  </si>
  <si>
    <t>03A080</t>
    <phoneticPr fontId="3"/>
  </si>
  <si>
    <t>03A194</t>
    <phoneticPr fontId="3"/>
  </si>
  <si>
    <t>03A105G</t>
    <phoneticPr fontId="3"/>
  </si>
  <si>
    <t>04B002</t>
  </si>
  <si>
    <t>04B003</t>
  </si>
  <si>
    <t>04B004</t>
  </si>
  <si>
    <t>04B005</t>
  </si>
  <si>
    <t>04B006</t>
  </si>
  <si>
    <t>04B007</t>
  </si>
  <si>
    <t>04B009</t>
  </si>
  <si>
    <t>04B010</t>
  </si>
  <si>
    <t>04B011G</t>
    <phoneticPr fontId="3"/>
  </si>
  <si>
    <t>04B012G</t>
    <phoneticPr fontId="3"/>
  </si>
  <si>
    <t>04B013G</t>
    <phoneticPr fontId="3"/>
  </si>
  <si>
    <t>04B014</t>
  </si>
  <si>
    <t>04B015</t>
  </si>
  <si>
    <t>04B016</t>
  </si>
  <si>
    <t>04B017</t>
  </si>
  <si>
    <t>04B018</t>
  </si>
  <si>
    <t>04B019</t>
  </si>
  <si>
    <t>04B020</t>
  </si>
  <si>
    <t>04B021G</t>
    <phoneticPr fontId="3"/>
  </si>
  <si>
    <t>03A031</t>
    <phoneticPr fontId="3"/>
  </si>
  <si>
    <t>04B001</t>
    <phoneticPr fontId="3"/>
  </si>
  <si>
    <t>節減対象農薬３割以上減
化学肥料５割以上減</t>
  </si>
  <si>
    <t>節減対象農薬不使用
化学肥料不使用</t>
    <rPh sb="6" eb="9">
      <t>フシヨウ</t>
    </rPh>
    <rPh sb="14" eb="17">
      <t>フシヨウ</t>
    </rPh>
    <phoneticPr fontId="7"/>
  </si>
  <si>
    <t>節減対象農薬不使用
化学肥料５割以上減</t>
    <rPh sb="5" eb="6">
      <t>ヤク</t>
    </rPh>
    <rPh sb="6" eb="9">
      <t>フシヨウ</t>
    </rPh>
    <phoneticPr fontId="7"/>
  </si>
  <si>
    <t>節減対象農薬５割以上減
化学肥料不使用</t>
    <phoneticPr fontId="3"/>
  </si>
  <si>
    <t>宇和島市</t>
    <phoneticPr fontId="3"/>
  </si>
  <si>
    <t>県認証農産物、
県ＧＡＰ農産物</t>
    <phoneticPr fontId="3"/>
  </si>
  <si>
    <t>節減対象農薬３割以上減
化学肥料３割以上減</t>
    <phoneticPr fontId="3"/>
  </si>
  <si>
    <t>鬼北町</t>
    <phoneticPr fontId="3"/>
  </si>
  <si>
    <t>株式会社やまびこ</t>
  </si>
  <si>
    <t>株式会社やまびこ、直接販売</t>
    <rPh sb="0" eb="4">
      <t>カブシキガイシャ</t>
    </rPh>
    <rPh sb="9" eb="13">
      <t>チョクセツハンバイ</t>
    </rPh>
    <phoneticPr fontId="3"/>
  </si>
  <si>
    <t>直接販売</t>
    <rPh sb="0" eb="2">
      <t>チョクセツ</t>
    </rPh>
    <rPh sb="2" eb="4">
      <t>ハンバイ</t>
    </rPh>
    <phoneticPr fontId="3"/>
  </si>
  <si>
    <t>丸今青果等</t>
  </si>
  <si>
    <t>観光農園、ＥＣサイト</t>
    <rPh sb="0" eb="2">
      <t>カンコウ</t>
    </rPh>
    <rPh sb="2" eb="4">
      <t>ノウエン</t>
    </rPh>
    <phoneticPr fontId="3"/>
  </si>
  <si>
    <t>若鮎亭、サニーマート、セブンスター、ボンラスパイユ</t>
    <rPh sb="0" eb="2">
      <t>ワカアユ</t>
    </rPh>
    <rPh sb="2" eb="3">
      <t>テイ</t>
    </rPh>
    <phoneticPr fontId="3"/>
  </si>
  <si>
    <t>直売所</t>
    <rPh sb="0" eb="2">
      <t>チョクバイ</t>
    </rPh>
    <rPh sb="2" eb="3">
      <t>ショ</t>
    </rPh>
    <phoneticPr fontId="3"/>
  </si>
  <si>
    <t>株式会社嶋茶舗、道の駅みかわ、久万高原町駅やまなみ、古岩屋荘、スーパー田中、コーナン久万・三津、道の駅天空の郷さんさん他</t>
    <rPh sb="0" eb="4">
      <t>カブシキガイシャ</t>
    </rPh>
    <rPh sb="4" eb="5">
      <t>シマ</t>
    </rPh>
    <rPh sb="5" eb="7">
      <t>チャホ</t>
    </rPh>
    <rPh sb="8" eb="9">
      <t>ミチ</t>
    </rPh>
    <rPh sb="10" eb="11">
      <t>エキ</t>
    </rPh>
    <rPh sb="15" eb="20">
      <t>クマコウゲンチョウ</t>
    </rPh>
    <rPh sb="20" eb="21">
      <t>エキ</t>
    </rPh>
    <rPh sb="26" eb="27">
      <t>フル</t>
    </rPh>
    <rPh sb="27" eb="28">
      <t>イワ</t>
    </rPh>
    <rPh sb="28" eb="29">
      <t>ヤ</t>
    </rPh>
    <rPh sb="29" eb="30">
      <t>ソウ</t>
    </rPh>
    <rPh sb="35" eb="37">
      <t>タナカ</t>
    </rPh>
    <rPh sb="42" eb="44">
      <t>クマ</t>
    </rPh>
    <rPh sb="45" eb="47">
      <t>ミツ</t>
    </rPh>
    <rPh sb="48" eb="49">
      <t>ミチ</t>
    </rPh>
    <rPh sb="50" eb="51">
      <t>エキ</t>
    </rPh>
    <rPh sb="51" eb="53">
      <t>テンクウ</t>
    </rPh>
    <rPh sb="54" eb="55">
      <t>サト</t>
    </rPh>
    <rPh sb="59" eb="60">
      <t>ホカ</t>
    </rPh>
    <phoneticPr fontId="3"/>
  </si>
  <si>
    <t>八幡浜青果市場カネカ株式会社、ショッパーズ</t>
    <rPh sb="0" eb="3">
      <t>ヤワタハマ</t>
    </rPh>
    <rPh sb="3" eb="5">
      <t>セイカ</t>
    </rPh>
    <rPh sb="5" eb="7">
      <t>シジョウ</t>
    </rPh>
    <rPh sb="10" eb="14">
      <t>カブシキガイシャ</t>
    </rPh>
    <phoneticPr fontId="3"/>
  </si>
  <si>
    <t>スーパー直売所、個人販売</t>
    <rPh sb="4" eb="6">
      <t>チョクバイ</t>
    </rPh>
    <rPh sb="6" eb="7">
      <t>ショ</t>
    </rPh>
    <rPh sb="8" eb="10">
      <t>コジン</t>
    </rPh>
    <rPh sb="10" eb="12">
      <t>ハンバイ</t>
    </rPh>
    <phoneticPr fontId="3"/>
  </si>
  <si>
    <t>道の駅小田の郷せせらぎ、個人販売、加工用</t>
    <rPh sb="0" eb="1">
      <t>ミチ</t>
    </rPh>
    <rPh sb="2" eb="3">
      <t>エキ</t>
    </rPh>
    <rPh sb="3" eb="5">
      <t>オダ</t>
    </rPh>
    <rPh sb="6" eb="7">
      <t>サト</t>
    </rPh>
    <rPh sb="12" eb="14">
      <t>コジン</t>
    </rPh>
    <rPh sb="14" eb="16">
      <t>ハンバイ</t>
    </rPh>
    <rPh sb="17" eb="19">
      <t>カコウ</t>
    </rPh>
    <rPh sb="19" eb="20">
      <t>ヨウ</t>
    </rPh>
    <phoneticPr fontId="3"/>
  </si>
  <si>
    <t>（一社）愛媛県観光物産協会、松山青果</t>
    <rPh sb="1" eb="3">
      <t>イッシャ</t>
    </rPh>
    <rPh sb="4" eb="6">
      <t>エヒメ</t>
    </rPh>
    <rPh sb="6" eb="7">
      <t>ケン</t>
    </rPh>
    <rPh sb="7" eb="9">
      <t>カンコウ</t>
    </rPh>
    <rPh sb="9" eb="11">
      <t>ブッサン</t>
    </rPh>
    <rPh sb="11" eb="13">
      <t>キョウカイ</t>
    </rPh>
    <rPh sb="14" eb="16">
      <t>マツヤマ</t>
    </rPh>
    <rPh sb="16" eb="18">
      <t>セイカ</t>
    </rPh>
    <phoneticPr fontId="3"/>
  </si>
  <si>
    <t>校内販売、リアカー販売、宇和島の高等学校3校</t>
    <rPh sb="0" eb="4">
      <t>コウナイハンバイ</t>
    </rPh>
    <rPh sb="9" eb="11">
      <t>ハンバイ</t>
    </rPh>
    <rPh sb="12" eb="15">
      <t>ウワジマ</t>
    </rPh>
    <rPh sb="16" eb="20">
      <t>コウトウガッコウ</t>
    </rPh>
    <rPh sb="21" eb="22">
      <t>コウ</t>
    </rPh>
    <phoneticPr fontId="3"/>
  </si>
  <si>
    <t>伊予農産株式会社
代表取締役　山内　栄</t>
    <rPh sb="0" eb="2">
      <t>イヨ</t>
    </rPh>
    <rPh sb="2" eb="4">
      <t>ノウサン</t>
    </rPh>
    <rPh sb="4" eb="6">
      <t>カブシキ</t>
    </rPh>
    <rPh sb="6" eb="7">
      <t>カイ</t>
    </rPh>
    <rPh sb="7" eb="8">
      <t>シャ</t>
    </rPh>
    <rPh sb="9" eb="14">
      <t>ダイヒョウトリシマリヤク</t>
    </rPh>
    <rPh sb="15" eb="17">
      <t>ヤマウチ</t>
    </rPh>
    <rPh sb="18" eb="19">
      <t>サカエ</t>
    </rPh>
    <phoneticPr fontId="3"/>
  </si>
  <si>
    <t>えひめ南農業協同組合
代表理事組合長　吉見　一弥</t>
    <rPh sb="3" eb="4">
      <t>ミナミ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クミアイチョウ</t>
    </rPh>
    <rPh sb="19" eb="21">
      <t>ヨシミ</t>
    </rPh>
    <rPh sb="22" eb="24">
      <t>カズヤ</t>
    </rPh>
    <phoneticPr fontId="3"/>
  </si>
  <si>
    <t>キュウリ：抑制（ハウス）</t>
    <rPh sb="5" eb="7">
      <t>ヨクセイ</t>
    </rPh>
    <phoneticPr fontId="7"/>
  </si>
  <si>
    <t>04A032</t>
  </si>
  <si>
    <t>節減対象農薬不使用・化学肥料不使用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4" eb="17">
      <t>フシヨウ</t>
    </rPh>
    <phoneticPr fontId="7"/>
  </si>
  <si>
    <t>節減対象農薬5割以上減・化学肥料5割以上減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7"/>
  </si>
  <si>
    <t>養液栽培・節減対象農薬3割以上減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phoneticPr fontId="7"/>
  </si>
  <si>
    <t>節減対象農薬3割以上減・化学肥料5割以上減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7"/>
  </si>
  <si>
    <t>節減対象農薬3割以上減・化学肥料3割以上減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7"/>
  </si>
  <si>
    <t>養液栽培・節減対象農薬5割以上減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phoneticPr fontId="7"/>
  </si>
  <si>
    <t>節減対象農薬5割以上減・化学肥料3割以上減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7"/>
  </si>
  <si>
    <t>養液栽培・節減対象農薬３割以上減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rPh sb="12" eb="13">
      <t>ワリ</t>
    </rPh>
    <rPh sb="13" eb="15">
      <t>イジョウ</t>
    </rPh>
    <rPh sb="15" eb="16">
      <t>ゲン</t>
    </rPh>
    <phoneticPr fontId="0"/>
  </si>
  <si>
    <t>農薬・化学肥料不使用農産物</t>
    <rPh sb="0" eb="2">
      <t>ノウヤク</t>
    </rPh>
    <rPh sb="3" eb="7">
      <t>カガクヒリョウ</t>
    </rPh>
    <rPh sb="7" eb="10">
      <t>フシヨウ</t>
    </rPh>
    <rPh sb="10" eb="13">
      <t>ノウサンブツ</t>
    </rPh>
    <phoneticPr fontId="0"/>
  </si>
  <si>
    <t>農薬不使用・化学肥料不使用、県GAP農産物</t>
    <rPh sb="0" eb="5">
      <t>ノウヤクフシヨウ</t>
    </rPh>
    <rPh sb="6" eb="10">
      <t>カガクヒリョウ</t>
    </rPh>
    <rPh sb="10" eb="13">
      <t>フシヨウ</t>
    </rPh>
    <rPh sb="14" eb="15">
      <t>ケン</t>
    </rPh>
    <rPh sb="18" eb="21">
      <t>ノウサンブツ</t>
    </rPh>
    <phoneticPr fontId="0"/>
  </si>
  <si>
    <t>農薬不使用・化学肥料不使用、県GAP農産物</t>
    <rPh sb="0" eb="2">
      <t>ノウヤク</t>
    </rPh>
    <rPh sb="2" eb="5">
      <t>フシヨウ</t>
    </rPh>
    <rPh sb="6" eb="10">
      <t>カガクヒリョウ</t>
    </rPh>
    <rPh sb="10" eb="13">
      <t>フシヨウ</t>
    </rPh>
    <rPh sb="14" eb="15">
      <t>ケン</t>
    </rPh>
    <rPh sb="18" eb="21">
      <t>ノウサンブツ</t>
    </rPh>
    <phoneticPr fontId="0"/>
  </si>
  <si>
    <t>農薬不使用、化学肥料不使用、県GAP農産物</t>
    <rPh sb="0" eb="5">
      <t>ノウヤクフシヨウ</t>
    </rPh>
    <rPh sb="6" eb="10">
      <t>カガクヒリョウ</t>
    </rPh>
    <rPh sb="10" eb="13">
      <t>フシヨウ</t>
    </rPh>
    <rPh sb="14" eb="21">
      <t>ケンガpノウサンブツ</t>
    </rPh>
    <phoneticPr fontId="0"/>
  </si>
  <si>
    <t>節減対象農薬不使用・化学肥料５割以上減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5" eb="18">
      <t>ワリイジョウ</t>
    </rPh>
    <rPh sb="18" eb="19">
      <t>ゲン</t>
    </rPh>
    <phoneticPr fontId="3"/>
  </si>
  <si>
    <t>節減対象農薬５割以上減・化学肥料不使用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6" eb="19">
      <t>フシヨウ</t>
    </rPh>
    <phoneticPr fontId="3"/>
  </si>
  <si>
    <t>節減対象農薬５割以上減・化学肥料不使用</t>
    <rPh sb="16" eb="19">
      <t>フシヨウ</t>
    </rPh>
    <phoneticPr fontId="3"/>
  </si>
  <si>
    <t>養液栽培・節減対象農薬５割以上減</t>
    <rPh sb="0" eb="2">
      <t>ヨウエキ</t>
    </rPh>
    <rPh sb="2" eb="4">
      <t>サイバイ</t>
    </rPh>
    <phoneticPr fontId="3"/>
  </si>
  <si>
    <t>節減対象農薬５割以上減・化学肥料５割以上減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3"/>
  </si>
  <si>
    <t>株式会社石川興産
代表取締役　石川　修平</t>
    <rPh sb="0" eb="4">
      <t>カブシキガイシャ</t>
    </rPh>
    <rPh sb="4" eb="8">
      <t>イシカワコウサン</t>
    </rPh>
    <rPh sb="9" eb="14">
      <t>ダイヒョウトリシマリヤク</t>
    </rPh>
    <rPh sb="15" eb="17">
      <t>イシカワ</t>
    </rPh>
    <rPh sb="18" eb="20">
      <t>シュウヘイ</t>
    </rPh>
    <phoneticPr fontId="3"/>
  </si>
  <si>
    <t>愛媛県立西条農業高等学校
校長　能田　秀樹</t>
    <rPh sb="0" eb="2">
      <t>エヒメ</t>
    </rPh>
    <rPh sb="2" eb="4">
      <t>ケンリツ</t>
    </rPh>
    <rPh sb="4" eb="6">
      <t>サイジョウ</t>
    </rPh>
    <rPh sb="6" eb="8">
      <t>ノウギョウ</t>
    </rPh>
    <rPh sb="8" eb="10">
      <t>コウトウ</t>
    </rPh>
    <rPh sb="10" eb="12">
      <t>ガッコウ</t>
    </rPh>
    <rPh sb="13" eb="15">
      <t>コウチョウ</t>
    </rPh>
    <rPh sb="16" eb="18">
      <t>ノウダ</t>
    </rPh>
    <rPh sb="19" eb="21">
      <t>ヒデキ</t>
    </rPh>
    <phoneticPr fontId="3"/>
  </si>
  <si>
    <t>学校法人加計学園　岡山理科大学獣医学部
学部長　吉川　泰弘</t>
    <rPh sb="0" eb="8">
      <t>ガッコウホウジンカケイガクエン</t>
    </rPh>
    <rPh sb="9" eb="15">
      <t>オカヤマリカダイガク</t>
    </rPh>
    <rPh sb="15" eb="19">
      <t>ジュウイガクブ</t>
    </rPh>
    <rPh sb="20" eb="23">
      <t>ガクブチョウ</t>
    </rPh>
    <rPh sb="24" eb="26">
      <t>ヨシカワ</t>
    </rPh>
    <rPh sb="27" eb="29">
      <t>ヤスヒロ</t>
    </rPh>
    <phoneticPr fontId="3"/>
  </si>
  <si>
    <t>松山市農業協同組合
代表理事組合長　阿部　和孝</t>
    <rPh sb="0" eb="3">
      <t>マツヤマシ</t>
    </rPh>
    <rPh sb="3" eb="9">
      <t>ノウギョウキョウドウクミアイ</t>
    </rPh>
    <rPh sb="10" eb="14">
      <t>ダイヒョウリジ</t>
    </rPh>
    <rPh sb="14" eb="17">
      <t>クミアイチョウ</t>
    </rPh>
    <rPh sb="18" eb="20">
      <t>アベ</t>
    </rPh>
    <rPh sb="21" eb="23">
      <t>カズタカ</t>
    </rPh>
    <phoneticPr fontId="3"/>
  </si>
  <si>
    <t>えひめ中央農業協同組合
代表理事理事長　福島　幸則</t>
    <rPh sb="3" eb="5">
      <t>チュウオウ</t>
    </rPh>
    <rPh sb="5" eb="11">
      <t>ノウギョウキョウドウクミアイ</t>
    </rPh>
    <rPh sb="12" eb="14">
      <t>ダイヒョウ</t>
    </rPh>
    <rPh sb="14" eb="16">
      <t>リジ</t>
    </rPh>
    <rPh sb="16" eb="19">
      <t>リジチョウ</t>
    </rPh>
    <rPh sb="20" eb="22">
      <t>フクシマ</t>
    </rPh>
    <rPh sb="23" eb="25">
      <t>ユキノリ</t>
    </rPh>
    <phoneticPr fontId="3"/>
  </si>
  <si>
    <t>伊予農産株式会社
代表取締役　山内　栄</t>
    <rPh sb="4" eb="8">
      <t>カブシキガイシャ</t>
    </rPh>
    <rPh sb="9" eb="14">
      <t>ダイヒョウトリシマリヤク</t>
    </rPh>
    <rPh sb="15" eb="17">
      <t>ヤマウチ</t>
    </rPh>
    <rPh sb="18" eb="19">
      <t>サカエ</t>
    </rPh>
    <phoneticPr fontId="3"/>
  </si>
  <si>
    <t>農業生産法人株式会社ニュウズ
代表取締役社長　土居　裕子</t>
    <rPh sb="0" eb="2">
      <t>ノウギョウ</t>
    </rPh>
    <rPh sb="2" eb="4">
      <t>セイサン</t>
    </rPh>
    <rPh sb="4" eb="6">
      <t>ホウジン</t>
    </rPh>
    <rPh sb="15" eb="22">
      <t>ダイヒョウトリシマリヤクシャチョウ</t>
    </rPh>
    <rPh sb="23" eb="25">
      <t>ドイ</t>
    </rPh>
    <rPh sb="26" eb="28">
      <t>ユウコ</t>
    </rPh>
    <phoneticPr fontId="3"/>
  </si>
  <si>
    <t>えひめ南農業協同組合
代表理事組合長　吉見　一弥</t>
    <rPh sb="3" eb="4">
      <t>ミナミ</t>
    </rPh>
    <rPh sb="4" eb="6">
      <t>ノウギョウ</t>
    </rPh>
    <rPh sb="6" eb="8">
      <t>キョウドウ</t>
    </rPh>
    <rPh sb="8" eb="10">
      <t>クミアイ</t>
    </rPh>
    <rPh sb="11" eb="18">
      <t>ダイヒョウリジクミアイチョウ</t>
    </rPh>
    <rPh sb="19" eb="21">
      <t>ヨシミ</t>
    </rPh>
    <rPh sb="22" eb="24">
      <t>カズヤ</t>
    </rPh>
    <phoneticPr fontId="3"/>
  </si>
  <si>
    <t>株式会社ホープル
代表取締役　山本　俊幸</t>
    <rPh sb="0" eb="1">
      <t>カブ</t>
    </rPh>
    <rPh sb="1" eb="2">
      <t>シキ</t>
    </rPh>
    <rPh sb="2" eb="4">
      <t>カイシャ</t>
    </rPh>
    <rPh sb="9" eb="11">
      <t>ダイヒョウ</t>
    </rPh>
    <rPh sb="11" eb="14">
      <t>トリシマリヤク</t>
    </rPh>
    <rPh sb="15" eb="17">
      <t>ヤマモト</t>
    </rPh>
    <rPh sb="18" eb="20">
      <t>トシユキ</t>
    </rPh>
    <phoneticPr fontId="3"/>
  </si>
  <si>
    <t>東宇和農業協同組合
代表理事組合長　石野　満章</t>
    <rPh sb="0" eb="3">
      <t>ヒガシウワ</t>
    </rPh>
    <rPh sb="3" eb="5">
      <t>ノウギョウ</t>
    </rPh>
    <rPh sb="5" eb="7">
      <t>キョウドウ</t>
    </rPh>
    <rPh sb="7" eb="9">
      <t>クミアイ</t>
    </rPh>
    <rPh sb="10" eb="17">
      <t>ダイヒョウリジクミアイチョウ</t>
    </rPh>
    <phoneticPr fontId="3"/>
  </si>
  <si>
    <t>水稲：コシヒカリ</t>
    <rPh sb="0" eb="2">
      <t>スイトウ</t>
    </rPh>
    <phoneticPr fontId="7"/>
  </si>
  <si>
    <t>水稲：コシヒカリ(早期）</t>
    <rPh sb="0" eb="2">
      <t>スイトウ</t>
    </rPh>
    <rPh sb="9" eb="11">
      <t>ソウキ</t>
    </rPh>
    <phoneticPr fontId="7"/>
  </si>
  <si>
    <t>メロン（施設）</t>
    <rPh sb="4" eb="6">
      <t>シセツ</t>
    </rPh>
    <phoneticPr fontId="7"/>
  </si>
  <si>
    <t>ゴボウ（周年栽培）</t>
    <rPh sb="4" eb="6">
      <t>シュウネン</t>
    </rPh>
    <rPh sb="6" eb="8">
      <t>サイバイ</t>
    </rPh>
    <phoneticPr fontId="7"/>
  </si>
  <si>
    <t>ナス（普通）</t>
    <rPh sb="3" eb="5">
      <t>フツウ</t>
    </rPh>
    <phoneticPr fontId="7"/>
  </si>
  <si>
    <t>トマト：普通7か月</t>
    <phoneticPr fontId="3"/>
  </si>
  <si>
    <t>野菜</t>
    <phoneticPr fontId="3"/>
  </si>
  <si>
    <t>イチジク（露地・ハウス）</t>
    <rPh sb="5" eb="7">
      <t>ロジ</t>
    </rPh>
    <phoneticPr fontId="3"/>
  </si>
  <si>
    <t>スイートコーン（露地）</t>
    <rPh sb="8" eb="10">
      <t>ロジ</t>
    </rPh>
    <phoneticPr fontId="3"/>
  </si>
  <si>
    <t>イチジク</t>
    <phoneticPr fontId="3"/>
  </si>
  <si>
    <t>ニンニク (露地)</t>
    <phoneticPr fontId="3"/>
  </si>
  <si>
    <t>ピーマン</t>
    <phoneticPr fontId="3"/>
  </si>
  <si>
    <t>ズッキーニ</t>
    <phoneticPr fontId="3"/>
  </si>
  <si>
    <t>なす（普通８カ月）</t>
    <rPh sb="3" eb="5">
      <t>フツウ</t>
    </rPh>
    <rPh sb="7" eb="8">
      <t>ゲツ</t>
    </rPh>
    <phoneticPr fontId="3"/>
  </si>
  <si>
    <t>早生温州みかん
（温室みかん）</t>
    <rPh sb="0" eb="2">
      <t>ワセ</t>
    </rPh>
    <rPh sb="2" eb="4">
      <t>ウンシュウ</t>
    </rPh>
    <rPh sb="9" eb="11">
      <t>オンシツ</t>
    </rPh>
    <phoneticPr fontId="3"/>
  </si>
  <si>
    <t>ブドウ（一般）</t>
    <phoneticPr fontId="3"/>
  </si>
  <si>
    <t>ブドウ（巨峰系４倍体品種、シャインマスカット）</t>
    <phoneticPr fontId="3"/>
  </si>
  <si>
    <t>夏秋トマト（雨よけ）</t>
    <rPh sb="0" eb="2">
      <t>カシュウ</t>
    </rPh>
    <rPh sb="6" eb="7">
      <t>アマ</t>
    </rPh>
    <phoneticPr fontId="3"/>
  </si>
  <si>
    <t>03A139G</t>
  </si>
  <si>
    <t>03A137</t>
  </si>
  <si>
    <t>03A142</t>
  </si>
  <si>
    <t>03A147</t>
    <phoneticPr fontId="3"/>
  </si>
  <si>
    <t>03A091</t>
    <phoneticPr fontId="3"/>
  </si>
  <si>
    <t>04A018</t>
    <phoneticPr fontId="3"/>
  </si>
  <si>
    <t>03A089</t>
    <phoneticPr fontId="3"/>
  </si>
  <si>
    <t>03A155</t>
    <phoneticPr fontId="3"/>
  </si>
  <si>
    <t>03A052G</t>
    <phoneticPr fontId="3"/>
  </si>
  <si>
    <t>03A160G</t>
    <phoneticPr fontId="3"/>
  </si>
  <si>
    <t>03A161G</t>
    <phoneticPr fontId="3"/>
  </si>
  <si>
    <t>03A162G</t>
    <phoneticPr fontId="3"/>
  </si>
  <si>
    <t>03A066</t>
    <phoneticPr fontId="3"/>
  </si>
  <si>
    <t>03A067</t>
  </si>
  <si>
    <t>03A068</t>
  </si>
  <si>
    <t>03A167</t>
    <phoneticPr fontId="3"/>
  </si>
  <si>
    <t>04B026G</t>
    <phoneticPr fontId="3"/>
  </si>
  <si>
    <t>04B027</t>
  </si>
  <si>
    <t>04B031</t>
  </si>
  <si>
    <t>04B032</t>
  </si>
  <si>
    <t>04B033</t>
  </si>
  <si>
    <t>04B034</t>
  </si>
  <si>
    <t>04B035</t>
  </si>
  <si>
    <t>04B036</t>
  </si>
  <si>
    <t>04B038G</t>
    <phoneticPr fontId="3"/>
  </si>
  <si>
    <t>04B039G</t>
    <phoneticPr fontId="3"/>
  </si>
  <si>
    <t>04B040G</t>
    <phoneticPr fontId="3"/>
  </si>
  <si>
    <t>04B041</t>
  </si>
  <si>
    <t>04B042</t>
  </si>
  <si>
    <t>04B043</t>
  </si>
  <si>
    <t>04B044</t>
  </si>
  <si>
    <t>農薬・化学肥料不使用農産物、県GAP農産物</t>
    <rPh sb="0" eb="2">
      <t>ノウヤク</t>
    </rPh>
    <rPh sb="3" eb="7">
      <t>カガクヒリョウ</t>
    </rPh>
    <rPh sb="7" eb="10">
      <t>フシヨウ</t>
    </rPh>
    <rPh sb="10" eb="13">
      <t>ノウサンブツ</t>
    </rPh>
    <phoneticPr fontId="7"/>
  </si>
  <si>
    <t>農薬・化学肥料不使用農産物</t>
    <rPh sb="0" eb="2">
      <t>ノウヤク</t>
    </rPh>
    <rPh sb="3" eb="7">
      <t>カガクヒリョウ</t>
    </rPh>
    <rPh sb="7" eb="10">
      <t>フシヨウ</t>
    </rPh>
    <rPh sb="10" eb="13">
      <t>ノウサンブツ</t>
    </rPh>
    <phoneticPr fontId="7"/>
  </si>
  <si>
    <t>県認証農産物</t>
    <rPh sb="0" eb="1">
      <t>ケン</t>
    </rPh>
    <rPh sb="1" eb="6">
      <t>ニンショウノウサンブツ</t>
    </rPh>
    <phoneticPr fontId="3"/>
  </si>
  <si>
    <t>特別栽培農産物</t>
    <phoneticPr fontId="3"/>
  </si>
  <si>
    <t>伊予市</t>
    <phoneticPr fontId="3"/>
  </si>
  <si>
    <t>松前町</t>
    <rPh sb="0" eb="3">
      <t>マサキチョウ</t>
    </rPh>
    <phoneticPr fontId="3"/>
  </si>
  <si>
    <t>松前町</t>
    <phoneticPr fontId="3"/>
  </si>
  <si>
    <t>直販所ほか</t>
    <rPh sb="0" eb="2">
      <t>チョクハン</t>
    </rPh>
    <rPh sb="2" eb="3">
      <t>ジョ</t>
    </rPh>
    <phoneticPr fontId="3"/>
  </si>
  <si>
    <t>さいさいきて屋、岡山理科大学今治キャンパス食堂</t>
    <rPh sb="6" eb="7">
      <t>ヤ</t>
    </rPh>
    <rPh sb="8" eb="10">
      <t>オカヤマ</t>
    </rPh>
    <rPh sb="10" eb="12">
      <t>リカ</t>
    </rPh>
    <rPh sb="12" eb="14">
      <t>ダイガク</t>
    </rPh>
    <rPh sb="14" eb="16">
      <t>イマバリ</t>
    </rPh>
    <rPh sb="21" eb="23">
      <t>ショクドウ</t>
    </rPh>
    <phoneticPr fontId="3"/>
  </si>
  <si>
    <t>四国市場、阪神市場</t>
    <rPh sb="0" eb="2">
      <t>シコク</t>
    </rPh>
    <rPh sb="2" eb="4">
      <t>イチバ</t>
    </rPh>
    <rPh sb="5" eb="7">
      <t>ハンシン</t>
    </rPh>
    <rPh sb="7" eb="9">
      <t>イチバ</t>
    </rPh>
    <phoneticPr fontId="3"/>
  </si>
  <si>
    <t>丸温松山中央青果</t>
    <rPh sb="0" eb="1">
      <t>マル</t>
    </rPh>
    <rPh sb="1" eb="2">
      <t>オン</t>
    </rPh>
    <rPh sb="2" eb="4">
      <t>マツヤマ</t>
    </rPh>
    <rPh sb="4" eb="6">
      <t>チュウオウ</t>
    </rPh>
    <rPh sb="6" eb="8">
      <t>セイカ</t>
    </rPh>
    <phoneticPr fontId="3"/>
  </si>
  <si>
    <t>松一青果、市場</t>
    <rPh sb="0" eb="2">
      <t>マツイチ</t>
    </rPh>
    <rPh sb="2" eb="4">
      <t>セイカ</t>
    </rPh>
    <rPh sb="5" eb="7">
      <t>イチバ</t>
    </rPh>
    <phoneticPr fontId="3"/>
  </si>
  <si>
    <t>若鮎亭、サニーマート、セブンスター、ショッパーズほか</t>
    <rPh sb="0" eb="2">
      <t>ワカアユ</t>
    </rPh>
    <rPh sb="2" eb="3">
      <t>テイ</t>
    </rPh>
    <phoneticPr fontId="3"/>
  </si>
  <si>
    <t>コープしこく、通販、ショップほか</t>
    <rPh sb="7" eb="9">
      <t>ツウハン</t>
    </rPh>
    <phoneticPr fontId="3"/>
  </si>
  <si>
    <t>JAグリーンえひめ、Fマルシェ古川店・南吉田店、あさつゆマルシェ</t>
    <rPh sb="15" eb="17">
      <t>フルカワ</t>
    </rPh>
    <rPh sb="17" eb="18">
      <t>テン</t>
    </rPh>
    <rPh sb="19" eb="20">
      <t>ミナミ</t>
    </rPh>
    <rPh sb="20" eb="22">
      <t>ヨシダ</t>
    </rPh>
    <rPh sb="22" eb="23">
      <t>テン</t>
    </rPh>
    <phoneticPr fontId="3"/>
  </si>
  <si>
    <t>水津　欣也</t>
    <rPh sb="0" eb="2">
      <t>ミズツ</t>
    </rPh>
    <rPh sb="3" eb="5">
      <t>キンヤ</t>
    </rPh>
    <phoneticPr fontId="3"/>
  </si>
  <si>
    <t>久万高原トマト部会</t>
    <rPh sb="0" eb="2">
      <t>クマ</t>
    </rPh>
    <rPh sb="2" eb="4">
      <t>コウゲン</t>
    </rPh>
    <rPh sb="7" eb="9">
      <t>ブカイ</t>
    </rPh>
    <phoneticPr fontId="3"/>
  </si>
  <si>
    <t>部会長　渡部　進</t>
    <rPh sb="0" eb="3">
      <t>ブカイチョウ</t>
    </rPh>
    <rPh sb="4" eb="6">
      <t>ワタナベ</t>
    </rPh>
    <rPh sb="7" eb="8">
      <t>ススム</t>
    </rPh>
    <phoneticPr fontId="3"/>
  </si>
  <si>
    <t>北条イチジク部会</t>
    <rPh sb="0" eb="2">
      <t>ホウジョウ</t>
    </rPh>
    <rPh sb="6" eb="8">
      <t>ブカイ</t>
    </rPh>
    <phoneticPr fontId="3"/>
  </si>
  <si>
    <t>部会長　松本　昌之</t>
    <rPh sb="0" eb="3">
      <t>ブカイチョウ</t>
    </rPh>
    <rPh sb="4" eb="6">
      <t>マツモト</t>
    </rPh>
    <rPh sb="7" eb="9">
      <t>マサユキ</t>
    </rPh>
    <phoneticPr fontId="3"/>
  </si>
  <si>
    <t>株式会社わかば農産</t>
    <rPh sb="0" eb="4">
      <t>カブシキガイシャ</t>
    </rPh>
    <rPh sb="7" eb="9">
      <t>ノウサン</t>
    </rPh>
    <phoneticPr fontId="3"/>
  </si>
  <si>
    <t>代表取締役　窄口　憲昭</t>
    <rPh sb="0" eb="2">
      <t>ダイヒョウ</t>
    </rPh>
    <rPh sb="2" eb="5">
      <t>トリシマリヤク</t>
    </rPh>
    <rPh sb="6" eb="7">
      <t>サク</t>
    </rPh>
    <rPh sb="7" eb="8">
      <t>クチ</t>
    </rPh>
    <rPh sb="9" eb="11">
      <t>ノリアキ</t>
    </rPh>
    <phoneticPr fontId="3"/>
  </si>
  <si>
    <t>代表取締役　窪中　良樹</t>
    <rPh sb="0" eb="5">
      <t>ダイヒョウトリシマリヤク</t>
    </rPh>
    <rPh sb="6" eb="7">
      <t>クボ</t>
    </rPh>
    <rPh sb="7" eb="8">
      <t>ナカ</t>
    </rPh>
    <rPh sb="9" eb="11">
      <t>ヨシキ</t>
    </rPh>
    <phoneticPr fontId="3"/>
  </si>
  <si>
    <t>梶田　俊一</t>
    <rPh sb="0" eb="2">
      <t>カジタ</t>
    </rPh>
    <rPh sb="3" eb="5">
      <t>シュンイチ</t>
    </rPh>
    <phoneticPr fontId="3"/>
  </si>
  <si>
    <t>冨永　武仁</t>
    <rPh sb="0" eb="2">
      <t>トミナガ</t>
    </rPh>
    <rPh sb="3" eb="4">
      <t>タケ</t>
    </rPh>
    <rPh sb="4" eb="5">
      <t>ヒトシ</t>
    </rPh>
    <phoneticPr fontId="3"/>
  </si>
  <si>
    <t>冨永　貴行</t>
    <rPh sb="0" eb="2">
      <t>トミナガ</t>
    </rPh>
    <rPh sb="3" eb="5">
      <t>タカユキ</t>
    </rPh>
    <phoneticPr fontId="3"/>
  </si>
  <si>
    <t>うま農業協同組合
代表理事組合長　合田　久</t>
    <rPh sb="2" eb="4">
      <t>ノウギョウ</t>
    </rPh>
    <rPh sb="4" eb="6">
      <t>キョウドウ</t>
    </rPh>
    <rPh sb="6" eb="8">
      <t>クミアイ</t>
    </rPh>
    <phoneticPr fontId="3"/>
  </si>
  <si>
    <t>愛媛県立丹原高等学校
校長　菊池　博喜</t>
    <rPh sb="0" eb="2">
      <t>エヒメ</t>
    </rPh>
    <rPh sb="2" eb="4">
      <t>ケンリツ</t>
    </rPh>
    <rPh sb="4" eb="6">
      <t>タンバラ</t>
    </rPh>
    <rPh sb="6" eb="8">
      <t>コウトウ</t>
    </rPh>
    <rPh sb="8" eb="10">
      <t>ガッコウ</t>
    </rPh>
    <phoneticPr fontId="3"/>
  </si>
  <si>
    <t>愛媛県立今治南高等学校
校長　向井　誠二</t>
    <rPh sb="0" eb="2">
      <t>エヒメ</t>
    </rPh>
    <rPh sb="2" eb="4">
      <t>ケンリツ</t>
    </rPh>
    <rPh sb="4" eb="6">
      <t>イマバリ</t>
    </rPh>
    <rPh sb="6" eb="7">
      <t>ミナミ</t>
    </rPh>
    <rPh sb="7" eb="9">
      <t>コウトウ</t>
    </rPh>
    <rPh sb="9" eb="11">
      <t>ガッコウ</t>
    </rPh>
    <phoneticPr fontId="3"/>
  </si>
  <si>
    <t>学校法人加計学園　岡山理科大学獣医学部
学部長　吉川　泰弘</t>
    <rPh sb="0" eb="8">
      <t>ガッコウホウジンカケイガクエン</t>
    </rPh>
    <rPh sb="9" eb="15">
      <t>オカヤマリカダイガク</t>
    </rPh>
    <rPh sb="15" eb="19">
      <t>ジュウイガクブ</t>
    </rPh>
    <phoneticPr fontId="3"/>
  </si>
  <si>
    <t>松山市農業協同組合
代表理事組合長　阿部　和孝</t>
    <phoneticPr fontId="3"/>
  </si>
  <si>
    <t>株式会社AGRI　BASE
代表取締役　長尾　勇太</t>
    <phoneticPr fontId="3"/>
  </si>
  <si>
    <t>愛亀産業株式会社
代表取締役　西山　由紀</t>
    <phoneticPr fontId="3"/>
  </si>
  <si>
    <t>有限会社マル南フルーツ
代表取締役　酒栄　憲三</t>
    <rPh sb="0" eb="4">
      <t>ユウゲンガイシャ</t>
    </rPh>
    <rPh sb="6" eb="7">
      <t>ナン</t>
    </rPh>
    <phoneticPr fontId="3"/>
  </si>
  <si>
    <t>愛媛県立宇和高等学校
校長　山下　尚位</t>
    <rPh sb="0" eb="10">
      <t>エヒメケンリツウワコウトウガッコウ</t>
    </rPh>
    <phoneticPr fontId="3"/>
  </si>
  <si>
    <t>水稲：コシヒカリ、一般（ヒノヒカリ）</t>
    <rPh sb="0" eb="2">
      <t>スイトウ</t>
    </rPh>
    <rPh sb="9" eb="11">
      <t>イッパン</t>
    </rPh>
    <phoneticPr fontId="7"/>
  </si>
  <si>
    <t>温州みかん
（極早生）</t>
    <rPh sb="0" eb="2">
      <t>ウンシュウ</t>
    </rPh>
    <rPh sb="7" eb="8">
      <t>ゴク</t>
    </rPh>
    <rPh sb="8" eb="10">
      <t>ワセ</t>
    </rPh>
    <phoneticPr fontId="3"/>
  </si>
  <si>
    <t>施設ブドウ（巨峰系4倍体品種）</t>
    <rPh sb="0" eb="2">
      <t>シセツ</t>
    </rPh>
    <rPh sb="6" eb="8">
      <t>キョホウ</t>
    </rPh>
    <rPh sb="8" eb="9">
      <t>ケイ</t>
    </rPh>
    <rPh sb="10" eb="12">
      <t>バイタイ</t>
    </rPh>
    <rPh sb="12" eb="14">
      <t>ヒンシュ</t>
    </rPh>
    <phoneticPr fontId="7"/>
  </si>
  <si>
    <t>キュウリ（普通）</t>
    <rPh sb="5" eb="7">
      <t>フツウ</t>
    </rPh>
    <phoneticPr fontId="7"/>
  </si>
  <si>
    <t>白ネギ</t>
    <rPh sb="0" eb="1">
      <t>シロ</t>
    </rPh>
    <phoneticPr fontId="7"/>
  </si>
  <si>
    <t>温州ミカン 早生温州</t>
  </si>
  <si>
    <t>果樹</t>
    <phoneticPr fontId="3"/>
  </si>
  <si>
    <t xml:space="preserve">カボチャ </t>
  </si>
  <si>
    <t>香酸柑橘類（レモン、露地）</t>
    <rPh sb="0" eb="5">
      <t>コウサンカンキツルイ</t>
    </rPh>
    <rPh sb="10" eb="12">
      <t>ロジ</t>
    </rPh>
    <phoneticPr fontId="3"/>
  </si>
  <si>
    <t>水稲
（早期：コシヒカリ）</t>
    <rPh sb="0" eb="2">
      <t>スイトウ</t>
    </rPh>
    <rPh sb="4" eb="6">
      <t>ソウキ</t>
    </rPh>
    <phoneticPr fontId="3"/>
  </si>
  <si>
    <t>水稲
（合鴨：コシヒカリ）</t>
    <rPh sb="0" eb="2">
      <t>スイトウ</t>
    </rPh>
    <rPh sb="4" eb="6">
      <t>アイガモ</t>
    </rPh>
    <phoneticPr fontId="3"/>
  </si>
  <si>
    <t>香酸柑橘類（レモン）</t>
    <rPh sb="0" eb="5">
      <t>コウサンカンキツルイ</t>
    </rPh>
    <phoneticPr fontId="3"/>
  </si>
  <si>
    <t>中晩柑類（愛媛果試第28号他）</t>
    <rPh sb="0" eb="1">
      <t>チュウ</t>
    </rPh>
    <rPh sb="1" eb="2">
      <t>バン</t>
    </rPh>
    <rPh sb="2" eb="3">
      <t>カン</t>
    </rPh>
    <rPh sb="3" eb="4">
      <t>ルイ</t>
    </rPh>
    <rPh sb="5" eb="7">
      <t>エヒメ</t>
    </rPh>
    <rPh sb="7" eb="8">
      <t>カ</t>
    </rPh>
    <rPh sb="8" eb="9">
      <t>シ</t>
    </rPh>
    <rPh sb="9" eb="10">
      <t>ダイ</t>
    </rPh>
    <rPh sb="12" eb="13">
      <t>ゴウ</t>
    </rPh>
    <rPh sb="13" eb="14">
      <t>ホカ</t>
    </rPh>
    <phoneticPr fontId="3"/>
  </si>
  <si>
    <t>03A140G</t>
  </si>
  <si>
    <t>03A129</t>
  </si>
  <si>
    <t>03A081</t>
  </si>
  <si>
    <t>04A043G</t>
  </si>
  <si>
    <t>03A046G</t>
  </si>
  <si>
    <t>03A141</t>
  </si>
  <si>
    <t>03A143</t>
  </si>
  <si>
    <t>03A144</t>
  </si>
  <si>
    <t>03A096G</t>
    <phoneticPr fontId="3"/>
  </si>
  <si>
    <t>04A045</t>
    <phoneticPr fontId="3"/>
  </si>
  <si>
    <t>03A163G</t>
    <phoneticPr fontId="3"/>
  </si>
  <si>
    <t>03A164G</t>
    <phoneticPr fontId="3"/>
  </si>
  <si>
    <t>03A158G</t>
    <phoneticPr fontId="3"/>
  </si>
  <si>
    <t>03A154</t>
    <phoneticPr fontId="3"/>
  </si>
  <si>
    <t>04A019</t>
    <phoneticPr fontId="3"/>
  </si>
  <si>
    <t>03A069</t>
    <phoneticPr fontId="3"/>
  </si>
  <si>
    <t>03A100</t>
    <phoneticPr fontId="9"/>
  </si>
  <si>
    <t>03A178</t>
    <phoneticPr fontId="9"/>
  </si>
  <si>
    <t>03A117</t>
    <phoneticPr fontId="9"/>
  </si>
  <si>
    <t>03A184</t>
    <phoneticPr fontId="9"/>
  </si>
  <si>
    <t>03A119</t>
    <phoneticPr fontId="9"/>
  </si>
  <si>
    <t>03A193</t>
    <phoneticPr fontId="9"/>
  </si>
  <si>
    <t>03A103G</t>
    <phoneticPr fontId="3"/>
  </si>
  <si>
    <t>03A195G</t>
    <phoneticPr fontId="3"/>
  </si>
  <si>
    <t>04B058G</t>
    <phoneticPr fontId="3"/>
  </si>
  <si>
    <t>04B059</t>
  </si>
  <si>
    <t>04B060</t>
  </si>
  <si>
    <t>04B061</t>
  </si>
  <si>
    <t>04B062</t>
  </si>
  <si>
    <t>04B066</t>
  </si>
  <si>
    <t>04B074G</t>
    <phoneticPr fontId="3"/>
  </si>
  <si>
    <t>04B075</t>
  </si>
  <si>
    <t>04B076</t>
  </si>
  <si>
    <t>04B077</t>
  </si>
  <si>
    <t>04B081G</t>
    <phoneticPr fontId="3"/>
  </si>
  <si>
    <t>04B086G</t>
    <phoneticPr fontId="3"/>
  </si>
  <si>
    <t>04B089G</t>
    <phoneticPr fontId="3"/>
  </si>
  <si>
    <t>04B091</t>
    <phoneticPr fontId="3"/>
  </si>
  <si>
    <t>04B104</t>
  </si>
  <si>
    <t>04B110G</t>
    <phoneticPr fontId="3"/>
  </si>
  <si>
    <t>農薬・化学肥料不使用農産物</t>
    <rPh sb="0" eb="2">
      <t>ノウヤク</t>
    </rPh>
    <rPh sb="3" eb="5">
      <t>カガク</t>
    </rPh>
    <rPh sb="5" eb="7">
      <t>ヒリョウ</t>
    </rPh>
    <rPh sb="7" eb="13">
      <t>フシヨウノウサンブツ</t>
    </rPh>
    <phoneticPr fontId="7"/>
  </si>
  <si>
    <t>節減対象農薬不使用
化学肥料不使用</t>
    <rPh sb="5" eb="6">
      <t>ヤク</t>
    </rPh>
    <rPh sb="6" eb="9">
      <t>フシヨウ</t>
    </rPh>
    <rPh sb="14" eb="17">
      <t>フシヨウ</t>
    </rPh>
    <phoneticPr fontId="7"/>
  </si>
  <si>
    <t>鬼北町、松野町、宇和島市</t>
    <rPh sb="0" eb="1">
      <t>オニ</t>
    </rPh>
    <rPh sb="1" eb="2">
      <t>キタ</t>
    </rPh>
    <rPh sb="2" eb="3">
      <t>チョウ</t>
    </rPh>
    <rPh sb="4" eb="7">
      <t>マツノチョウ</t>
    </rPh>
    <rPh sb="8" eb="12">
      <t>ウワジマシ</t>
    </rPh>
    <phoneticPr fontId="3"/>
  </si>
  <si>
    <t>節減対象農薬３割以上減
化学肥料３割以上減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3"/>
  </si>
  <si>
    <t>東予園芸直売所</t>
    <rPh sb="0" eb="2">
      <t>トウヨ</t>
    </rPh>
    <rPh sb="2" eb="4">
      <t>エンゲイ</t>
    </rPh>
    <rPh sb="4" eb="7">
      <t>チョクバイジョ</t>
    </rPh>
    <phoneticPr fontId="3"/>
  </si>
  <si>
    <t>楽天　他</t>
    <rPh sb="0" eb="2">
      <t>ラクテン</t>
    </rPh>
    <rPh sb="3" eb="4">
      <t>ホカ</t>
    </rPh>
    <phoneticPr fontId="3"/>
  </si>
  <si>
    <t>市場</t>
    <rPh sb="0" eb="2">
      <t>イチバ</t>
    </rPh>
    <phoneticPr fontId="3"/>
  </si>
  <si>
    <t>株式会社ひめライス</t>
    <rPh sb="0" eb="4">
      <t>カブシキガイシャ</t>
    </rPh>
    <phoneticPr fontId="3"/>
  </si>
  <si>
    <t>校内販売</t>
    <rPh sb="0" eb="4">
      <t>コウナイハンバイ</t>
    </rPh>
    <phoneticPr fontId="3"/>
  </si>
  <si>
    <t>さいさいきて屋、岡山理科大学キャンパス食堂</t>
    <rPh sb="6" eb="7">
      <t>ヤ</t>
    </rPh>
    <rPh sb="8" eb="10">
      <t>オカヤマ</t>
    </rPh>
    <rPh sb="10" eb="12">
      <t>リカ</t>
    </rPh>
    <rPh sb="12" eb="14">
      <t>ダイガク</t>
    </rPh>
    <rPh sb="19" eb="21">
      <t>ショクドウ</t>
    </rPh>
    <phoneticPr fontId="3"/>
  </si>
  <si>
    <t>愛媛県立伊予高等学校PTA</t>
    <rPh sb="0" eb="4">
      <t>エヒメケンリツ</t>
    </rPh>
    <rPh sb="4" eb="6">
      <t>イヨ</t>
    </rPh>
    <rPh sb="6" eb="8">
      <t>コウトウ</t>
    </rPh>
    <rPh sb="8" eb="10">
      <t>ガッコウ</t>
    </rPh>
    <phoneticPr fontId="3"/>
  </si>
  <si>
    <t>個人販売</t>
    <rPh sb="0" eb="2">
      <t>コジン</t>
    </rPh>
    <rPh sb="2" eb="4">
      <t>ハンバイ</t>
    </rPh>
    <phoneticPr fontId="3"/>
  </si>
  <si>
    <t>コープえひめ、まるおか、ネット通販、個人販売、ふるさと納税</t>
    <rPh sb="15" eb="17">
      <t>ツウハン</t>
    </rPh>
    <rPh sb="18" eb="20">
      <t>コジン</t>
    </rPh>
    <rPh sb="20" eb="22">
      <t>ハンバイ</t>
    </rPh>
    <rPh sb="27" eb="29">
      <t>ノウゼイ</t>
    </rPh>
    <phoneticPr fontId="3"/>
  </si>
  <si>
    <t>校内販売、校外販売（リヤカー、公共施設、各種イベント）、愛工房</t>
    <rPh sb="0" eb="2">
      <t>コウナイ</t>
    </rPh>
    <rPh sb="2" eb="4">
      <t>ハンバイ</t>
    </rPh>
    <rPh sb="5" eb="6">
      <t>コウ</t>
    </rPh>
    <rPh sb="6" eb="7">
      <t>ガイ</t>
    </rPh>
    <rPh sb="7" eb="9">
      <t>ハンバイ</t>
    </rPh>
    <rPh sb="15" eb="17">
      <t>コウキョウ</t>
    </rPh>
    <rPh sb="17" eb="19">
      <t>シセツ</t>
    </rPh>
    <rPh sb="20" eb="22">
      <t>カクシュ</t>
    </rPh>
    <rPh sb="28" eb="29">
      <t>アイ</t>
    </rPh>
    <rPh sb="29" eb="31">
      <t>コウボウ</t>
    </rPh>
    <phoneticPr fontId="3"/>
  </si>
  <si>
    <r>
      <t>若鮎亭、サニーマート、セブンスター、</t>
    </r>
    <r>
      <rPr>
        <sz val="11"/>
        <rFont val="ＭＳ Ｐゴシック"/>
        <family val="3"/>
        <charset val="128"/>
      </rPr>
      <t>ショッパーズ他</t>
    </r>
    <rPh sb="0" eb="2">
      <t>ワカアユ</t>
    </rPh>
    <rPh sb="2" eb="3">
      <t>テイ</t>
    </rPh>
    <rPh sb="24" eb="25">
      <t>ホカ</t>
    </rPh>
    <phoneticPr fontId="3"/>
  </si>
  <si>
    <t>教諭　木原　伸二</t>
    <rPh sb="0" eb="2">
      <t>キョウユ</t>
    </rPh>
    <rPh sb="3" eb="5">
      <t>キハラ</t>
    </rPh>
    <rPh sb="6" eb="8">
      <t>シンジ</t>
    </rPh>
    <phoneticPr fontId="3"/>
  </si>
  <si>
    <t>水津　欣也</t>
    <rPh sb="0" eb="2">
      <t>ミズツ</t>
    </rPh>
    <rPh sb="3" eb="4">
      <t>キン</t>
    </rPh>
    <rPh sb="4" eb="5">
      <t>ヤ</t>
    </rPh>
    <phoneticPr fontId="3"/>
  </si>
  <si>
    <t>鍋屋ファーム</t>
    <rPh sb="0" eb="1">
      <t>ナベ</t>
    </rPh>
    <rPh sb="1" eb="2">
      <t>ヤ</t>
    </rPh>
    <phoneticPr fontId="3"/>
  </si>
  <si>
    <t>越智　貴則</t>
    <rPh sb="0" eb="2">
      <t>オチ</t>
    </rPh>
    <rPh sb="3" eb="4">
      <t>タカ</t>
    </rPh>
    <rPh sb="4" eb="5">
      <t>ノリ</t>
    </rPh>
    <phoneticPr fontId="3"/>
  </si>
  <si>
    <t>山崎　輝男</t>
    <rPh sb="0" eb="2">
      <t>ヤマサキ</t>
    </rPh>
    <rPh sb="3" eb="5">
      <t>テルオ</t>
    </rPh>
    <phoneticPr fontId="3"/>
  </si>
  <si>
    <t>JAおちいまばりEPC部会</t>
    <rPh sb="11" eb="13">
      <t>ブカイ</t>
    </rPh>
    <phoneticPr fontId="3"/>
  </si>
  <si>
    <t>部会長　渡部　康</t>
    <rPh sb="0" eb="3">
      <t>ブカイチョウ</t>
    </rPh>
    <rPh sb="4" eb="6">
      <t>ワタベ</t>
    </rPh>
    <rPh sb="7" eb="8">
      <t>ヤスシ</t>
    </rPh>
    <phoneticPr fontId="3"/>
  </si>
  <si>
    <t>教諭　菅　康夫</t>
    <rPh sb="0" eb="2">
      <t>キョウユ</t>
    </rPh>
    <rPh sb="3" eb="4">
      <t>スガ</t>
    </rPh>
    <rPh sb="5" eb="7">
      <t>ヤスオ</t>
    </rPh>
    <phoneticPr fontId="3"/>
  </si>
  <si>
    <t>谷内　朋夏</t>
    <rPh sb="0" eb="2">
      <t>タニウチ</t>
    </rPh>
    <rPh sb="3" eb="4">
      <t>トモ</t>
    </rPh>
    <rPh sb="4" eb="5">
      <t>ナツ</t>
    </rPh>
    <phoneticPr fontId="3"/>
  </si>
  <si>
    <t>峰ちゃん農園　</t>
    <rPh sb="0" eb="1">
      <t>ミネ</t>
    </rPh>
    <rPh sb="4" eb="6">
      <t>ノウエン</t>
    </rPh>
    <phoneticPr fontId="3"/>
  </si>
  <si>
    <t>教諭　大野　宏貴</t>
    <rPh sb="0" eb="2">
      <t>キョウユ</t>
    </rPh>
    <rPh sb="3" eb="5">
      <t>オオノ</t>
    </rPh>
    <rPh sb="6" eb="7">
      <t>ヒロ</t>
    </rPh>
    <rPh sb="7" eb="8">
      <t>キ</t>
    </rPh>
    <phoneticPr fontId="3"/>
  </si>
  <si>
    <t>清水　義信</t>
    <rPh sb="0" eb="2">
      <t>シミズ</t>
    </rPh>
    <rPh sb="3" eb="5">
      <t>ヨシノブ</t>
    </rPh>
    <phoneticPr fontId="3"/>
  </si>
  <si>
    <r>
      <rPr>
        <sz val="11"/>
        <rFont val="ＭＳ Ｐゴシック"/>
        <family val="3"/>
        <charset val="128"/>
      </rPr>
      <t>代表　石田　一浩</t>
    </r>
    <rPh sb="0" eb="2">
      <t>ダイヒョウ</t>
    </rPh>
    <rPh sb="3" eb="5">
      <t>イシダ</t>
    </rPh>
    <rPh sb="6" eb="7">
      <t>カズ</t>
    </rPh>
    <rPh sb="7" eb="8">
      <t>ヒロ</t>
    </rPh>
    <phoneticPr fontId="3"/>
  </si>
  <si>
    <t>節減対象農薬５割以上減・化学肥料５割以上減</t>
    <rPh sb="0" eb="2">
      <t>セツゲン</t>
    </rPh>
    <rPh sb="2" eb="6">
      <t>タイショウノウヤク</t>
    </rPh>
    <rPh sb="7" eb="10">
      <t>ワリイジョウ</t>
    </rPh>
    <rPh sb="10" eb="11">
      <t>ゲン</t>
    </rPh>
    <rPh sb="12" eb="16">
      <t>カガクヒリョウ</t>
    </rPh>
    <rPh sb="17" eb="20">
      <t>ワリイジョウ</t>
    </rPh>
    <rPh sb="20" eb="21">
      <t>ゲン</t>
    </rPh>
    <phoneticPr fontId="0"/>
  </si>
  <si>
    <t>節減対象農薬５割以上減、化学肥料不使用</t>
    <rPh sb="0" eb="4">
      <t>セツゲンタイショウ</t>
    </rPh>
    <rPh sb="4" eb="6">
      <t>ノウヤク</t>
    </rPh>
    <rPh sb="7" eb="10">
      <t>ワリイジョウ</t>
    </rPh>
    <rPh sb="10" eb="11">
      <t>ゲン</t>
    </rPh>
    <rPh sb="12" eb="16">
      <t>カガクヒリョウ</t>
    </rPh>
    <rPh sb="16" eb="19">
      <t>フシヨウ</t>
    </rPh>
    <phoneticPr fontId="0"/>
  </si>
  <si>
    <t>節減対象農薬３割以上減・化学肥料３割以上減</t>
    <phoneticPr fontId="0"/>
  </si>
  <si>
    <t>節減対象農薬3割以上減・化学肥料5割以上減</t>
  </si>
  <si>
    <t>農薬不使用・化学肥料不使用</t>
    <phoneticPr fontId="0"/>
  </si>
  <si>
    <t>今治立花農業協同組合
代表理事組合長　岡林　興通</t>
    <rPh sb="0" eb="2">
      <t>イマバリ</t>
    </rPh>
    <rPh sb="2" eb="4">
      <t>タチバナ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クミアイチョウ</t>
    </rPh>
    <rPh sb="19" eb="21">
      <t>オカバヤシ</t>
    </rPh>
    <rPh sb="22" eb="23">
      <t>オキ</t>
    </rPh>
    <rPh sb="23" eb="24">
      <t>トオル</t>
    </rPh>
    <phoneticPr fontId="20"/>
  </si>
  <si>
    <t>伊予農産株式会社
代表取締役　山内　栄</t>
    <rPh sb="4" eb="6">
      <t>カブシキ</t>
    </rPh>
    <rPh sb="9" eb="11">
      <t>ダイヒョウ</t>
    </rPh>
    <rPh sb="11" eb="14">
      <t>トリシマリヤク</t>
    </rPh>
    <rPh sb="15" eb="17">
      <t>ヤマウチ</t>
    </rPh>
    <rPh sb="18" eb="19">
      <t>サカエ</t>
    </rPh>
    <phoneticPr fontId="3"/>
  </si>
  <si>
    <t>松山市農業協同組合
代表理事組合長　阿部　和孝</t>
    <rPh sb="10" eb="12">
      <t>ダイヒョウ</t>
    </rPh>
    <rPh sb="12" eb="14">
      <t>リジ</t>
    </rPh>
    <rPh sb="14" eb="17">
      <t>クミアイチョウ</t>
    </rPh>
    <rPh sb="18" eb="20">
      <t>アベ</t>
    </rPh>
    <rPh sb="21" eb="23">
      <t>カズタカ</t>
    </rPh>
    <phoneticPr fontId="3"/>
  </si>
  <si>
    <t>農業生産法人株式会社ニュウズ
代表取締役社長　土居　裕子</t>
    <rPh sb="0" eb="6">
      <t>ノウギョウセイサンホウジン</t>
    </rPh>
    <rPh sb="6" eb="10">
      <t>カブシキガイシャ</t>
    </rPh>
    <rPh sb="15" eb="22">
      <t>ダイヒョウトリシマリヤクシャチョウ</t>
    </rPh>
    <rPh sb="23" eb="25">
      <t>ドイ</t>
    </rPh>
    <rPh sb="26" eb="28">
      <t>ユウコ</t>
    </rPh>
    <phoneticPr fontId="3"/>
  </si>
  <si>
    <t>非結球レタス（サラダ菜　養液栽培）</t>
    <rPh sb="0" eb="1">
      <t>ヒ</t>
    </rPh>
    <rPh sb="1" eb="3">
      <t>ケッキュウ</t>
    </rPh>
    <rPh sb="10" eb="11">
      <t>ナ</t>
    </rPh>
    <rPh sb="12" eb="16">
      <t>ヨウエキサイバイ</t>
    </rPh>
    <phoneticPr fontId="20"/>
  </si>
  <si>
    <t>ミツバ（養液栽培）</t>
    <rPh sb="4" eb="8">
      <t>ヨウエキサイバイ</t>
    </rPh>
    <phoneticPr fontId="20"/>
  </si>
  <si>
    <t>ホウレンソウ（養液栽培）</t>
    <rPh sb="7" eb="11">
      <t>ヨウエキサイバイ</t>
    </rPh>
    <phoneticPr fontId="20"/>
  </si>
  <si>
    <t>ミズナ・ミブナ（養液栽培）</t>
    <rPh sb="8" eb="10">
      <t>ヨウエキ</t>
    </rPh>
    <rPh sb="10" eb="12">
      <t>サイバイ</t>
    </rPh>
    <phoneticPr fontId="20"/>
  </si>
  <si>
    <t>キュウリ：促成（ハウス）</t>
    <rPh sb="5" eb="7">
      <t>ソクセイ</t>
    </rPh>
    <phoneticPr fontId="3"/>
  </si>
  <si>
    <t>イチゴ：一般（促成　養液栽培）</t>
    <rPh sb="4" eb="6">
      <t>イッパン</t>
    </rPh>
    <rPh sb="7" eb="9">
      <t>ソクセイ</t>
    </rPh>
    <rPh sb="10" eb="12">
      <t>ヨウエキ</t>
    </rPh>
    <rPh sb="12" eb="14">
      <t>サイバイ</t>
    </rPh>
    <phoneticPr fontId="3"/>
  </si>
  <si>
    <t>ニンジン（秋播き）</t>
    <rPh sb="5" eb="6">
      <t>アキ</t>
    </rPh>
    <rPh sb="6" eb="7">
      <t>マ</t>
    </rPh>
    <phoneticPr fontId="20"/>
  </si>
  <si>
    <t>大玉トマト：半促成（促成）</t>
    <rPh sb="0" eb="2">
      <t>オオダマ</t>
    </rPh>
    <rPh sb="6" eb="7">
      <t>ハン</t>
    </rPh>
    <rPh sb="7" eb="9">
      <t>ソクセイ</t>
    </rPh>
    <rPh sb="10" eb="12">
      <t>ソクセイ</t>
    </rPh>
    <phoneticPr fontId="20"/>
  </si>
  <si>
    <t>中玉トマト：半促成（抑制）</t>
    <rPh sb="0" eb="1">
      <t>チュウ</t>
    </rPh>
    <rPh sb="1" eb="2">
      <t>ダマ</t>
    </rPh>
    <rPh sb="6" eb="7">
      <t>ハン</t>
    </rPh>
    <rPh sb="7" eb="9">
      <t>ソクセイ</t>
    </rPh>
    <rPh sb="10" eb="12">
      <t>ヨクセイ</t>
    </rPh>
    <phoneticPr fontId="20"/>
  </si>
  <si>
    <t>ミニトマト：半促成（促成）</t>
    <rPh sb="6" eb="9">
      <t>ハンソクセイ</t>
    </rPh>
    <rPh sb="10" eb="12">
      <t>ソクセイ</t>
    </rPh>
    <phoneticPr fontId="3"/>
  </si>
  <si>
    <t>イチゴ：硫黄くん煙併用型（促成）</t>
    <rPh sb="4" eb="6">
      <t>イオウ</t>
    </rPh>
    <rPh sb="8" eb="9">
      <t>エン</t>
    </rPh>
    <rPh sb="9" eb="12">
      <t>ヘイヨウガタ</t>
    </rPh>
    <rPh sb="13" eb="15">
      <t>ソクセイ</t>
    </rPh>
    <phoneticPr fontId="3"/>
  </si>
  <si>
    <t>イチゴ：硫黄くん煙併用型（促成　養液栽培）</t>
    <rPh sb="4" eb="6">
      <t>イオウ</t>
    </rPh>
    <rPh sb="8" eb="9">
      <t>エン</t>
    </rPh>
    <rPh sb="9" eb="12">
      <t>ヘイヨウガタ</t>
    </rPh>
    <rPh sb="13" eb="15">
      <t>ソクセイ</t>
    </rPh>
    <rPh sb="16" eb="18">
      <t>ヨウエキ</t>
    </rPh>
    <rPh sb="18" eb="20">
      <t>サイバイ</t>
    </rPh>
    <phoneticPr fontId="3"/>
  </si>
  <si>
    <t>大豆</t>
    <rPh sb="0" eb="2">
      <t>ダイズ</t>
    </rPh>
    <phoneticPr fontId="3"/>
  </si>
  <si>
    <t>大豆（サチユタカ）</t>
    <rPh sb="0" eb="2">
      <t>ダイズ</t>
    </rPh>
    <phoneticPr fontId="3"/>
  </si>
  <si>
    <t>バレイショ （デジマ）</t>
    <phoneticPr fontId="3"/>
  </si>
  <si>
    <t>白ネギ （春播き）</t>
    <rPh sb="5" eb="6">
      <t>ハル</t>
    </rPh>
    <rPh sb="6" eb="7">
      <t>マ</t>
    </rPh>
    <phoneticPr fontId="3"/>
  </si>
  <si>
    <t>温州みかん（普通温州）</t>
    <phoneticPr fontId="3"/>
  </si>
  <si>
    <t>非結球レタス (露地)</t>
  </si>
  <si>
    <t>ダイコン (露地)</t>
  </si>
  <si>
    <t>カブ (露地)</t>
  </si>
  <si>
    <t>中晩柑類（伊予柑・ポンカン）</t>
    <phoneticPr fontId="3"/>
  </si>
  <si>
    <t>中晩柑類（その他）</t>
    <phoneticPr fontId="3"/>
  </si>
  <si>
    <t>イチゴ 硫黄くん煙併用型(養液栽培)</t>
  </si>
  <si>
    <t>イチゴ 一般（高設栽培・養液栽培）</t>
  </si>
  <si>
    <t>温州みかん
（早生温州）</t>
    <rPh sb="0" eb="2">
      <t>ウンシュウ</t>
    </rPh>
    <rPh sb="7" eb="9">
      <t>ワセ</t>
    </rPh>
    <rPh sb="9" eb="11">
      <t>ウンシュウ</t>
    </rPh>
    <phoneticPr fontId="3"/>
  </si>
  <si>
    <t>温州ミカン
（早生温州）</t>
    <rPh sb="0" eb="2">
      <t>ウンシュウ</t>
    </rPh>
    <rPh sb="7" eb="9">
      <t>ワセ</t>
    </rPh>
    <rPh sb="9" eb="11">
      <t>ウンシュウ</t>
    </rPh>
    <phoneticPr fontId="3"/>
  </si>
  <si>
    <t>温州ミカン（早生温州・普通温州）</t>
    <rPh sb="0" eb="2">
      <t>ウンシュウ</t>
    </rPh>
    <rPh sb="6" eb="8">
      <t>ワセ</t>
    </rPh>
    <rPh sb="8" eb="10">
      <t>ウンシュウ</t>
    </rPh>
    <rPh sb="11" eb="13">
      <t>フツウ</t>
    </rPh>
    <rPh sb="13" eb="15">
      <t>ウンシュウ</t>
    </rPh>
    <phoneticPr fontId="3"/>
  </si>
  <si>
    <t>中晩柑類
（ポンカン、露地）</t>
    <rPh sb="0" eb="3">
      <t>チュウバンカン</t>
    </rPh>
    <rPh sb="3" eb="4">
      <t>ルイ</t>
    </rPh>
    <rPh sb="11" eb="13">
      <t>ロジ</t>
    </rPh>
    <phoneticPr fontId="3"/>
  </si>
  <si>
    <t>イチゴ（養液・硫黄くん煙併用型）</t>
    <rPh sb="4" eb="6">
      <t>ヨウエキ</t>
    </rPh>
    <rPh sb="7" eb="9">
      <t>イオウ</t>
    </rPh>
    <rPh sb="11" eb="12">
      <t>エン</t>
    </rPh>
    <rPh sb="12" eb="15">
      <t>ヘイヨウガタ</t>
    </rPh>
    <phoneticPr fontId="3"/>
  </si>
  <si>
    <t>04A066</t>
  </si>
  <si>
    <t>04A067</t>
  </si>
  <si>
    <t>04A068</t>
  </si>
  <si>
    <t>03A106</t>
  </si>
  <si>
    <t>04A071</t>
    <phoneticPr fontId="3"/>
  </si>
  <si>
    <t>03A149</t>
    <phoneticPr fontId="3"/>
  </si>
  <si>
    <t>03A090</t>
    <phoneticPr fontId="3"/>
  </si>
  <si>
    <t>03A165G</t>
    <phoneticPr fontId="3"/>
  </si>
  <si>
    <t>03A097G</t>
    <phoneticPr fontId="3"/>
  </si>
  <si>
    <t>03A098G</t>
    <phoneticPr fontId="3"/>
  </si>
  <si>
    <t>03A099G</t>
    <phoneticPr fontId="3"/>
  </si>
  <si>
    <t>04A046</t>
    <phoneticPr fontId="3"/>
  </si>
  <si>
    <t>04A047</t>
    <phoneticPr fontId="3"/>
  </si>
  <si>
    <t>04A048</t>
    <phoneticPr fontId="3"/>
  </si>
  <si>
    <t>03A101</t>
    <phoneticPr fontId="3"/>
  </si>
  <si>
    <t>03A102</t>
    <phoneticPr fontId="9"/>
  </si>
  <si>
    <t>03A120</t>
    <phoneticPr fontId="9"/>
  </si>
  <si>
    <t>03A121</t>
    <phoneticPr fontId="9"/>
  </si>
  <si>
    <t>04A029</t>
    <phoneticPr fontId="9"/>
  </si>
  <si>
    <t>04A057</t>
    <phoneticPr fontId="9"/>
  </si>
  <si>
    <t>03A122</t>
    <phoneticPr fontId="9"/>
  </si>
  <si>
    <t>04A060</t>
    <phoneticPr fontId="9"/>
  </si>
  <si>
    <t>04A058</t>
    <phoneticPr fontId="9"/>
  </si>
  <si>
    <t>04B123</t>
  </si>
  <si>
    <t>04B133</t>
  </si>
  <si>
    <t>04B144</t>
  </si>
  <si>
    <t>04B146</t>
  </si>
  <si>
    <t>新居浜市</t>
    <rPh sb="0" eb="4">
      <t>ニイハマシ</t>
    </rPh>
    <phoneticPr fontId="7"/>
  </si>
  <si>
    <t>特別栽培農産物</t>
    <rPh sb="0" eb="2">
      <t>トクベツ</t>
    </rPh>
    <rPh sb="2" eb="4">
      <t>サイバイ</t>
    </rPh>
    <rPh sb="4" eb="7">
      <t>ノウサンブツ</t>
    </rPh>
    <phoneticPr fontId="20"/>
  </si>
  <si>
    <t>西条市</t>
    <rPh sb="0" eb="3">
      <t>サイジョウシ</t>
    </rPh>
    <phoneticPr fontId="20"/>
  </si>
  <si>
    <t>県認証農産物</t>
    <rPh sb="0" eb="1">
      <t>ケン</t>
    </rPh>
    <rPh sb="1" eb="3">
      <t>ニンショウ</t>
    </rPh>
    <rPh sb="3" eb="6">
      <t>ノウサンブツ</t>
    </rPh>
    <phoneticPr fontId="20"/>
  </si>
  <si>
    <t>農薬・化学肥料
不使用農産物</t>
    <phoneticPr fontId="3"/>
  </si>
  <si>
    <t>伊予市・松前町</t>
    <rPh sb="0" eb="3">
      <t>イヨシ</t>
    </rPh>
    <rPh sb="4" eb="7">
      <t>マサキチョウ</t>
    </rPh>
    <phoneticPr fontId="3"/>
  </si>
  <si>
    <t>伊予市</t>
    <rPh sb="0" eb="3">
      <t>イヨシ</t>
    </rPh>
    <phoneticPr fontId="3"/>
  </si>
  <si>
    <t>養液栽培
節減対象農薬５割以上減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rPh sb="12" eb="15">
      <t>ワリイジョウ</t>
    </rPh>
    <rPh sb="15" eb="16">
      <t>ゲン</t>
    </rPh>
    <phoneticPr fontId="3"/>
  </si>
  <si>
    <t>学内販売　全量</t>
    <rPh sb="0" eb="2">
      <t>ガクナイ</t>
    </rPh>
    <rPh sb="2" eb="4">
      <t>ハンバイ</t>
    </rPh>
    <rPh sb="5" eb="7">
      <t>ゼンリョウ</t>
    </rPh>
    <phoneticPr fontId="3"/>
  </si>
  <si>
    <t>新潟生協、福島生協、埼玉県戸田コープデリ、ローソン（東京都）、その他</t>
    <rPh sb="0" eb="2">
      <t>ニイガタ</t>
    </rPh>
    <rPh sb="2" eb="4">
      <t>セイキョウ</t>
    </rPh>
    <rPh sb="5" eb="7">
      <t>フクシマ</t>
    </rPh>
    <rPh sb="7" eb="9">
      <t>セイキョウ</t>
    </rPh>
    <rPh sb="10" eb="13">
      <t>サイタマケン</t>
    </rPh>
    <rPh sb="13" eb="15">
      <t>トダ</t>
    </rPh>
    <rPh sb="26" eb="29">
      <t>トウキョウト</t>
    </rPh>
    <rPh sb="33" eb="34">
      <t>タ</t>
    </rPh>
    <phoneticPr fontId="3"/>
  </si>
  <si>
    <t>GPS、コープしが、コープ北陸、コープ四国</t>
    <rPh sb="13" eb="15">
      <t>ホクリク</t>
    </rPh>
    <rPh sb="19" eb="21">
      <t>シコク</t>
    </rPh>
    <phoneticPr fontId="3"/>
  </si>
  <si>
    <t>JAおちいまばりEPC部会</t>
    <phoneticPr fontId="3"/>
  </si>
  <si>
    <t>部会長　渡部　康</t>
    <rPh sb="0" eb="3">
      <t>ブカイチョウ</t>
    </rPh>
    <rPh sb="4" eb="6">
      <t>ワタナベ</t>
    </rPh>
    <rPh sb="7" eb="8">
      <t>ヤスシ</t>
    </rPh>
    <phoneticPr fontId="3"/>
  </si>
  <si>
    <t>株式会社　みさき果樹園</t>
    <rPh sb="0" eb="4">
      <t>カブシキガイシャ</t>
    </rPh>
    <rPh sb="8" eb="11">
      <t>カジュエン</t>
    </rPh>
    <phoneticPr fontId="3"/>
  </si>
  <si>
    <t>菊池　安光</t>
    <rPh sb="0" eb="2">
      <t>キクチ</t>
    </rPh>
    <rPh sb="3" eb="5">
      <t>ヤスミツ</t>
    </rPh>
    <phoneticPr fontId="3"/>
  </si>
  <si>
    <t>中晩柑類その他(ブラッドオレンジ)</t>
    <rPh sb="0" eb="3">
      <t>チュウバンカン</t>
    </rPh>
    <rPh sb="3" eb="4">
      <t>ルイ</t>
    </rPh>
    <rPh sb="6" eb="7">
      <t>タ</t>
    </rPh>
    <phoneticPr fontId="0"/>
  </si>
  <si>
    <t>節減対象農薬不使用・化学肥料不使用</t>
    <phoneticPr fontId="0"/>
  </si>
  <si>
    <t>節減対象農薬５割以上減、化学肥料５割以上減</t>
    <rPh sb="0" eb="4">
      <t>セツゲンタイショウ</t>
    </rPh>
    <rPh sb="4" eb="6">
      <t>ノウヤク</t>
    </rPh>
    <rPh sb="7" eb="10">
      <t>ワリイジョウ</t>
    </rPh>
    <rPh sb="10" eb="11">
      <t>ゲン</t>
    </rPh>
    <rPh sb="12" eb="16">
      <t>カガクヒリョウ</t>
    </rPh>
    <rPh sb="17" eb="20">
      <t>ワリイジョウ</t>
    </rPh>
    <rPh sb="20" eb="21">
      <t>ゲン</t>
    </rPh>
    <phoneticPr fontId="0"/>
  </si>
  <si>
    <t>節減対象農薬５割以上減、化学肥料5割以上減</t>
    <rPh sb="0" eb="4">
      <t>セツゲンタイショウ</t>
    </rPh>
    <rPh sb="4" eb="6">
      <t>ノウヤク</t>
    </rPh>
    <rPh sb="7" eb="10">
      <t>ワリイジョウ</t>
    </rPh>
    <rPh sb="10" eb="11">
      <t>ゲン</t>
    </rPh>
    <rPh sb="12" eb="16">
      <t>カガクヒリョウ</t>
    </rPh>
    <rPh sb="17" eb="21">
      <t>ワリイジョウゲン</t>
    </rPh>
    <phoneticPr fontId="0"/>
  </si>
  <si>
    <t>東予園芸農業協同組合
代表理事組合長　寺尾　則雄</t>
    <rPh sb="0" eb="2">
      <t>トウヨ</t>
    </rPh>
    <rPh sb="2" eb="4">
      <t>エンゲイ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クミアイチョウ</t>
    </rPh>
    <rPh sb="19" eb="21">
      <t>テラオ</t>
    </rPh>
    <rPh sb="22" eb="24">
      <t>ノリオ</t>
    </rPh>
    <phoneticPr fontId="20"/>
  </si>
  <si>
    <t>アスパラガス：周年栽培（ハウス）</t>
    <rPh sb="7" eb="9">
      <t>シュウネン</t>
    </rPh>
    <rPh sb="9" eb="11">
      <t>サイバイ</t>
    </rPh>
    <phoneticPr fontId="20"/>
  </si>
  <si>
    <t>ホウレンソウ
（ハウス周年栽培）</t>
    <rPh sb="11" eb="13">
      <t>シュウネン</t>
    </rPh>
    <rPh sb="13" eb="15">
      <t>サイバイ</t>
    </rPh>
    <phoneticPr fontId="20"/>
  </si>
  <si>
    <t>チンゲンサイ
（ハウス周年栽培）</t>
    <rPh sb="11" eb="13">
      <t>シュウネン</t>
    </rPh>
    <rPh sb="13" eb="15">
      <t>サイバイ</t>
    </rPh>
    <phoneticPr fontId="20"/>
  </si>
  <si>
    <t>コマツナ
（ハウス周年栽培）</t>
    <rPh sb="9" eb="11">
      <t>シュウネン</t>
    </rPh>
    <rPh sb="11" eb="13">
      <t>サイバイ</t>
    </rPh>
    <phoneticPr fontId="20"/>
  </si>
  <si>
    <t>ミズナ
（ハウス周年栽培）</t>
    <rPh sb="8" eb="10">
      <t>シュウネン</t>
    </rPh>
    <rPh sb="10" eb="12">
      <t>サイバイ</t>
    </rPh>
    <phoneticPr fontId="20"/>
  </si>
  <si>
    <t>中晩柑類(伊予柑)</t>
    <rPh sb="0" eb="4">
      <t>チュウバンカンルイ</t>
    </rPh>
    <rPh sb="5" eb="8">
      <t>イヨカン</t>
    </rPh>
    <phoneticPr fontId="3"/>
  </si>
  <si>
    <t>ニンジン（秋播き）</t>
    <rPh sb="5" eb="7">
      <t>アキマ</t>
    </rPh>
    <phoneticPr fontId="3"/>
  </si>
  <si>
    <t>ブロッコリー（秋播き）</t>
    <rPh sb="7" eb="9">
      <t>アキマ</t>
    </rPh>
    <phoneticPr fontId="3"/>
  </si>
  <si>
    <t>タマネギ（極早生・早生）</t>
    <rPh sb="5" eb="8">
      <t>ゴクワセ</t>
    </rPh>
    <rPh sb="9" eb="11">
      <t>ワセ</t>
    </rPh>
    <phoneticPr fontId="3"/>
  </si>
  <si>
    <t>レタス（露地）</t>
    <rPh sb="4" eb="6">
      <t>ロジ</t>
    </rPh>
    <phoneticPr fontId="3"/>
  </si>
  <si>
    <t>中晩柑類（伊予柑）</t>
    <phoneticPr fontId="3"/>
  </si>
  <si>
    <t>中晩柑類
（甘平、露地）</t>
    <rPh sb="0" eb="3">
      <t>チュウバンカン</t>
    </rPh>
    <rPh sb="3" eb="4">
      <t>ルイ</t>
    </rPh>
    <rPh sb="6" eb="7">
      <t>カン</t>
    </rPh>
    <rPh sb="7" eb="8">
      <t>ペイ</t>
    </rPh>
    <rPh sb="9" eb="11">
      <t>ロジ</t>
    </rPh>
    <phoneticPr fontId="3"/>
  </si>
  <si>
    <t>中晩柑類
（不知火、露地）</t>
    <rPh sb="0" eb="3">
      <t>チュウバンカン</t>
    </rPh>
    <rPh sb="3" eb="4">
      <t>ルイ</t>
    </rPh>
    <rPh sb="6" eb="9">
      <t>シラヌイ</t>
    </rPh>
    <rPh sb="10" eb="12">
      <t>ロジ</t>
    </rPh>
    <phoneticPr fontId="3"/>
  </si>
  <si>
    <t>03A114</t>
    <phoneticPr fontId="3"/>
  </si>
  <si>
    <t>04A070</t>
    <phoneticPr fontId="3"/>
  </si>
  <si>
    <t>03A088G</t>
    <phoneticPr fontId="3"/>
  </si>
  <si>
    <t>03A152</t>
    <phoneticPr fontId="3"/>
  </si>
  <si>
    <t>03A118</t>
    <phoneticPr fontId="3"/>
  </si>
  <si>
    <t>04B154</t>
  </si>
  <si>
    <t>04B161</t>
  </si>
  <si>
    <t>04B166</t>
  </si>
  <si>
    <t>特別栽培農産物</t>
    <rPh sb="0" eb="7">
      <t>トクベツサイバイノウサンブツ</t>
    </rPh>
    <phoneticPr fontId="3"/>
  </si>
  <si>
    <t>松山市</t>
    <phoneticPr fontId="3"/>
  </si>
  <si>
    <t>農薬・化学肥料不使用農産物</t>
    <rPh sb="0" eb="2">
      <t>ノウヤク</t>
    </rPh>
    <rPh sb="3" eb="13">
      <t>カガクヒリョウフシヨウノウサンブツ</t>
    </rPh>
    <phoneticPr fontId="3"/>
  </si>
  <si>
    <t>農薬・化学肥料不使用農産物</t>
    <phoneticPr fontId="3"/>
  </si>
  <si>
    <t>節減対象農薬５割以上減
化学肥料不使用</t>
    <rPh sb="0" eb="2">
      <t>セツゲン</t>
    </rPh>
    <rPh sb="2" eb="4">
      <t>タイショウ</t>
    </rPh>
    <rPh sb="4" eb="6">
      <t>ノウヤク</t>
    </rPh>
    <rPh sb="7" eb="8">
      <t>ワリ</t>
    </rPh>
    <rPh sb="8" eb="10">
      <t>イジョウ</t>
    </rPh>
    <rPh sb="10" eb="11">
      <t>ゲン</t>
    </rPh>
    <rPh sb="12" eb="14">
      <t>カガク</t>
    </rPh>
    <rPh sb="14" eb="16">
      <t>ヒリョウ</t>
    </rPh>
    <rPh sb="16" eb="19">
      <t>フシヨウ</t>
    </rPh>
    <phoneticPr fontId="3"/>
  </si>
  <si>
    <t>JA東予園芸　楽しみ市</t>
    <rPh sb="2" eb="4">
      <t>トウヨ</t>
    </rPh>
    <rPh sb="4" eb="6">
      <t>エンゲイ</t>
    </rPh>
    <rPh sb="7" eb="8">
      <t>タノ</t>
    </rPh>
    <rPh sb="10" eb="11">
      <t>シ</t>
    </rPh>
    <phoneticPr fontId="3"/>
  </si>
  <si>
    <t>道後たま屋、柴又たま屋、太陽市</t>
    <rPh sb="0" eb="2">
      <t>ドウゴ</t>
    </rPh>
    <rPh sb="4" eb="5">
      <t>ヤ</t>
    </rPh>
    <rPh sb="6" eb="8">
      <t>シバマタ</t>
    </rPh>
    <rPh sb="10" eb="11">
      <t>ヤ</t>
    </rPh>
    <rPh sb="12" eb="14">
      <t>タイヨウ</t>
    </rPh>
    <rPh sb="14" eb="15">
      <t>イチ</t>
    </rPh>
    <phoneticPr fontId="3"/>
  </si>
  <si>
    <t>寺尾　悟志</t>
  </si>
  <si>
    <t>有限会社キルシェ</t>
    <rPh sb="0" eb="4">
      <t>ユウゲンガイシャ</t>
    </rPh>
    <phoneticPr fontId="3"/>
  </si>
  <si>
    <t>代表取締役　大槻　幸宏</t>
    <rPh sb="0" eb="2">
      <t>ダイヒョウ</t>
    </rPh>
    <rPh sb="2" eb="5">
      <t>トリシマリヤク</t>
    </rPh>
    <rPh sb="6" eb="8">
      <t>オオツキ</t>
    </rPh>
    <rPh sb="9" eb="11">
      <t>ユキヒロ</t>
    </rPh>
    <phoneticPr fontId="3"/>
  </si>
  <si>
    <t>04C041</t>
    <phoneticPr fontId="3"/>
  </si>
  <si>
    <t>あゆみファーム株式会社
代表取締役　園田　篤志</t>
    <rPh sb="7" eb="11">
      <t>カブシキガイシャ</t>
    </rPh>
    <rPh sb="12" eb="17">
      <t>ダイヒョウトリシマリヤク</t>
    </rPh>
    <rPh sb="18" eb="20">
      <t>ソノダ</t>
    </rPh>
    <rPh sb="21" eb="23">
      <t>アツシ</t>
    </rPh>
    <phoneticPr fontId="20"/>
  </si>
  <si>
    <t>伊予農産株式会社
代表取締役　山内　栄</t>
    <rPh sb="0" eb="2">
      <t>イヨ</t>
    </rPh>
    <rPh sb="2" eb="4">
      <t>ノウサン</t>
    </rPh>
    <rPh sb="4" eb="6">
      <t>カブシキ</t>
    </rPh>
    <rPh sb="6" eb="7">
      <t>カイ</t>
    </rPh>
    <rPh sb="7" eb="8">
      <t>シャ</t>
    </rPh>
    <rPh sb="9" eb="14">
      <t>ダイヒョウトリシマリヤク</t>
    </rPh>
    <rPh sb="15" eb="17">
      <t>ヤマウチ</t>
    </rPh>
    <rPh sb="18" eb="19">
      <t>サカエ</t>
    </rPh>
    <phoneticPr fontId="20"/>
  </si>
  <si>
    <t>越智今治農業協同組合
代表理事理事長　渡部　浩忠</t>
    <rPh sb="0" eb="2">
      <t>オチ</t>
    </rPh>
    <rPh sb="2" eb="4">
      <t>イマバリ</t>
    </rPh>
    <rPh sb="4" eb="6">
      <t>ノウギョウ</t>
    </rPh>
    <rPh sb="6" eb="8">
      <t>キョウドウ</t>
    </rPh>
    <rPh sb="8" eb="10">
      <t>クミアイ</t>
    </rPh>
    <rPh sb="11" eb="18">
      <t>ダイヒョウリジリジチョウ</t>
    </rPh>
    <rPh sb="19" eb="21">
      <t>ワタナベ</t>
    </rPh>
    <rPh sb="22" eb="24">
      <t>ヒロタダ</t>
    </rPh>
    <phoneticPr fontId="20"/>
  </si>
  <si>
    <t>葉ネギ（露地）</t>
    <rPh sb="0" eb="1">
      <t>ハ</t>
    </rPh>
    <rPh sb="4" eb="6">
      <t>ロジ</t>
    </rPh>
    <phoneticPr fontId="20"/>
  </si>
  <si>
    <t>タマネギ（極早生）</t>
    <rPh sb="5" eb="6">
      <t>ゴク</t>
    </rPh>
    <rPh sb="6" eb="8">
      <t>ワセ</t>
    </rPh>
    <phoneticPr fontId="20"/>
  </si>
  <si>
    <t>タマネギ（極早生・早生・中生・晩生）</t>
    <rPh sb="5" eb="6">
      <t>ゴク</t>
    </rPh>
    <rPh sb="6" eb="8">
      <t>ワセ</t>
    </rPh>
    <rPh sb="9" eb="11">
      <t>ワセ</t>
    </rPh>
    <rPh sb="12" eb="14">
      <t>ナカテ</t>
    </rPh>
    <rPh sb="15" eb="17">
      <t>オクテ</t>
    </rPh>
    <phoneticPr fontId="20"/>
  </si>
  <si>
    <t>04A063</t>
  </si>
  <si>
    <t>04A064</t>
  </si>
  <si>
    <t>04A101</t>
  </si>
  <si>
    <t>04A069</t>
  </si>
  <si>
    <t>03A181</t>
    <phoneticPr fontId="9"/>
  </si>
  <si>
    <t>04A059</t>
    <phoneticPr fontId="9"/>
  </si>
  <si>
    <t>03A190</t>
    <phoneticPr fontId="9"/>
  </si>
  <si>
    <t>四国中央市</t>
    <rPh sb="0" eb="2">
      <t>シコク</t>
    </rPh>
    <rPh sb="2" eb="5">
      <t>チュウオウシ</t>
    </rPh>
    <phoneticPr fontId="20"/>
  </si>
  <si>
    <t>愛南町</t>
    <rPh sb="0" eb="3">
      <t>アイナンチョウ</t>
    </rPh>
    <phoneticPr fontId="3"/>
  </si>
  <si>
    <t>あゆみファーム株式会社</t>
    <rPh sb="7" eb="11">
      <t>カブシキガイシャ</t>
    </rPh>
    <phoneticPr fontId="3"/>
  </si>
  <si>
    <t>営農総括部長　安藤　将幸</t>
    <rPh sb="0" eb="2">
      <t>エイノウ</t>
    </rPh>
    <rPh sb="2" eb="4">
      <t>ソウカツ</t>
    </rPh>
    <rPh sb="4" eb="6">
      <t>ブチョウ</t>
    </rPh>
    <rPh sb="7" eb="9">
      <t>アンドウ</t>
    </rPh>
    <rPh sb="10" eb="12">
      <t>マサユキ</t>
    </rPh>
    <phoneticPr fontId="3"/>
  </si>
  <si>
    <t>代表取締役　永井　正信</t>
    <rPh sb="0" eb="5">
      <t>ダイヒョウトリシマリヤク</t>
    </rPh>
    <rPh sb="6" eb="8">
      <t>ナガイ</t>
    </rPh>
    <rPh sb="9" eb="11">
      <t>マサノブ</t>
    </rPh>
    <phoneticPr fontId="3"/>
  </si>
  <si>
    <t>檜垣　真城</t>
    <rPh sb="0" eb="2">
      <t>ヒガキ</t>
    </rPh>
    <rPh sb="3" eb="5">
      <t>マシロ</t>
    </rPh>
    <phoneticPr fontId="3"/>
  </si>
  <si>
    <t>村上　律子</t>
    <rPh sb="0" eb="2">
      <t>ムラカミ</t>
    </rPh>
    <rPh sb="3" eb="5">
      <t>リツコ</t>
    </rPh>
    <phoneticPr fontId="3"/>
  </si>
  <si>
    <t>トマト部会</t>
    <rPh sb="3" eb="5">
      <t>ブカイ</t>
    </rPh>
    <phoneticPr fontId="3"/>
  </si>
  <si>
    <t>冨田　健一</t>
    <rPh sb="0" eb="2">
      <t>トミタ</t>
    </rPh>
    <rPh sb="3" eb="5">
      <t>ケンイチ</t>
    </rPh>
    <phoneticPr fontId="3"/>
  </si>
  <si>
    <t>理事　豊久　哲芳</t>
    <rPh sb="0" eb="2">
      <t>リジ</t>
    </rPh>
    <rPh sb="3" eb="5">
      <t>トヨヒサ</t>
    </rPh>
    <rPh sb="6" eb="8">
      <t>テツヨシ</t>
    </rPh>
    <phoneticPr fontId="3"/>
  </si>
  <si>
    <t>ゼンショーホールディングス、こだまベジフル株式会社、その他</t>
    <rPh sb="21" eb="25">
      <t>カブシキガイシャ</t>
    </rPh>
    <rPh sb="28" eb="29">
      <t>ホカ</t>
    </rPh>
    <phoneticPr fontId="3"/>
  </si>
  <si>
    <t>直売所（DCM周桑店）</t>
    <rPh sb="0" eb="3">
      <t>チョクバイジョ</t>
    </rPh>
    <rPh sb="7" eb="9">
      <t>シュウソウ</t>
    </rPh>
    <rPh sb="9" eb="10">
      <t>テン</t>
    </rPh>
    <phoneticPr fontId="3"/>
  </si>
  <si>
    <t>直売所（さいさいきて屋）</t>
    <rPh sb="0" eb="3">
      <t>チョクバイジョ</t>
    </rPh>
    <rPh sb="10" eb="11">
      <t>ヤ</t>
    </rPh>
    <phoneticPr fontId="3"/>
  </si>
  <si>
    <t>丸今青果株式会社、丸温松山中央青果株式会社</t>
    <rPh sb="0" eb="1">
      <t>マル</t>
    </rPh>
    <rPh sb="1" eb="2">
      <t>イマ</t>
    </rPh>
    <rPh sb="2" eb="4">
      <t>セイカ</t>
    </rPh>
    <rPh sb="4" eb="8">
      <t>カブシキガイシャ</t>
    </rPh>
    <rPh sb="9" eb="10">
      <t>マル</t>
    </rPh>
    <rPh sb="10" eb="11">
      <t>オン</t>
    </rPh>
    <rPh sb="11" eb="13">
      <t>マツヤマ</t>
    </rPh>
    <rPh sb="13" eb="15">
      <t>チュウオウ</t>
    </rPh>
    <rPh sb="15" eb="17">
      <t>セイカ</t>
    </rPh>
    <rPh sb="17" eb="21">
      <t>カブシキガイシャ</t>
    </rPh>
    <phoneticPr fontId="3"/>
  </si>
  <si>
    <t>有限会社　シトラス、地元スーパー産直、無茶々園</t>
    <rPh sb="0" eb="4">
      <t>ユウゲンガイシャ</t>
    </rPh>
    <rPh sb="10" eb="12">
      <t>ヂモト</t>
    </rPh>
    <rPh sb="16" eb="18">
      <t>サンチョク</t>
    </rPh>
    <rPh sb="19" eb="22">
      <t>ムチャチャ</t>
    </rPh>
    <rPh sb="22" eb="23">
      <t>エン</t>
    </rPh>
    <phoneticPr fontId="3"/>
  </si>
  <si>
    <t>有限会社　シトラス、地元スーパー産直、東北学校給食、無茶々園</t>
    <rPh sb="0" eb="4">
      <t>ユウゲンガイシャ</t>
    </rPh>
    <rPh sb="10" eb="12">
      <t>ヂモト</t>
    </rPh>
    <rPh sb="16" eb="18">
      <t>サンチョク</t>
    </rPh>
    <rPh sb="19" eb="21">
      <t>トウホク</t>
    </rPh>
    <rPh sb="21" eb="23">
      <t>ガッコウ</t>
    </rPh>
    <rPh sb="23" eb="25">
      <t>キュウショク</t>
    </rPh>
    <rPh sb="26" eb="29">
      <t>ムチャチャ</t>
    </rPh>
    <rPh sb="29" eb="30">
      <t>エン</t>
    </rPh>
    <phoneticPr fontId="3"/>
  </si>
  <si>
    <t>京果京都青果合同（株）他</t>
    <rPh sb="0" eb="1">
      <t>キョウ</t>
    </rPh>
    <rPh sb="1" eb="2">
      <t>カ</t>
    </rPh>
    <rPh sb="2" eb="4">
      <t>キョウト</t>
    </rPh>
    <rPh sb="4" eb="6">
      <t>セイカ</t>
    </rPh>
    <rPh sb="6" eb="8">
      <t>ゴウドウ</t>
    </rPh>
    <rPh sb="8" eb="11">
      <t>カブ</t>
    </rPh>
    <rPh sb="11" eb="12">
      <t>ホカ</t>
    </rPh>
    <phoneticPr fontId="3"/>
  </si>
  <si>
    <t>越智今治農協
ミニトマト部会</t>
    <rPh sb="0" eb="2">
      <t>オチ</t>
    </rPh>
    <rPh sb="2" eb="4">
      <t>イマバリ</t>
    </rPh>
    <rPh sb="4" eb="6">
      <t>ノウキョウ</t>
    </rPh>
    <rPh sb="12" eb="14">
      <t>ブカイ</t>
    </rPh>
    <phoneticPr fontId="3"/>
  </si>
  <si>
    <t>株式会社やまびこ
新宮茶生産室</t>
    <phoneticPr fontId="3"/>
  </si>
  <si>
    <t>農業生産法人
有限会社　脇製茶場</t>
    <rPh sb="0" eb="2">
      <t>ノウギョウ</t>
    </rPh>
    <rPh sb="2" eb="4">
      <t>セイサン</t>
    </rPh>
    <rPh sb="4" eb="6">
      <t>ホウジン</t>
    </rPh>
    <rPh sb="7" eb="11">
      <t>ユウゲンガイシャ</t>
    </rPh>
    <rPh sb="12" eb="13">
      <t>ワキ</t>
    </rPh>
    <rPh sb="13" eb="15">
      <t>セイチャ</t>
    </rPh>
    <rPh sb="15" eb="16">
      <t>ジョウ</t>
    </rPh>
    <phoneticPr fontId="3"/>
  </si>
  <si>
    <t>株式会社
メルファーふたがみ</t>
    <rPh sb="0" eb="4">
      <t>カブシキガイシャ</t>
    </rPh>
    <phoneticPr fontId="3"/>
  </si>
  <si>
    <t>越智今治農協
ミニトマト部会</t>
    <rPh sb="12" eb="14">
      <t>ブカイ</t>
    </rPh>
    <phoneticPr fontId="3"/>
  </si>
  <si>
    <t>菊間トマト部会　部会長
　（有）芽野歌</t>
    <rPh sb="0" eb="2">
      <t>キクマ</t>
    </rPh>
    <rPh sb="5" eb="7">
      <t>ブカイ</t>
    </rPh>
    <rPh sb="8" eb="11">
      <t>ブカイチョウ</t>
    </rPh>
    <rPh sb="14" eb="15">
      <t>ユウ</t>
    </rPh>
    <rPh sb="16" eb="17">
      <t>メ</t>
    </rPh>
    <rPh sb="17" eb="18">
      <t>ノ</t>
    </rPh>
    <rPh sb="18" eb="19">
      <t>ウタ</t>
    </rPh>
    <phoneticPr fontId="3"/>
  </si>
  <si>
    <t>学校法人加計学園　
岡山理科大学獣医学部　
農業部</t>
    <rPh sb="0" eb="8">
      <t>ガッコウホウジンカケガクエン</t>
    </rPh>
    <rPh sb="10" eb="20">
      <t>オカヤマリカダイガクジュウイガクブ</t>
    </rPh>
    <rPh sb="22" eb="25">
      <t>ノウギョウブ</t>
    </rPh>
    <phoneticPr fontId="3"/>
  </si>
  <si>
    <t>愛媛県立
北宇和高等学校</t>
    <rPh sb="0" eb="4">
      <t>エヒメケンリツ</t>
    </rPh>
    <rPh sb="5" eb="12">
      <t>キタウワコウトウガッコウ</t>
    </rPh>
    <phoneticPr fontId="20"/>
  </si>
  <si>
    <t>えひめ未来農業協同組合　
減農薬米生産者グループ</t>
    <rPh sb="3" eb="11">
      <t>ミライノウギョウキョウドウクミアイ</t>
    </rPh>
    <rPh sb="13" eb="16">
      <t>ゲンノウヤク</t>
    </rPh>
    <rPh sb="16" eb="17">
      <t>マイ</t>
    </rPh>
    <rPh sb="17" eb="20">
      <t>セイサンシャ</t>
    </rPh>
    <phoneticPr fontId="3"/>
  </si>
  <si>
    <t>愛媛県立
西条農業高等学校</t>
    <rPh sb="0" eb="4">
      <t>エヒメケンリツ</t>
    </rPh>
    <rPh sb="5" eb="7">
      <t>サイジョウ</t>
    </rPh>
    <rPh sb="7" eb="9">
      <t>ノウギョウ</t>
    </rPh>
    <rPh sb="9" eb="11">
      <t>コウトウ</t>
    </rPh>
    <rPh sb="11" eb="13">
      <t>ガッコウ</t>
    </rPh>
    <phoneticPr fontId="3"/>
  </si>
  <si>
    <t>学校法人加計学園
岡山理科大学獣医学部
農業部</t>
    <rPh sb="0" eb="6">
      <t>ガッコウホウジンカケ</t>
    </rPh>
    <rPh sb="6" eb="8">
      <t>ガクエン</t>
    </rPh>
    <rPh sb="9" eb="11">
      <t>オカヤマ</t>
    </rPh>
    <rPh sb="11" eb="13">
      <t>リカ</t>
    </rPh>
    <rPh sb="13" eb="15">
      <t>ダイガク</t>
    </rPh>
    <rPh sb="15" eb="18">
      <t>ジュウイガク</t>
    </rPh>
    <rPh sb="18" eb="19">
      <t>ブ</t>
    </rPh>
    <rPh sb="20" eb="22">
      <t>ノウギョウ</t>
    </rPh>
    <rPh sb="22" eb="23">
      <t>ブ</t>
    </rPh>
    <phoneticPr fontId="3"/>
  </si>
  <si>
    <t>三間町特別栽培米
生産組合</t>
    <rPh sb="0" eb="3">
      <t>ミマチョウ</t>
    </rPh>
    <rPh sb="3" eb="5">
      <t>トクベツ</t>
    </rPh>
    <rPh sb="5" eb="7">
      <t>サイバイ</t>
    </rPh>
    <rPh sb="7" eb="8">
      <t>マイ</t>
    </rPh>
    <rPh sb="9" eb="11">
      <t>セイサン</t>
    </rPh>
    <rPh sb="11" eb="13">
      <t>クミアイ</t>
    </rPh>
    <phoneticPr fontId="3"/>
  </si>
  <si>
    <t>愛媛県立
丹原高等学校</t>
    <rPh sb="0" eb="4">
      <t>エヒメケンリツ</t>
    </rPh>
    <rPh sb="5" eb="11">
      <t>タンバラコウトウガッコウ</t>
    </rPh>
    <phoneticPr fontId="3"/>
  </si>
  <si>
    <t>越智今治農業協同組合　
ミニトマト部会</t>
    <rPh sb="0" eb="10">
      <t>オチイマバリノウギョウキョウドウクミアイ</t>
    </rPh>
    <rPh sb="17" eb="19">
      <t>ブカイ</t>
    </rPh>
    <phoneticPr fontId="3"/>
  </si>
  <si>
    <t>越智今治農業協同組合
トマト部会</t>
    <rPh sb="0" eb="10">
      <t>オチイマバリノウギョウキョウドウクミアイ</t>
    </rPh>
    <rPh sb="14" eb="16">
      <t>ブカイ</t>
    </rPh>
    <phoneticPr fontId="3"/>
  </si>
  <si>
    <t>愛媛県立
今治南高等学校</t>
    <rPh sb="0" eb="4">
      <t>エヒメケンリツ</t>
    </rPh>
    <rPh sb="5" eb="7">
      <t>イマバリ</t>
    </rPh>
    <rPh sb="7" eb="8">
      <t>ミナミ</t>
    </rPh>
    <rPh sb="8" eb="10">
      <t>コウトウ</t>
    </rPh>
    <rPh sb="10" eb="12">
      <t>ガッコウ</t>
    </rPh>
    <phoneticPr fontId="3"/>
  </si>
  <si>
    <t>愛媛大学
農学部附属農場</t>
    <rPh sb="0" eb="2">
      <t>エヒメ</t>
    </rPh>
    <rPh sb="2" eb="4">
      <t>ダイガク</t>
    </rPh>
    <rPh sb="5" eb="8">
      <t>ノウガクブ</t>
    </rPh>
    <rPh sb="8" eb="10">
      <t>フゾク</t>
    </rPh>
    <rPh sb="10" eb="12">
      <t>ノウジョウ</t>
    </rPh>
    <phoneticPr fontId="3"/>
  </si>
  <si>
    <r>
      <t>愛媛県立
伊予農業</t>
    </r>
    <r>
      <rPr>
        <sz val="11"/>
        <rFont val="ＭＳ Ｐゴシック"/>
        <family val="3"/>
        <charset val="128"/>
      </rPr>
      <t>高等学校</t>
    </r>
    <rPh sb="0" eb="4">
      <t>エヒメケンリツ</t>
    </rPh>
    <rPh sb="9" eb="11">
      <t>コウトウ</t>
    </rPh>
    <rPh sb="11" eb="13">
      <t>ガッコウ</t>
    </rPh>
    <phoneticPr fontId="3"/>
  </si>
  <si>
    <t>岡田・松前
うまい米づくり部会</t>
    <rPh sb="0" eb="2">
      <t>オカダ</t>
    </rPh>
    <rPh sb="3" eb="5">
      <t>マサキ</t>
    </rPh>
    <rPh sb="9" eb="10">
      <t>コメ</t>
    </rPh>
    <rPh sb="13" eb="15">
      <t>ブカイ</t>
    </rPh>
    <phoneticPr fontId="3"/>
  </si>
  <si>
    <t>愛媛たいき農協
米麦生産出荷協議会</t>
    <rPh sb="0" eb="2">
      <t>エヒメ</t>
    </rPh>
    <rPh sb="5" eb="7">
      <t>ノウキョウ</t>
    </rPh>
    <rPh sb="8" eb="10">
      <t>ベイバク</t>
    </rPh>
    <rPh sb="10" eb="12">
      <t>セイサン</t>
    </rPh>
    <rPh sb="12" eb="14">
      <t>シュッカ</t>
    </rPh>
    <rPh sb="14" eb="17">
      <t>キョウギカイ</t>
    </rPh>
    <phoneticPr fontId="3"/>
  </si>
  <si>
    <t>有限会社
ワールドファーマーズ</t>
    <rPh sb="0" eb="4">
      <t>ユウゲンガイシャ</t>
    </rPh>
    <phoneticPr fontId="3"/>
  </si>
  <si>
    <t>愛媛県立
宇和高等学校　</t>
    <rPh sb="0" eb="4">
      <t>エヒメケンリツ</t>
    </rPh>
    <rPh sb="5" eb="7">
      <t>ウワ</t>
    </rPh>
    <rPh sb="7" eb="9">
      <t>コウトウ</t>
    </rPh>
    <rPh sb="9" eb="11">
      <t>ガッコウ</t>
    </rPh>
    <phoneticPr fontId="3"/>
  </si>
  <si>
    <t>愛媛県立
大洲農業高等学校</t>
    <rPh sb="0" eb="4">
      <t>エヒメケンリツ</t>
    </rPh>
    <rPh sb="5" eb="7">
      <t>オオズ</t>
    </rPh>
    <rPh sb="7" eb="9">
      <t>ノウギョウ</t>
    </rPh>
    <rPh sb="9" eb="11">
      <t>コウトウ</t>
    </rPh>
    <rPh sb="11" eb="13">
      <t>ガッコウ</t>
    </rPh>
    <phoneticPr fontId="3"/>
  </si>
  <si>
    <t>農業生産法人
株式会社　ファーム咲創</t>
    <rPh sb="0" eb="2">
      <t>ノウギョウ</t>
    </rPh>
    <rPh sb="2" eb="4">
      <t>セイサン</t>
    </rPh>
    <rPh sb="4" eb="6">
      <t>ホウジン</t>
    </rPh>
    <rPh sb="7" eb="11">
      <t>カブシキガイシャ</t>
    </rPh>
    <rPh sb="16" eb="17">
      <t>サ</t>
    </rPh>
    <rPh sb="17" eb="18">
      <t>ソウ</t>
    </rPh>
    <phoneticPr fontId="3"/>
  </si>
  <si>
    <t>愛媛大学
農学部付属農場</t>
    <rPh sb="0" eb="2">
      <t>エヒメ</t>
    </rPh>
    <rPh sb="2" eb="4">
      <t>ダイガク</t>
    </rPh>
    <rPh sb="5" eb="8">
      <t>ノウガクブ</t>
    </rPh>
    <rPh sb="8" eb="10">
      <t>フゾク</t>
    </rPh>
    <rPh sb="10" eb="12">
      <t>ノウジョウ</t>
    </rPh>
    <phoneticPr fontId="3"/>
  </si>
  <si>
    <t>第一マルエム青果
有限会社</t>
    <rPh sb="0" eb="2">
      <t>ダイイチ</t>
    </rPh>
    <rPh sb="6" eb="8">
      <t>セイカ</t>
    </rPh>
    <rPh sb="9" eb="13">
      <t>ユウゲンガイシャ</t>
    </rPh>
    <phoneticPr fontId="3"/>
  </si>
  <si>
    <t>技術専門職員
大久保　直樹</t>
    <rPh sb="0" eb="2">
      <t>ギジュツ</t>
    </rPh>
    <rPh sb="2" eb="4">
      <t>センモン</t>
    </rPh>
    <rPh sb="4" eb="6">
      <t>ショクイン</t>
    </rPh>
    <rPh sb="7" eb="10">
      <t>オオクボ</t>
    </rPh>
    <rPh sb="11" eb="12">
      <t>ナオ</t>
    </rPh>
    <rPh sb="12" eb="13">
      <t>キ</t>
    </rPh>
    <phoneticPr fontId="3"/>
  </si>
  <si>
    <t>①砂田　虎善
②越智　明</t>
    <rPh sb="1" eb="3">
      <t>サタ</t>
    </rPh>
    <rPh sb="4" eb="5">
      <t>トラ</t>
    </rPh>
    <rPh sb="5" eb="6">
      <t>ヨシ</t>
    </rPh>
    <rPh sb="8" eb="10">
      <t>オチ</t>
    </rPh>
    <rPh sb="11" eb="12">
      <t>アキラ</t>
    </rPh>
    <phoneticPr fontId="3"/>
  </si>
  <si>
    <t>（有）アグリ歌仙
岡田　辰敏</t>
    <rPh sb="1" eb="2">
      <t>ユウ</t>
    </rPh>
    <rPh sb="6" eb="7">
      <t>ウタ</t>
    </rPh>
    <rPh sb="9" eb="11">
      <t>オカダ</t>
    </rPh>
    <rPh sb="12" eb="13">
      <t>タツ</t>
    </rPh>
    <rPh sb="13" eb="14">
      <t>トシ</t>
    </rPh>
    <phoneticPr fontId="3"/>
  </si>
  <si>
    <t>教育業務支援員
西山　武和</t>
    <rPh sb="0" eb="2">
      <t>キョウイク</t>
    </rPh>
    <rPh sb="2" eb="4">
      <t>ギョウム</t>
    </rPh>
    <rPh sb="4" eb="6">
      <t>シエン</t>
    </rPh>
    <rPh sb="6" eb="7">
      <t>イン</t>
    </rPh>
    <rPh sb="8" eb="10">
      <t>ニシヤマ</t>
    </rPh>
    <rPh sb="11" eb="12">
      <t>タケ</t>
    </rPh>
    <rPh sb="12" eb="13">
      <t>カズ</t>
    </rPh>
    <phoneticPr fontId="3"/>
  </si>
  <si>
    <t>①部会長　田辺　孝徳　
②部会長　高山　健司</t>
    <rPh sb="1" eb="4">
      <t>ブカイチョウ</t>
    </rPh>
    <rPh sb="5" eb="7">
      <t>タナベ</t>
    </rPh>
    <rPh sb="8" eb="10">
      <t>タカノリ</t>
    </rPh>
    <rPh sb="13" eb="16">
      <t>ブカイチョウ</t>
    </rPh>
    <rPh sb="17" eb="19">
      <t>タカヤマ</t>
    </rPh>
    <rPh sb="20" eb="22">
      <t>ケンジ</t>
    </rPh>
    <phoneticPr fontId="3"/>
  </si>
  <si>
    <t>技術長・技術専門員
山下　陽一</t>
    <rPh sb="0" eb="2">
      <t>ギジュツ</t>
    </rPh>
    <rPh sb="2" eb="3">
      <t>チョウ</t>
    </rPh>
    <rPh sb="4" eb="6">
      <t>ギジュツ</t>
    </rPh>
    <rPh sb="6" eb="8">
      <t>センモン</t>
    </rPh>
    <rPh sb="10" eb="12">
      <t>ヤマシタ</t>
    </rPh>
    <rPh sb="13" eb="15">
      <t>ヨウイチ</t>
    </rPh>
    <phoneticPr fontId="3"/>
  </si>
  <si>
    <t>四国中央市</t>
    <phoneticPr fontId="3"/>
  </si>
  <si>
    <t>伊予市
松前町</t>
    <phoneticPr fontId="3"/>
  </si>
  <si>
    <t>松前町
伊予市</t>
    <phoneticPr fontId="3"/>
  </si>
  <si>
    <t>今治市
上島町岩城</t>
    <rPh sb="0" eb="3">
      <t>イマバリシ</t>
    </rPh>
    <rPh sb="4" eb="7">
      <t>カミジマチョウ</t>
    </rPh>
    <rPh sb="7" eb="9">
      <t>イワギ</t>
    </rPh>
    <phoneticPr fontId="7"/>
  </si>
  <si>
    <t>松山市・伊予市・松前町</t>
    <phoneticPr fontId="3"/>
  </si>
  <si>
    <t>鬼北町
宇和島市</t>
    <rPh sb="0" eb="3">
      <t>キホクチョウ</t>
    </rPh>
    <rPh sb="4" eb="8">
      <t>ウワジマシ</t>
    </rPh>
    <phoneticPr fontId="3"/>
  </si>
  <si>
    <t>松山市・東温市
・松前町</t>
    <phoneticPr fontId="3"/>
  </si>
  <si>
    <t>節減対象農薬３割以上減
化学肥料３割以上減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7"/>
  </si>
  <si>
    <t>養液栽培
節減対象農薬５割以上減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phoneticPr fontId="7"/>
  </si>
  <si>
    <t>節減対象農薬５割以上減
化学肥料３割以上減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7"/>
  </si>
  <si>
    <t>養液栽培
節減対象農薬３割以上減</t>
    <rPh sb="0" eb="2">
      <t>ヨウエキ</t>
    </rPh>
    <rPh sb="2" eb="4">
      <t>サイバイ</t>
    </rPh>
    <phoneticPr fontId="3"/>
  </si>
  <si>
    <t>節減対象農薬５割以上減
化学肥料不使用</t>
    <rPh sb="0" eb="2">
      <t>セツゲン</t>
    </rPh>
    <rPh sb="2" eb="4">
      <t>タイショウ</t>
    </rPh>
    <rPh sb="7" eb="10">
      <t>ワリイジョウ</t>
    </rPh>
    <rPh sb="10" eb="11">
      <t>ゲン</t>
    </rPh>
    <rPh sb="12" eb="16">
      <t>カガクヒリョウ</t>
    </rPh>
    <rPh sb="16" eb="19">
      <t>フシヨウ</t>
    </rPh>
    <phoneticPr fontId="3"/>
  </si>
  <si>
    <t>節減対象農薬３割以上減
化学肥料不使用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rPh sb="16" eb="19">
      <t>フシヨウ</t>
    </rPh>
    <phoneticPr fontId="20"/>
  </si>
  <si>
    <t>養液栽培
節減対象農薬３割以上減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phoneticPr fontId="3"/>
  </si>
  <si>
    <t>節減対象農薬３割以上減
化学肥料５割以上減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3"/>
  </si>
  <si>
    <t>節減対象農薬５割以上減
化学肥料不使用</t>
    <rPh sb="16" eb="19">
      <t>フシヨウ</t>
    </rPh>
    <phoneticPr fontId="20"/>
  </si>
  <si>
    <t>養液栽培
節減対象農薬３割以上減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phoneticPr fontId="7"/>
  </si>
  <si>
    <t>節減対象農薬３割以上減
化学肥料３割以上減</t>
    <rPh sb="17" eb="18">
      <t>ワリ</t>
    </rPh>
    <rPh sb="18" eb="21">
      <t>イジョウゲン</t>
    </rPh>
    <phoneticPr fontId="3"/>
  </si>
  <si>
    <t>養液栽培
節減対象農薬３割以上減</t>
    <rPh sb="5" eb="7">
      <t>セツゲン</t>
    </rPh>
    <rPh sb="7" eb="9">
      <t>タイショウ</t>
    </rPh>
    <rPh sb="9" eb="11">
      <t>ノウヤク</t>
    </rPh>
    <phoneticPr fontId="3"/>
  </si>
  <si>
    <t>養液栽培
節減対象農薬５割以上減</t>
    <rPh sb="5" eb="7">
      <t>セツゲン</t>
    </rPh>
    <rPh sb="7" eb="9">
      <t>タイショウ</t>
    </rPh>
    <rPh sb="9" eb="11">
      <t>ノウヤク</t>
    </rPh>
    <phoneticPr fontId="3"/>
  </si>
  <si>
    <t>農業生産法人株式会社ニュウズ
代表取締役社長　土居　裕子</t>
    <rPh sb="0" eb="2">
      <t>ノウギョウ</t>
    </rPh>
    <rPh sb="2" eb="4">
      <t>セイサン</t>
    </rPh>
    <rPh sb="4" eb="6">
      <t>ホウジン</t>
    </rPh>
    <rPh sb="6" eb="10">
      <t>カブシキガイシャ</t>
    </rPh>
    <rPh sb="15" eb="22">
      <t>ダイヒョウトリシマリヤクシャチョウ</t>
    </rPh>
    <rPh sb="23" eb="25">
      <t>ドイ</t>
    </rPh>
    <rPh sb="26" eb="28">
      <t>ユウコ</t>
    </rPh>
    <phoneticPr fontId="3"/>
  </si>
  <si>
    <t>国立大学法人　愛媛大学
学長　仁科　弘重</t>
    <rPh sb="12" eb="14">
      <t>ガクチョウ</t>
    </rPh>
    <rPh sb="15" eb="17">
      <t>ニシナ</t>
    </rPh>
    <rPh sb="18" eb="20">
      <t>ヒロシゲ</t>
    </rPh>
    <phoneticPr fontId="3"/>
  </si>
  <si>
    <t>―</t>
  </si>
  <si>
    <t>節減対象農薬不使用
化学肥料不使用</t>
    <phoneticPr fontId="3"/>
  </si>
  <si>
    <t>節減対象農薬５割以上減
化学肥料不使用</t>
    <rPh sb="0" eb="4">
      <t>セツゲンタイショウ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</si>
</sst>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0.0"/>
    <numFmt numFmtId="178" formatCode="[$-411]ge\.m\.d;@"/>
    <numFmt numFmtId="179" formatCode="#,##0.0;[Red]\-#,##0.0"/>
    <numFmt numFmtId="180" formatCode="#,##0_);[Red]\(#,##0\)"/>
    <numFmt numFmtId="181" formatCode="#,##0.0_ "/>
    <numFmt numFmtId="182" formatCode="#,##0_ "/>
    <numFmt numFmtId="183" formatCode="0.0_);[Red]\(0.0\)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333333"/>
      <name val="ＭＳ ゴシック"/>
      <family val="3"/>
      <charset val="128"/>
    </font>
    <font>
      <sz val="11"/>
      <color rgb="FF392A2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2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1" fillId="0" borderId="0"/>
  </cellStyleXfs>
  <cellXfs count="335">
    <xf numFmtId="0" fontId="0" fillId="0" borderId="0" xfId="0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9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9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13" applyFont="1" applyFill="1" applyAlignment="1">
      <alignment vertical="center"/>
    </xf>
    <xf numFmtId="0" fontId="2" fillId="0" borderId="0" xfId="13" applyFont="1" applyFill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0" xfId="13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9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9" applyFont="1" applyFill="1" applyBorder="1" applyAlignment="1">
      <alignment vertical="center" wrapText="1" shrinkToFit="1"/>
    </xf>
    <xf numFmtId="0" fontId="13" fillId="0" borderId="0" xfId="13" applyFont="1" applyFill="1" applyAlignment="1">
      <alignment horizontal="center" vertical="center" wrapText="1"/>
    </xf>
    <xf numFmtId="0" fontId="14" fillId="0" borderId="0" xfId="17">
      <alignment vertical="center"/>
    </xf>
    <xf numFmtId="0" fontId="14" fillId="0" borderId="0" xfId="17" applyAlignment="1">
      <alignment vertical="center" wrapText="1"/>
    </xf>
    <xf numFmtId="0" fontId="14" fillId="0" borderId="0" xfId="17" applyAlignment="1">
      <alignment horizontal="left" vertical="center"/>
    </xf>
    <xf numFmtId="0" fontId="6" fillId="0" borderId="1" xfId="17" applyFont="1" applyBorder="1">
      <alignment vertical="center"/>
    </xf>
    <xf numFmtId="0" fontId="6" fillId="0" borderId="1" xfId="17" applyFont="1" applyBorder="1" applyAlignment="1">
      <alignment horizontal="left" vertical="center"/>
    </xf>
    <xf numFmtId="0" fontId="12" fillId="0" borderId="1" xfId="17" applyFont="1" applyBorder="1" applyAlignment="1">
      <alignment horizontal="left" vertical="center"/>
    </xf>
    <xf numFmtId="0" fontId="12" fillId="0" borderId="1" xfId="17" applyFont="1" applyBorder="1" applyAlignment="1">
      <alignment vertical="center" wrapText="1"/>
    </xf>
    <xf numFmtId="0" fontId="14" fillId="0" borderId="1" xfId="17" applyBorder="1" applyAlignment="1">
      <alignment horizontal="left" vertical="center"/>
    </xf>
    <xf numFmtId="0" fontId="10" fillId="0" borderId="1" xfId="17" applyFont="1" applyBorder="1">
      <alignment vertical="center"/>
    </xf>
    <xf numFmtId="0" fontId="8" fillId="0" borderId="1" xfId="17" applyFont="1" applyBorder="1">
      <alignment vertical="center"/>
    </xf>
    <xf numFmtId="0" fontId="11" fillId="0" borderId="1" xfId="17" applyFont="1" applyBorder="1">
      <alignment vertical="center"/>
    </xf>
    <xf numFmtId="177" fontId="2" fillId="0" borderId="1" xfId="2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10" borderId="2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vertical="center" wrapText="1"/>
    </xf>
    <xf numFmtId="57" fontId="0" fillId="8" borderId="2" xfId="0" applyNumberFormat="1" applyFont="1" applyFill="1" applyBorder="1" applyAlignment="1">
      <alignment horizontal="center" vertical="center" wrapText="1"/>
    </xf>
    <xf numFmtId="0" fontId="0" fillId="10" borderId="0" xfId="13" applyFont="1" applyFill="1" applyAlignment="1">
      <alignment vertical="center" wrapText="1" shrinkToFit="1"/>
    </xf>
    <xf numFmtId="0" fontId="0" fillId="10" borderId="0" xfId="13" applyFont="1" applyFill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13" applyFont="1" applyFill="1" applyAlignment="1">
      <alignment horizontal="center" vertical="center" wrapText="1"/>
    </xf>
    <xf numFmtId="0" fontId="0" fillId="0" borderId="0" xfId="13" applyFont="1" applyFill="1" applyAlignment="1">
      <alignment vertical="center" wrapText="1"/>
    </xf>
    <xf numFmtId="58" fontId="13" fillId="0" borderId="0" xfId="13" applyNumberFormat="1" applyFont="1" applyFill="1" applyAlignment="1">
      <alignment horizontal="center" vertical="center" wrapText="1" shrinkToFit="1"/>
    </xf>
    <xf numFmtId="176" fontId="0" fillId="0" borderId="0" xfId="13" applyNumberFormat="1" applyFont="1" applyFill="1" applyAlignment="1">
      <alignment vertical="center" wrapText="1" shrinkToFit="1"/>
    </xf>
    <xf numFmtId="0" fontId="6" fillId="0" borderId="1" xfId="0" applyFont="1" applyFill="1" applyBorder="1">
      <alignment vertical="center"/>
    </xf>
    <xf numFmtId="0" fontId="14" fillId="0" borderId="0" xfId="17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6" fillId="0" borderId="0" xfId="0" applyFont="1" applyBorder="1">
      <alignment vertical="center"/>
    </xf>
    <xf numFmtId="0" fontId="2" fillId="0" borderId="1" xfId="9" applyFont="1" applyFill="1" applyBorder="1" applyAlignment="1">
      <alignment horizontal="left" vertical="center" wrapText="1"/>
    </xf>
    <xf numFmtId="0" fontId="0" fillId="0" borderId="1" xfId="9" applyFont="1" applyFill="1" applyBorder="1" applyAlignment="1">
      <alignment vertical="center" shrinkToFit="1"/>
    </xf>
    <xf numFmtId="0" fontId="16" fillId="0" borderId="1" xfId="0" applyFont="1" applyFill="1" applyBorder="1" applyAlignment="1">
      <alignment vertical="center" wrapText="1" shrinkToFit="1"/>
    </xf>
    <xf numFmtId="57" fontId="0" fillId="0" borderId="1" xfId="9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0" fontId="13" fillId="0" borderId="1" xfId="9" applyFont="1" applyFill="1" applyBorder="1" applyAlignment="1">
      <alignment horizontal="center" vertical="center" shrinkToFit="1"/>
    </xf>
    <xf numFmtId="0" fontId="13" fillId="0" borderId="1" xfId="9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13" applyFont="1" applyFill="1" applyBorder="1" applyAlignment="1">
      <alignment vertical="center" wrapText="1"/>
    </xf>
    <xf numFmtId="0" fontId="18" fillId="0" borderId="0" xfId="17" applyFont="1" applyAlignment="1">
      <alignment vertical="center" wrapText="1"/>
    </xf>
    <xf numFmtId="0" fontId="0" fillId="0" borderId="1" xfId="9" applyFont="1" applyFill="1" applyBorder="1" applyAlignment="1">
      <alignment horizontal="center" vertical="center" shrinkToFit="1"/>
    </xf>
    <xf numFmtId="38" fontId="0" fillId="0" borderId="1" xfId="1" applyFont="1" applyFill="1" applyBorder="1">
      <alignment vertical="center"/>
    </xf>
    <xf numFmtId="0" fontId="0" fillId="0" borderId="1" xfId="7" applyFont="1" applyFill="1" applyBorder="1" applyAlignment="1">
      <alignment vertical="center" wrapText="1"/>
    </xf>
    <xf numFmtId="0" fontId="19" fillId="0" borderId="1" xfId="9" applyFont="1" applyFill="1" applyBorder="1" applyAlignment="1">
      <alignment vertical="center" wrapText="1"/>
    </xf>
    <xf numFmtId="0" fontId="16" fillId="0" borderId="1" xfId="7" applyFont="1" applyFill="1" applyBorder="1" applyAlignment="1">
      <alignment vertical="center" wrapText="1" shrinkToFit="1"/>
    </xf>
    <xf numFmtId="0" fontId="0" fillId="0" borderId="3" xfId="9" applyFont="1" applyFill="1" applyBorder="1" applyAlignment="1">
      <alignment vertical="center" wrapText="1"/>
    </xf>
    <xf numFmtId="178" fontId="2" fillId="0" borderId="0" xfId="1" applyNumberFormat="1" applyFont="1" applyFill="1" applyBorder="1" applyAlignment="1">
      <alignment horizontal="left" vertical="center" wrapText="1" shrinkToFit="1"/>
    </xf>
    <xf numFmtId="0" fontId="2" fillId="0" borderId="0" xfId="1" applyNumberFormat="1" applyFont="1" applyFill="1" applyBorder="1" applyAlignment="1">
      <alignment horizontal="left" vertical="center" wrapText="1" shrinkToFi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" xfId="9" applyFont="1" applyFill="1" applyBorder="1" applyAlignment="1">
      <alignment horizontal="left" vertical="center" wrapText="1"/>
    </xf>
    <xf numFmtId="0" fontId="0" fillId="0" borderId="2" xfId="9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textRotation="255"/>
    </xf>
    <xf numFmtId="0" fontId="0" fillId="4" borderId="1" xfId="9" applyFont="1" applyFill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 textRotation="255"/>
    </xf>
    <xf numFmtId="0" fontId="0" fillId="7" borderId="1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shrinkToFit="1"/>
    </xf>
    <xf numFmtId="57" fontId="0" fillId="0" borderId="2" xfId="0" applyNumberFormat="1" applyFont="1" applyFill="1" applyBorder="1" applyAlignment="1">
      <alignment horizontal="center" vertical="center"/>
    </xf>
    <xf numFmtId="0" fontId="0" fillId="4" borderId="1" xfId="9" applyFont="1" applyFill="1" applyBorder="1" applyAlignment="1">
      <alignment horizontal="center" vertical="center" textRotation="255" wrapText="1"/>
    </xf>
    <xf numFmtId="0" fontId="0" fillId="6" borderId="1" xfId="0" applyFont="1" applyFill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shrinkToFit="1"/>
    </xf>
    <xf numFmtId="57" fontId="0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 wrapText="1"/>
    </xf>
    <xf numFmtId="57" fontId="0" fillId="0" borderId="0" xfId="0" applyNumberFormat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 wrapText="1"/>
    </xf>
    <xf numFmtId="0" fontId="19" fillId="0" borderId="2" xfId="9" applyFont="1" applyFill="1" applyBorder="1" applyAlignment="1">
      <alignment vertical="center" wrapText="1"/>
    </xf>
    <xf numFmtId="0" fontId="0" fillId="0" borderId="7" xfId="9" applyFont="1" applyFill="1" applyBorder="1" applyAlignment="1">
      <alignment horizontal="left"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14" fillId="0" borderId="0" xfId="17" applyFont="1">
      <alignment vertical="center"/>
    </xf>
    <xf numFmtId="0" fontId="14" fillId="0" borderId="0" xfId="17" applyFont="1" applyAlignment="1">
      <alignment horizontal="left" vertical="center"/>
    </xf>
    <xf numFmtId="0" fontId="14" fillId="0" borderId="1" xfId="17" applyFont="1" applyBorder="1">
      <alignment vertical="center"/>
    </xf>
    <xf numFmtId="0" fontId="14" fillId="5" borderId="1" xfId="17" applyFont="1" applyFill="1" applyBorder="1" applyAlignment="1">
      <alignment horizontal="center" vertical="center" wrapText="1"/>
    </xf>
    <xf numFmtId="0" fontId="14" fillId="5" borderId="1" xfId="17" applyFont="1" applyFill="1" applyBorder="1" applyAlignment="1">
      <alignment horizontal="left" vertical="center"/>
    </xf>
    <xf numFmtId="0" fontId="14" fillId="5" borderId="1" xfId="17" applyFont="1" applyFill="1" applyBorder="1" applyAlignment="1">
      <alignment horizontal="center" vertical="center"/>
    </xf>
    <xf numFmtId="0" fontId="14" fillId="0" borderId="1" xfId="17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17" applyFont="1" applyBorder="1" applyAlignment="1">
      <alignment horizontal="left" vertical="center"/>
    </xf>
    <xf numFmtId="0" fontId="14" fillId="0" borderId="1" xfId="17" applyFont="1" applyBorder="1" applyAlignment="1">
      <alignment horizontal="left" vertical="center" wrapText="1"/>
    </xf>
    <xf numFmtId="0" fontId="14" fillId="0" borderId="1" xfId="17" applyFont="1" applyFill="1" applyBorder="1">
      <alignment vertical="center"/>
    </xf>
    <xf numFmtId="0" fontId="2" fillId="0" borderId="1" xfId="9" applyFont="1" applyFill="1" applyBorder="1" applyAlignment="1">
      <alignment horizontal="left" vertical="center" wrapText="1" shrinkToFit="1"/>
    </xf>
    <xf numFmtId="0" fontId="8" fillId="0" borderId="1" xfId="17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14" fillId="0" borderId="5" xfId="17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11" borderId="1" xfId="0" applyFont="1" applyFill="1" applyBorder="1" applyAlignment="1">
      <alignment horizontal="center" vertical="center" textRotation="255"/>
    </xf>
    <xf numFmtId="57" fontId="13" fillId="0" borderId="1" xfId="9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textRotation="255"/>
    </xf>
    <xf numFmtId="0" fontId="0" fillId="12" borderId="1" xfId="0" applyFont="1" applyFill="1" applyBorder="1" applyAlignment="1">
      <alignment horizontal="center" vertical="center" textRotation="255"/>
    </xf>
    <xf numFmtId="0" fontId="0" fillId="0" borderId="1" xfId="7" applyFont="1" applyFill="1" applyBorder="1" applyAlignment="1">
      <alignment horizontal="left" vertical="center" wrapText="1" shrinkToFit="1"/>
    </xf>
    <xf numFmtId="0" fontId="2" fillId="0" borderId="0" xfId="1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0" fontId="0" fillId="0" borderId="1" xfId="9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9" fillId="0" borderId="1" xfId="7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shrinkToFit="1"/>
    </xf>
    <xf numFmtId="38" fontId="0" fillId="0" borderId="1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4" borderId="2" xfId="9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 shrinkToFit="1"/>
    </xf>
    <xf numFmtId="182" fontId="0" fillId="0" borderId="2" xfId="0" applyNumberFormat="1" applyFont="1" applyFill="1" applyBorder="1" applyAlignment="1">
      <alignment vertical="center" wrapText="1"/>
    </xf>
    <xf numFmtId="183" fontId="0" fillId="0" borderId="2" xfId="0" applyNumberFormat="1" applyFont="1" applyFill="1" applyBorder="1" applyAlignment="1">
      <alignment vertical="center" wrapText="1"/>
    </xf>
    <xf numFmtId="0" fontId="0" fillId="0" borderId="4" xfId="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38" fontId="0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1" applyNumberFormat="1" applyFont="1" applyFill="1" applyBorder="1" applyAlignment="1">
      <alignment vertical="center" wrapText="1"/>
    </xf>
    <xf numFmtId="180" fontId="0" fillId="0" borderId="1" xfId="1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vertical="center" shrinkToFit="1"/>
    </xf>
    <xf numFmtId="38" fontId="0" fillId="0" borderId="1" xfId="2" applyFont="1" applyFill="1" applyBorder="1" applyAlignment="1">
      <alignment vertical="center" wrapText="1"/>
    </xf>
    <xf numFmtId="179" fontId="0" fillId="0" borderId="1" xfId="2" applyNumberFormat="1" applyFont="1" applyFill="1" applyBorder="1" applyAlignment="1">
      <alignment vertical="center" wrapText="1"/>
    </xf>
    <xf numFmtId="38" fontId="0" fillId="0" borderId="1" xfId="2" applyNumberFormat="1" applyFont="1" applyFill="1" applyBorder="1" applyAlignment="1">
      <alignment vertical="center" wrapText="1"/>
    </xf>
    <xf numFmtId="0" fontId="0" fillId="0" borderId="1" xfId="5" applyFont="1" applyBorder="1" applyAlignment="1">
      <alignment horizontal="left" vertical="center" wrapText="1"/>
    </xf>
    <xf numFmtId="0" fontId="0" fillId="0" borderId="2" xfId="4" applyFont="1" applyBorder="1" applyAlignment="1">
      <alignment horizontal="left" vertical="center" wrapText="1"/>
    </xf>
    <xf numFmtId="0" fontId="0" fillId="0" borderId="4" xfId="9" applyFont="1" applyFill="1" applyBorder="1" applyAlignment="1">
      <alignment horizontal="center" vertical="center" shrinkToFit="1"/>
    </xf>
    <xf numFmtId="0" fontId="0" fillId="0" borderId="3" xfId="9" applyFont="1" applyFill="1" applyBorder="1" applyAlignment="1">
      <alignment horizontal="center" vertical="center" shrinkToFit="1"/>
    </xf>
    <xf numFmtId="0" fontId="0" fillId="0" borderId="1" xfId="0" applyFont="1" applyBorder="1">
      <alignment vertical="center"/>
    </xf>
    <xf numFmtId="0" fontId="0" fillId="9" borderId="1" xfId="9" applyFont="1" applyFill="1" applyBorder="1" applyAlignment="1">
      <alignment vertical="center" shrinkToFit="1"/>
    </xf>
    <xf numFmtId="0" fontId="13" fillId="9" borderId="1" xfId="9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178" fontId="0" fillId="9" borderId="1" xfId="0" applyNumberFormat="1" applyFont="1" applyFill="1" applyBorder="1" applyAlignment="1">
      <alignment horizontal="center" vertical="center"/>
    </xf>
    <xf numFmtId="0" fontId="0" fillId="9" borderId="1" xfId="9" applyFont="1" applyFill="1" applyBorder="1" applyAlignment="1">
      <alignment vertical="center" wrapText="1"/>
    </xf>
    <xf numFmtId="176" fontId="0" fillId="9" borderId="1" xfId="0" applyNumberFormat="1" applyFont="1" applyFill="1" applyBorder="1" applyAlignment="1">
      <alignment vertical="center" shrinkToFit="1"/>
    </xf>
    <xf numFmtId="38" fontId="0" fillId="9" borderId="1" xfId="2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0" fontId="0" fillId="0" borderId="1" xfId="7" applyFont="1" applyFill="1" applyBorder="1" applyAlignment="1">
      <alignment horizontal="left" vertical="center"/>
    </xf>
    <xf numFmtId="0" fontId="0" fillId="0" borderId="1" xfId="9" applyFont="1" applyFill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7" applyFont="1" applyFill="1" applyBorder="1" applyAlignment="1">
      <alignment vertical="center" wrapText="1"/>
    </xf>
    <xf numFmtId="0" fontId="0" fillId="13" borderId="1" xfId="0" applyFont="1" applyFill="1" applyBorder="1" applyAlignment="1">
      <alignment horizontal="center" vertical="center" textRotation="255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9" applyFont="1" applyFill="1" applyBorder="1" applyAlignment="1">
      <alignment horizontal="center" vertical="center"/>
    </xf>
    <xf numFmtId="57" fontId="0" fillId="0" borderId="2" xfId="0" applyNumberFormat="1" applyFont="1" applyFill="1" applyBorder="1" applyAlignment="1">
      <alignment horizontal="center" vertical="center" wrapText="1"/>
    </xf>
    <xf numFmtId="0" fontId="0" fillId="0" borderId="3" xfId="9" applyFont="1" applyFill="1" applyBorder="1" applyAlignment="1">
      <alignment horizontal="center" vertical="center" wrapText="1" shrinkToFit="1"/>
    </xf>
    <xf numFmtId="38" fontId="0" fillId="0" borderId="2" xfId="2" applyNumberFormat="1" applyFont="1" applyFill="1" applyBorder="1" applyAlignment="1">
      <alignment vertical="center" wrapText="1"/>
    </xf>
    <xf numFmtId="0" fontId="0" fillId="0" borderId="1" xfId="7" applyFont="1" applyBorder="1">
      <alignment vertical="center"/>
    </xf>
    <xf numFmtId="177" fontId="0" fillId="0" borderId="1" xfId="2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 wrapText="1"/>
    </xf>
    <xf numFmtId="0" fontId="8" fillId="0" borderId="0" xfId="17" applyFont="1" applyBorder="1" applyAlignment="1">
      <alignment vertical="center" wrapText="1"/>
    </xf>
    <xf numFmtId="0" fontId="14" fillId="0" borderId="0" xfId="17" applyFont="1" applyBorder="1" applyAlignment="1">
      <alignment horizontal="left" vertical="center"/>
    </xf>
    <xf numFmtId="0" fontId="0" fillId="0" borderId="0" xfId="9" applyFont="1" applyFill="1" applyBorder="1" applyAlignment="1">
      <alignment vertical="center" wrapText="1"/>
    </xf>
    <xf numFmtId="0" fontId="13" fillId="0" borderId="0" xfId="9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9" applyFont="1" applyFill="1" applyBorder="1" applyAlignment="1">
      <alignment vertical="center" shrinkToFit="1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1" xfId="9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 wrapText="1"/>
    </xf>
    <xf numFmtId="57" fontId="13" fillId="0" borderId="0" xfId="9" applyNumberFormat="1" applyFont="1" applyFill="1" applyBorder="1" applyAlignment="1">
      <alignment horizontal="center" vertical="center" shrinkToFit="1"/>
    </xf>
    <xf numFmtId="0" fontId="6" fillId="0" borderId="0" xfId="9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6" fillId="0" borderId="0" xfId="9" applyFont="1" applyFill="1" applyBorder="1" applyAlignment="1">
      <alignment horizontal="center" vertical="center" wrapText="1" shrinkToFit="1"/>
    </xf>
    <xf numFmtId="57" fontId="6" fillId="0" borderId="0" xfId="9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2" fillId="0" borderId="0" xfId="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57" fontId="0" fillId="0" borderId="0" xfId="0" applyNumberFormat="1" applyFont="1" applyFill="1" applyBorder="1" applyAlignment="1">
      <alignment horizontal="center" vertical="center"/>
    </xf>
    <xf numFmtId="0" fontId="0" fillId="0" borderId="0" xfId="9" applyFont="1" applyFill="1" applyBorder="1" applyAlignment="1">
      <alignment horizontal="left" vertical="center" wrapText="1"/>
    </xf>
    <xf numFmtId="0" fontId="0" fillId="0" borderId="0" xfId="9" applyFont="1" applyFill="1" applyBorder="1" applyAlignment="1">
      <alignment horizontal="center" vertical="center" textRotation="255"/>
    </xf>
    <xf numFmtId="0" fontId="19" fillId="0" borderId="0" xfId="9" applyFont="1" applyFill="1" applyBorder="1" applyAlignment="1">
      <alignment horizontal="left" vertical="center" wrapText="1"/>
    </xf>
    <xf numFmtId="0" fontId="6" fillId="0" borderId="0" xfId="9" applyFont="1" applyFill="1" applyBorder="1" applyAlignment="1">
      <alignment horizontal="center" vertical="center" wrapText="1"/>
    </xf>
    <xf numFmtId="57" fontId="0" fillId="0" borderId="0" xfId="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9" applyFont="1" applyFill="1" applyBorder="1" applyAlignment="1">
      <alignment vertical="center" wrapText="1" shrinkToFit="1"/>
    </xf>
    <xf numFmtId="0" fontId="12" fillId="0" borderId="0" xfId="17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0" xfId="9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7" fillId="0" borderId="0" xfId="9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wrapText="1" shrinkToFit="1"/>
    </xf>
    <xf numFmtId="0" fontId="0" fillId="0" borderId="0" xfId="9" applyFont="1" applyFill="1" applyBorder="1" applyAlignment="1">
      <alignment horizontal="center" vertical="center" shrinkToFit="1"/>
    </xf>
    <xf numFmtId="0" fontId="0" fillId="0" borderId="0" xfId="9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6" fillId="6" borderId="0" xfId="9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9" applyFont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shrinkToFit="1"/>
    </xf>
    <xf numFmtId="0" fontId="0" fillId="4" borderId="0" xfId="9" applyFont="1" applyFill="1" applyBorder="1" applyAlignment="1">
      <alignment horizontal="center" vertical="center" textRotation="255"/>
    </xf>
    <xf numFmtId="0" fontId="6" fillId="0" borderId="0" xfId="9" applyFont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textRotation="255"/>
    </xf>
    <xf numFmtId="0" fontId="2" fillId="11" borderId="0" xfId="0" applyFont="1" applyFill="1" applyBorder="1" applyAlignment="1">
      <alignment horizontal="center" vertical="center" textRotation="255"/>
    </xf>
    <xf numFmtId="0" fontId="2" fillId="7" borderId="0" xfId="0" applyFont="1" applyFill="1" applyBorder="1" applyAlignment="1">
      <alignment horizontal="center" vertical="center" textRotation="255"/>
    </xf>
    <xf numFmtId="0" fontId="12" fillId="0" borderId="0" xfId="17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textRotation="255"/>
    </xf>
    <xf numFmtId="0" fontId="2" fillId="4" borderId="0" xfId="9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wrapText="1" shrinkToFit="1"/>
    </xf>
    <xf numFmtId="0" fontId="0" fillId="0" borderId="1" xfId="9" applyFont="1" applyBorder="1" applyAlignment="1">
      <alignment horizontal="center" vertical="center" wrapText="1"/>
    </xf>
    <xf numFmtId="0" fontId="0" fillId="0" borderId="1" xfId="9" applyFont="1" applyFill="1" applyBorder="1" applyAlignment="1">
      <alignment horizontal="right" vertical="center" wrapText="1"/>
    </xf>
    <xf numFmtId="179" fontId="0" fillId="0" borderId="1" xfId="9" applyNumberFormat="1" applyFont="1" applyFill="1" applyBorder="1" applyAlignment="1">
      <alignment horizontal="right" vertical="center" wrapText="1"/>
    </xf>
    <xf numFmtId="38" fontId="0" fillId="0" borderId="1" xfId="2" applyFont="1" applyFill="1" applyBorder="1" applyAlignment="1">
      <alignment horizontal="right" vertical="center" wrapText="1"/>
    </xf>
    <xf numFmtId="0" fontId="0" fillId="3" borderId="1" xfId="9" applyFont="1" applyFill="1" applyBorder="1" applyAlignment="1">
      <alignment horizontal="center" vertical="center" textRotation="255"/>
    </xf>
    <xf numFmtId="0" fontId="0" fillId="0" borderId="3" xfId="9" applyFont="1" applyBorder="1" applyAlignment="1">
      <alignment horizontal="center" vertical="center" wrapText="1"/>
    </xf>
    <xf numFmtId="0" fontId="0" fillId="6" borderId="1" xfId="9" applyFont="1" applyFill="1" applyBorder="1" applyAlignment="1">
      <alignment horizontal="center" vertical="center" textRotation="255"/>
    </xf>
    <xf numFmtId="0" fontId="23" fillId="0" borderId="1" xfId="17" applyFont="1" applyBorder="1">
      <alignment vertical="center"/>
    </xf>
    <xf numFmtId="0" fontId="24" fillId="0" borderId="1" xfId="17" applyFont="1" applyBorder="1" applyAlignment="1">
      <alignment horizontal="left" vertical="center"/>
    </xf>
    <xf numFmtId="57" fontId="0" fillId="0" borderId="2" xfId="9" applyNumberFormat="1" applyFont="1" applyFill="1" applyBorder="1" applyAlignment="1">
      <alignment horizontal="center" vertical="center"/>
    </xf>
    <xf numFmtId="180" fontId="0" fillId="0" borderId="1" xfId="2" applyNumberFormat="1" applyFont="1" applyFill="1" applyBorder="1" applyAlignment="1">
      <alignment horizontal="right" vertical="center" wrapText="1"/>
    </xf>
    <xf numFmtId="176" fontId="0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56" fontId="0" fillId="0" borderId="1" xfId="9" applyNumberFormat="1" applyFont="1" applyFill="1" applyBorder="1" applyAlignment="1">
      <alignment horizontal="center" vertical="center" wrapText="1"/>
    </xf>
    <xf numFmtId="0" fontId="0" fillId="11" borderId="1" xfId="9" applyFont="1" applyFill="1" applyBorder="1" applyAlignment="1">
      <alignment horizontal="center" vertical="center" textRotation="255"/>
    </xf>
    <xf numFmtId="0" fontId="0" fillId="0" borderId="1" xfId="9" applyFont="1" applyFill="1" applyBorder="1" applyAlignment="1">
      <alignment horizontal="left" vertical="center" shrinkToFit="1"/>
    </xf>
    <xf numFmtId="177" fontId="0" fillId="0" borderId="1" xfId="9" applyNumberFormat="1" applyFont="1" applyFill="1" applyBorder="1">
      <alignment vertical="center"/>
    </xf>
    <xf numFmtId="38" fontId="0" fillId="0" borderId="1" xfId="2" applyFont="1" applyFill="1" applyBorder="1">
      <alignment vertical="center"/>
    </xf>
    <xf numFmtId="177" fontId="0" fillId="0" borderId="1" xfId="0" applyNumberFormat="1" applyFont="1" applyFill="1" applyBorder="1" applyAlignment="1">
      <alignment vertical="center"/>
    </xf>
    <xf numFmtId="179" fontId="0" fillId="0" borderId="1" xfId="9" applyNumberFormat="1" applyFont="1" applyFill="1" applyBorder="1">
      <alignment vertical="center"/>
    </xf>
    <xf numFmtId="38" fontId="0" fillId="0" borderId="1" xfId="2" applyNumberFormat="1" applyFont="1" applyFill="1" applyBorder="1">
      <alignment vertical="center"/>
    </xf>
    <xf numFmtId="181" fontId="0" fillId="0" borderId="1" xfId="0" applyNumberFormat="1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0" fontId="0" fillId="0" borderId="1" xfId="9" applyFont="1" applyBorder="1" applyAlignment="1">
      <alignment vertical="center"/>
    </xf>
    <xf numFmtId="181" fontId="0" fillId="0" borderId="1" xfId="9" applyNumberFormat="1" applyFont="1" applyBorder="1" applyAlignment="1">
      <alignment vertical="center"/>
    </xf>
    <xf numFmtId="180" fontId="0" fillId="0" borderId="1" xfId="9" applyNumberFormat="1" applyFont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80" fontId="0" fillId="0" borderId="1" xfId="2" applyNumberFormat="1" applyFont="1" applyFill="1" applyBorder="1" applyAlignment="1">
      <alignment vertical="center"/>
    </xf>
    <xf numFmtId="38" fontId="0" fillId="0" borderId="2" xfId="2" applyNumberFormat="1" applyFont="1" applyFill="1" applyBorder="1">
      <alignment vertical="center"/>
    </xf>
    <xf numFmtId="176" fontId="0" fillId="0" borderId="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0" fontId="0" fillId="12" borderId="1" xfId="9" applyFont="1" applyFill="1" applyBorder="1" applyAlignment="1">
      <alignment horizontal="center" vertical="center" textRotation="255"/>
    </xf>
    <xf numFmtId="180" fontId="0" fillId="0" borderId="1" xfId="0" applyNumberFormat="1" applyFont="1" applyFill="1" applyBorder="1" applyAlignment="1">
      <alignment vertical="center" shrinkToFit="1"/>
    </xf>
    <xf numFmtId="0" fontId="0" fillId="0" borderId="1" xfId="17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>
      <alignment vertical="center"/>
    </xf>
    <xf numFmtId="179" fontId="0" fillId="0" borderId="1" xfId="1" applyNumberFormat="1" applyFont="1" applyFill="1" applyBorder="1">
      <alignment vertical="center"/>
    </xf>
    <xf numFmtId="0" fontId="25" fillId="0" borderId="1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177" fontId="0" fillId="0" borderId="1" xfId="0" applyNumberFormat="1" applyFont="1" applyFill="1" applyBorder="1">
      <alignment vertical="center"/>
    </xf>
    <xf numFmtId="0" fontId="0" fillId="2" borderId="2" xfId="13" applyFont="1" applyFill="1" applyBorder="1" applyAlignment="1">
      <alignment horizontal="center" vertical="center" wrapText="1"/>
    </xf>
    <xf numFmtId="0" fontId="24" fillId="0" borderId="1" xfId="20" applyFont="1" applyFill="1" applyBorder="1" applyAlignment="1">
      <alignment horizontal="left" vertical="center" wrapText="1" shrinkToFit="1"/>
    </xf>
    <xf numFmtId="0" fontId="24" fillId="0" borderId="1" xfId="20" applyFont="1" applyFill="1" applyBorder="1" applyAlignment="1">
      <alignment vertical="center" wrapText="1" shrinkToFit="1"/>
    </xf>
    <xf numFmtId="0" fontId="25" fillId="0" borderId="1" xfId="9" applyFont="1" applyFill="1" applyBorder="1" applyAlignment="1">
      <alignment horizontal="center" vertical="center"/>
    </xf>
    <xf numFmtId="38" fontId="0" fillId="0" borderId="2" xfId="1" applyFont="1" applyFill="1" applyBorder="1">
      <alignment vertical="center"/>
    </xf>
    <xf numFmtId="38" fontId="0" fillId="0" borderId="1" xfId="1" applyFont="1" applyFill="1" applyBorder="1" applyAlignment="1">
      <alignment horizontal="right" vertical="center"/>
    </xf>
    <xf numFmtId="57" fontId="0" fillId="0" borderId="1" xfId="9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9" applyFont="1" applyFill="1" applyBorder="1" applyAlignment="1">
      <alignment horizontal="center" vertical="center" shrinkToFit="1"/>
    </xf>
    <xf numFmtId="0" fontId="0" fillId="9" borderId="1" xfId="9" applyFont="1" applyFill="1" applyBorder="1" applyAlignment="1">
      <alignment horizontal="center" vertical="center" wrapText="1" shrinkToFit="1"/>
    </xf>
    <xf numFmtId="0" fontId="0" fillId="0" borderId="4" xfId="9" applyFont="1" applyFill="1" applyBorder="1" applyAlignment="1">
      <alignment horizontal="center" vertical="center" wrapText="1" shrinkToFit="1"/>
    </xf>
    <xf numFmtId="0" fontId="0" fillId="0" borderId="1" xfId="7" applyFont="1" applyBorder="1" applyAlignment="1">
      <alignment vertical="center" wrapText="1"/>
    </xf>
    <xf numFmtId="182" fontId="0" fillId="0" borderId="1" xfId="0" applyNumberFormat="1" applyFont="1" applyFill="1" applyBorder="1" applyAlignment="1">
      <alignment vertical="center" wrapText="1"/>
    </xf>
    <xf numFmtId="183" fontId="0" fillId="0" borderId="1" xfId="0" applyNumberFormat="1" applyFont="1" applyFill="1" applyBorder="1" applyAlignment="1">
      <alignment vertical="center" wrapText="1"/>
    </xf>
    <xf numFmtId="176" fontId="0" fillId="0" borderId="2" xfId="0" applyNumberFormat="1" applyFont="1" applyFill="1" applyBorder="1" applyAlignment="1">
      <alignment vertical="center" shrinkToFit="1"/>
    </xf>
    <xf numFmtId="38" fontId="0" fillId="0" borderId="2" xfId="2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80" fontId="0" fillId="0" borderId="2" xfId="0" applyNumberFormat="1" applyFont="1" applyBorder="1" applyAlignment="1">
      <alignment vertical="center"/>
    </xf>
    <xf numFmtId="0" fontId="0" fillId="9" borderId="2" xfId="9" applyFont="1" applyFill="1" applyBorder="1" applyAlignment="1">
      <alignment vertical="center" wrapText="1"/>
    </xf>
    <xf numFmtId="176" fontId="0" fillId="9" borderId="2" xfId="0" applyNumberFormat="1" applyFont="1" applyFill="1" applyBorder="1" applyAlignment="1">
      <alignment vertical="center" shrinkToFit="1"/>
    </xf>
    <xf numFmtId="38" fontId="0" fillId="9" borderId="2" xfId="2" applyFont="1" applyFill="1" applyBorder="1" applyAlignment="1">
      <alignment vertical="center" wrapText="1"/>
    </xf>
    <xf numFmtId="176" fontId="0" fillId="0" borderId="2" xfId="1" applyNumberFormat="1" applyFont="1" applyFill="1" applyBorder="1" applyAlignment="1">
      <alignment vertical="center" wrapText="1"/>
    </xf>
    <xf numFmtId="180" fontId="0" fillId="0" borderId="2" xfId="1" applyNumberFormat="1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177" fontId="0" fillId="0" borderId="2" xfId="0" applyNumberFormat="1" applyFont="1" applyFill="1" applyBorder="1">
      <alignment vertical="center"/>
    </xf>
    <xf numFmtId="176" fontId="0" fillId="0" borderId="2" xfId="0" applyNumberFormat="1" applyFont="1" applyFill="1" applyBorder="1" applyAlignment="1">
      <alignment horizontal="right" vertical="center" shrinkToFit="1"/>
    </xf>
    <xf numFmtId="0" fontId="0" fillId="0" borderId="4" xfId="9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textRotation="255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57" fontId="0" fillId="2" borderId="1" xfId="0" applyNumberFormat="1" applyFont="1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 shrinkToFit="1"/>
    </xf>
    <xf numFmtId="0" fontId="14" fillId="0" borderId="1" xfId="17" applyFont="1" applyBorder="1" applyAlignment="1">
      <alignment vertical="center" wrapText="1"/>
    </xf>
    <xf numFmtId="0" fontId="14" fillId="0" borderId="2" xfId="17" applyFont="1" applyBorder="1" applyAlignment="1">
      <alignment horizontal="center" vertical="center" wrapText="1"/>
    </xf>
    <xf numFmtId="0" fontId="14" fillId="0" borderId="5" xfId="17" applyFont="1" applyBorder="1" applyAlignment="1">
      <alignment horizontal="center" vertical="center" wrapText="1"/>
    </xf>
  </cellXfs>
  <cellStyles count="21">
    <cellStyle name="桁区切り" xfId="1" builtinId="6"/>
    <cellStyle name="桁区切り 2" xfId="2"/>
    <cellStyle name="標準" xfId="0" builtinId="0"/>
    <cellStyle name="標準 10" xfId="3"/>
    <cellStyle name="標準 11" xfId="4"/>
    <cellStyle name="標準 12" xfId="5"/>
    <cellStyle name="標準 14" xfId="15"/>
    <cellStyle name="標準 15" xfId="6"/>
    <cellStyle name="標準 17" xfId="7"/>
    <cellStyle name="標準 18" xfId="16"/>
    <cellStyle name="標準 2" xfId="8"/>
    <cellStyle name="標準 22" xfId="9"/>
    <cellStyle name="標準 3" xfId="10"/>
    <cellStyle name="標準 4" xfId="11"/>
    <cellStyle name="標準 45" xfId="20"/>
    <cellStyle name="標準 5" xfId="12"/>
    <cellStyle name="標準 6" xfId="17"/>
    <cellStyle name="標準 6 2" xfId="18"/>
    <cellStyle name="標準 6 2 2" xfId="19"/>
    <cellStyle name="標準 8" xfId="14"/>
    <cellStyle name="標準_申請一覧" xfId="13"/>
  </cellStyles>
  <dxfs count="18">
    <dxf>
      <font>
        <b/>
        <i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ont>
        <b/>
        <i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mruColors>
      <color rgb="FF00FF00"/>
      <color rgb="FF00FFFF"/>
      <color rgb="FF66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252"/>
  <sheetViews>
    <sheetView tabSelected="1" view="pageBreakPreview" zoomScale="80" zoomScaleNormal="85" zoomScaleSheetLayoutView="80" workbookViewId="0">
      <pane xSplit="3" ySplit="2" topLeftCell="D171" activePane="bottomRight" state="frozen"/>
      <selection pane="topRight" activeCell="D1" sqref="D1"/>
      <selection pane="bottomLeft" activeCell="A3" sqref="A3"/>
      <selection pane="bottomRight" activeCell="G175" sqref="G175"/>
    </sheetView>
  </sheetViews>
  <sheetFormatPr defaultColWidth="9" defaultRowHeight="13.5" x14ac:dyDescent="0.15"/>
  <cols>
    <col min="1" max="1" width="3" style="10" customWidth="1"/>
    <col min="2" max="2" width="6" style="10" bestFit="1" customWidth="1"/>
    <col min="3" max="3" width="28.5" style="71" customWidth="1"/>
    <col min="4" max="4" width="28.5" style="89" customWidth="1"/>
    <col min="5" max="5" width="14.125" style="89" customWidth="1"/>
    <col min="6" max="6" width="20.375" style="10" customWidth="1"/>
    <col min="7" max="7" width="22.75" style="129" customWidth="1"/>
    <col min="8" max="8" width="3" style="10" customWidth="1"/>
    <col min="9" max="9" width="20.25" style="71" customWidth="1"/>
    <col min="10" max="10" width="10.625" style="87" customWidth="1"/>
    <col min="11" max="11" width="10.75" style="87" customWidth="1"/>
    <col min="12" max="12" width="14.875" style="88" customWidth="1"/>
    <col min="13" max="13" width="25.125" style="10" customWidth="1"/>
    <col min="14" max="14" width="15" style="10" customWidth="1"/>
    <col min="15" max="15" width="10.75" style="90" customWidth="1"/>
    <col min="16" max="16" width="9.625" style="86" customWidth="1"/>
    <col min="17" max="17" width="5.625" style="91" customWidth="1"/>
    <col min="18" max="18" width="9.75" style="91" bestFit="1" customWidth="1"/>
    <col min="19" max="19" width="12.25" style="91" bestFit="1" customWidth="1"/>
    <col min="20" max="20" width="30.875" style="125" customWidth="1"/>
    <col min="21" max="16384" width="9" style="32"/>
  </cols>
  <sheetData>
    <row r="1" spans="1:22" ht="13.5" customHeight="1" x14ac:dyDescent="0.15">
      <c r="A1" s="321" t="s">
        <v>282</v>
      </c>
      <c r="B1" s="317" t="s">
        <v>0</v>
      </c>
      <c r="C1" s="317" t="s">
        <v>26</v>
      </c>
      <c r="D1" s="324" t="s">
        <v>134</v>
      </c>
      <c r="E1" s="324" t="s">
        <v>135</v>
      </c>
      <c r="F1" s="323" t="s">
        <v>284</v>
      </c>
      <c r="G1" s="323" t="s">
        <v>285</v>
      </c>
      <c r="H1" s="317" t="s">
        <v>31</v>
      </c>
      <c r="I1" s="328" t="s">
        <v>5</v>
      </c>
      <c r="J1" s="329" t="s">
        <v>6</v>
      </c>
      <c r="K1" s="329" t="s">
        <v>7</v>
      </c>
      <c r="L1" s="331" t="s">
        <v>1</v>
      </c>
      <c r="M1" s="317" t="s">
        <v>12</v>
      </c>
      <c r="N1" s="317" t="s">
        <v>352</v>
      </c>
      <c r="O1" s="326" t="s">
        <v>10</v>
      </c>
      <c r="P1" s="326" t="s">
        <v>30</v>
      </c>
      <c r="Q1" s="327" t="s">
        <v>283</v>
      </c>
      <c r="R1" s="327"/>
      <c r="S1" s="327"/>
      <c r="T1" s="322" t="s">
        <v>8</v>
      </c>
    </row>
    <row r="2" spans="1:22" ht="54" x14ac:dyDescent="0.15">
      <c r="A2" s="318"/>
      <c r="B2" s="318"/>
      <c r="C2" s="319"/>
      <c r="D2" s="325"/>
      <c r="E2" s="325"/>
      <c r="F2" s="323"/>
      <c r="G2" s="323"/>
      <c r="H2" s="320"/>
      <c r="I2" s="320"/>
      <c r="J2" s="329"/>
      <c r="K2" s="330"/>
      <c r="L2" s="319"/>
      <c r="M2" s="319"/>
      <c r="N2" s="317"/>
      <c r="O2" s="319"/>
      <c r="P2" s="319"/>
      <c r="Q2" s="141" t="s">
        <v>19</v>
      </c>
      <c r="R2" s="141" t="s">
        <v>20</v>
      </c>
      <c r="S2" s="141" t="s">
        <v>21</v>
      </c>
      <c r="T2" s="322"/>
    </row>
    <row r="3" spans="1:22" ht="48" customHeight="1" x14ac:dyDescent="0.15">
      <c r="A3" s="70" t="str">
        <f t="shared" ref="A3" ca="1" si="0">IF(NOW()&gt;O3,IF(NOW()&lt;P3,"出荷中","終了"),"")</f>
        <v/>
      </c>
      <c r="B3" s="2">
        <v>1</v>
      </c>
      <c r="C3" s="3" t="s">
        <v>172</v>
      </c>
      <c r="D3" s="4" t="str">
        <f>VLOOKUP(C3,確認責任者連絡先!$C$3:$E$81,3,FALSE)</f>
        <v>四国中央市新宮町馬立4491-1</v>
      </c>
      <c r="E3" s="4" t="str">
        <f>VLOOKUP(C3,確認責任者連絡先!$C$3:$F$81,4,FALSE)</f>
        <v>0896-72-3111</v>
      </c>
      <c r="F3" s="142" t="s">
        <v>999</v>
      </c>
      <c r="G3" s="142" t="s">
        <v>999</v>
      </c>
      <c r="H3" s="192" t="s">
        <v>467</v>
      </c>
      <c r="I3" s="5" t="s">
        <v>468</v>
      </c>
      <c r="J3" s="58" t="s">
        <v>469</v>
      </c>
      <c r="K3" s="59" t="s">
        <v>1738</v>
      </c>
      <c r="L3" s="124" t="s">
        <v>208</v>
      </c>
      <c r="M3" s="246" t="s">
        <v>475</v>
      </c>
      <c r="N3" s="167" t="s">
        <v>476</v>
      </c>
      <c r="O3" s="54">
        <v>45047</v>
      </c>
      <c r="P3" s="54">
        <v>45412</v>
      </c>
      <c r="Q3" s="142" t="s">
        <v>1738</v>
      </c>
      <c r="R3" s="142" t="s">
        <v>1738</v>
      </c>
      <c r="S3" s="142" t="s">
        <v>1738</v>
      </c>
      <c r="T3" s="142" t="s">
        <v>1738</v>
      </c>
      <c r="U3" s="68"/>
      <c r="V3" s="69"/>
    </row>
    <row r="4" spans="1:22" ht="48" customHeight="1" x14ac:dyDescent="0.15">
      <c r="A4" s="70" t="str">
        <f t="shared" ref="A4:A22" ca="1" si="1">IF(NOW()&gt;O4,IF(NOW()&lt;P4,"出荷中","終了"),"")</f>
        <v>出荷中</v>
      </c>
      <c r="B4" s="2">
        <v>2</v>
      </c>
      <c r="C4" s="93" t="s">
        <v>470</v>
      </c>
      <c r="D4" s="4" t="str">
        <f>VLOOKUP(C4,確認責任者連絡先!$C$3:$E$81,3,FALSE)</f>
        <v>四国中央市中之庄町1684-4</v>
      </c>
      <c r="E4" s="4" t="str">
        <f>VLOOKUP(C4,確認責任者連絡先!$C$3:$F$81,4,FALSE)</f>
        <v>0896-24-5500</v>
      </c>
      <c r="F4" s="137" t="s">
        <v>704</v>
      </c>
      <c r="G4" s="137" t="s">
        <v>703</v>
      </c>
      <c r="H4" s="250" t="s">
        <v>4</v>
      </c>
      <c r="I4" s="5" t="s">
        <v>433</v>
      </c>
      <c r="J4" s="58" t="s">
        <v>434</v>
      </c>
      <c r="K4" s="59" t="s">
        <v>705</v>
      </c>
      <c r="L4" s="62" t="s">
        <v>28</v>
      </c>
      <c r="M4" s="251" t="s">
        <v>45</v>
      </c>
      <c r="N4" s="167" t="s">
        <v>376</v>
      </c>
      <c r="O4" s="54">
        <v>44839</v>
      </c>
      <c r="P4" s="54">
        <v>45203</v>
      </c>
      <c r="Q4" s="138">
        <v>31</v>
      </c>
      <c r="R4" s="275">
        <v>1538</v>
      </c>
      <c r="S4" s="276">
        <v>69210</v>
      </c>
      <c r="T4" s="139" t="s">
        <v>706</v>
      </c>
      <c r="U4" s="68"/>
      <c r="V4" s="69"/>
    </row>
    <row r="5" spans="1:22" ht="48" customHeight="1" x14ac:dyDescent="0.15">
      <c r="A5" s="70" t="str">
        <f t="shared" ca="1" si="1"/>
        <v>出荷中</v>
      </c>
      <c r="B5" s="2">
        <v>3</v>
      </c>
      <c r="C5" s="5" t="s">
        <v>471</v>
      </c>
      <c r="D5" s="4" t="str">
        <f>VLOOKUP(C5,確認責任者連絡先!$C$3:$E$81,3,FALSE)</f>
        <v>四国中央市下柏町848-1</v>
      </c>
      <c r="E5" s="4" t="str">
        <f>VLOOKUP(C5,確認責任者連絡先!$C$3:$F$81,4,FALSE)</f>
        <v>0896-24-1107</v>
      </c>
      <c r="F5" s="137" t="s">
        <v>579</v>
      </c>
      <c r="G5" s="137" t="s">
        <v>580</v>
      </c>
      <c r="H5" s="76" t="s">
        <v>22</v>
      </c>
      <c r="I5" s="5" t="s">
        <v>324</v>
      </c>
      <c r="J5" s="58" t="s">
        <v>435</v>
      </c>
      <c r="K5" s="59" t="s">
        <v>576</v>
      </c>
      <c r="L5" s="62" t="s">
        <v>3</v>
      </c>
      <c r="M5" s="251" t="s">
        <v>436</v>
      </c>
      <c r="N5" s="167" t="s">
        <v>376</v>
      </c>
      <c r="O5" s="54">
        <v>44743</v>
      </c>
      <c r="P5" s="54">
        <v>45087</v>
      </c>
      <c r="Q5" s="179">
        <v>1</v>
      </c>
      <c r="R5" s="267">
        <v>20</v>
      </c>
      <c r="S5" s="268">
        <v>36000</v>
      </c>
      <c r="T5" s="139" t="s">
        <v>578</v>
      </c>
      <c r="U5" s="68"/>
      <c r="V5" s="69"/>
    </row>
    <row r="6" spans="1:22" ht="60" customHeight="1" x14ac:dyDescent="0.15">
      <c r="A6" s="70" t="str">
        <f t="shared" ca="1" si="1"/>
        <v>出荷中</v>
      </c>
      <c r="B6" s="2">
        <v>4</v>
      </c>
      <c r="C6" s="5" t="s">
        <v>471</v>
      </c>
      <c r="D6" s="4" t="str">
        <f>VLOOKUP(C6,確認責任者連絡先!$C$3:$E$81,3,FALSE)</f>
        <v>四国中央市下柏町848-1</v>
      </c>
      <c r="E6" s="4" t="str">
        <f>VLOOKUP(C6,確認責任者連絡先!$C$3:$F$81,4,FALSE)</f>
        <v>0896-24-1107</v>
      </c>
      <c r="F6" s="137" t="s">
        <v>579</v>
      </c>
      <c r="G6" s="137" t="s">
        <v>580</v>
      </c>
      <c r="H6" s="76" t="s">
        <v>22</v>
      </c>
      <c r="I6" s="5" t="s">
        <v>325</v>
      </c>
      <c r="J6" s="58" t="s">
        <v>437</v>
      </c>
      <c r="K6" s="59" t="s">
        <v>577</v>
      </c>
      <c r="L6" s="62" t="s">
        <v>3</v>
      </c>
      <c r="M6" s="251" t="s">
        <v>436</v>
      </c>
      <c r="N6" s="167" t="s">
        <v>376</v>
      </c>
      <c r="O6" s="54">
        <v>44743</v>
      </c>
      <c r="P6" s="54">
        <v>45184</v>
      </c>
      <c r="Q6" s="179">
        <v>1</v>
      </c>
      <c r="R6" s="267">
        <v>10</v>
      </c>
      <c r="S6" s="268">
        <v>37000</v>
      </c>
      <c r="T6" s="139" t="s">
        <v>578</v>
      </c>
      <c r="U6" s="68"/>
      <c r="V6" s="69"/>
    </row>
    <row r="7" spans="1:22" ht="48" customHeight="1" x14ac:dyDescent="0.15">
      <c r="A7" s="70" t="str">
        <f t="shared" ca="1" si="1"/>
        <v>終了</v>
      </c>
      <c r="B7" s="2">
        <v>5</v>
      </c>
      <c r="C7" s="3" t="s">
        <v>1230</v>
      </c>
      <c r="D7" s="4" t="str">
        <f>VLOOKUP(C7,確認責任者連絡先!$C$3:$E$81,3,FALSE)</f>
        <v>松山市鴨川1-8-5</v>
      </c>
      <c r="E7" s="4" t="str">
        <f>VLOOKUP(C7,確認責任者連絡先!$C$3:$F$81,4,FALSE)</f>
        <v>089-979-1640</v>
      </c>
      <c r="F7" s="142" t="s">
        <v>1738</v>
      </c>
      <c r="G7" s="137" t="s">
        <v>1525</v>
      </c>
      <c r="H7" s="250" t="s">
        <v>4</v>
      </c>
      <c r="I7" s="5" t="s">
        <v>1232</v>
      </c>
      <c r="J7" s="58" t="s">
        <v>1239</v>
      </c>
      <c r="K7" s="59" t="s">
        <v>1494</v>
      </c>
      <c r="L7" s="62" t="s">
        <v>28</v>
      </c>
      <c r="M7" s="251" t="s">
        <v>45</v>
      </c>
      <c r="N7" s="167" t="s">
        <v>360</v>
      </c>
      <c r="O7" s="54">
        <v>44854</v>
      </c>
      <c r="P7" s="54">
        <v>44925</v>
      </c>
      <c r="Q7" s="138">
        <v>1</v>
      </c>
      <c r="R7" s="275">
        <v>239.9</v>
      </c>
      <c r="S7" s="276">
        <v>8563</v>
      </c>
      <c r="T7" s="139" t="s">
        <v>1513</v>
      </c>
      <c r="U7" s="68"/>
      <c r="V7" s="69"/>
    </row>
    <row r="8" spans="1:22" ht="48" customHeight="1" x14ac:dyDescent="0.15">
      <c r="A8" s="70" t="str">
        <f t="shared" ca="1" si="1"/>
        <v>終了</v>
      </c>
      <c r="B8" s="2">
        <v>6</v>
      </c>
      <c r="C8" s="3" t="s">
        <v>1230</v>
      </c>
      <c r="D8" s="4" t="str">
        <f>VLOOKUP(C8,確認責任者連絡先!$C$3:$E$81,3,FALSE)</f>
        <v>松山市鴨川1-8-5</v>
      </c>
      <c r="E8" s="4" t="str">
        <f>VLOOKUP(C8,確認責任者連絡先!$C$3:$F$81,4,FALSE)</f>
        <v>089-979-1640</v>
      </c>
      <c r="F8" s="137" t="s">
        <v>1526</v>
      </c>
      <c r="G8" s="137" t="s">
        <v>1527</v>
      </c>
      <c r="H8" s="250" t="s">
        <v>4</v>
      </c>
      <c r="I8" s="5" t="s">
        <v>1233</v>
      </c>
      <c r="J8" s="58" t="s">
        <v>1240</v>
      </c>
      <c r="K8" s="59" t="s">
        <v>1495</v>
      </c>
      <c r="L8" s="62" t="s">
        <v>28</v>
      </c>
      <c r="M8" s="251" t="s">
        <v>45</v>
      </c>
      <c r="N8" s="167" t="s">
        <v>360</v>
      </c>
      <c r="O8" s="54">
        <v>44854</v>
      </c>
      <c r="P8" s="54">
        <v>44925</v>
      </c>
      <c r="Q8" s="138">
        <v>1</v>
      </c>
      <c r="R8" s="275">
        <v>138.1</v>
      </c>
      <c r="S8" s="276">
        <v>4972</v>
      </c>
      <c r="T8" s="139" t="s">
        <v>1514</v>
      </c>
      <c r="U8" s="68"/>
      <c r="V8" s="69"/>
    </row>
    <row r="9" spans="1:22" ht="48" customHeight="1" x14ac:dyDescent="0.15">
      <c r="A9" s="70" t="str">
        <f t="shared" ca="1" si="1"/>
        <v>終了</v>
      </c>
      <c r="B9" s="2">
        <v>7</v>
      </c>
      <c r="C9" s="4" t="s">
        <v>670</v>
      </c>
      <c r="D9" s="4" t="str">
        <f>VLOOKUP(C9,確認責任者連絡先!$C$3:$E$81,3,FALSE)</f>
        <v>今治市阿方甲246-1</v>
      </c>
      <c r="E9" s="4" t="str">
        <f>VLOOKUP(C9,確認責任者連絡先!$C$3:$F$81,4,FALSE)</f>
        <v>0898-34-1884</v>
      </c>
      <c r="F9" s="137" t="s">
        <v>1684</v>
      </c>
      <c r="G9" s="137" t="s">
        <v>588</v>
      </c>
      <c r="H9" s="76" t="s">
        <v>22</v>
      </c>
      <c r="I9" s="5" t="s">
        <v>438</v>
      </c>
      <c r="J9" s="58" t="s">
        <v>439</v>
      </c>
      <c r="K9" s="59" t="s">
        <v>586</v>
      </c>
      <c r="L9" s="62" t="s">
        <v>3</v>
      </c>
      <c r="M9" s="251" t="s">
        <v>440</v>
      </c>
      <c r="N9" s="167" t="s">
        <v>356</v>
      </c>
      <c r="O9" s="54">
        <v>44757</v>
      </c>
      <c r="P9" s="54">
        <v>44956</v>
      </c>
      <c r="Q9" s="179">
        <v>1</v>
      </c>
      <c r="R9" s="267">
        <v>8</v>
      </c>
      <c r="S9" s="268">
        <v>3000</v>
      </c>
      <c r="T9" s="139" t="s">
        <v>587</v>
      </c>
      <c r="U9" s="68"/>
      <c r="V9" s="69"/>
    </row>
    <row r="10" spans="1:22" ht="48" customHeight="1" x14ac:dyDescent="0.15">
      <c r="A10" s="70" t="str">
        <f t="shared" ca="1" si="1"/>
        <v>出荷中</v>
      </c>
      <c r="B10" s="2">
        <v>8</v>
      </c>
      <c r="C10" s="4" t="s">
        <v>670</v>
      </c>
      <c r="D10" s="4" t="str">
        <f>VLOOKUP(C10,確認責任者連絡先!$C$3:$E$81,3,FALSE)</f>
        <v>今治市阿方甲246-1</v>
      </c>
      <c r="E10" s="4" t="str">
        <f>VLOOKUP(C10,確認責任者連絡先!$C$3:$F$81,4,FALSE)</f>
        <v>0898-34-1884</v>
      </c>
      <c r="F10" s="142" t="s">
        <v>1738</v>
      </c>
      <c r="G10" s="137" t="s">
        <v>718</v>
      </c>
      <c r="H10" s="252" t="s">
        <v>29</v>
      </c>
      <c r="I10" s="5" t="s">
        <v>441</v>
      </c>
      <c r="J10" s="58" t="s">
        <v>442</v>
      </c>
      <c r="K10" s="59" t="s">
        <v>715</v>
      </c>
      <c r="L10" s="62" t="s">
        <v>28</v>
      </c>
      <c r="M10" s="251" t="s">
        <v>45</v>
      </c>
      <c r="N10" s="167" t="s">
        <v>357</v>
      </c>
      <c r="O10" s="54">
        <v>44824</v>
      </c>
      <c r="P10" s="54">
        <v>45046</v>
      </c>
      <c r="Q10" s="138">
        <v>2</v>
      </c>
      <c r="R10" s="275">
        <v>16</v>
      </c>
      <c r="S10" s="276">
        <v>3500</v>
      </c>
      <c r="T10" s="139" t="s">
        <v>721</v>
      </c>
      <c r="U10" s="68"/>
      <c r="V10" s="69"/>
    </row>
    <row r="11" spans="1:22" ht="48" customHeight="1" x14ac:dyDescent="0.15">
      <c r="A11" s="70" t="str">
        <f t="shared" ca="1" si="1"/>
        <v>出荷中</v>
      </c>
      <c r="B11" s="2">
        <v>9</v>
      </c>
      <c r="C11" s="4" t="s">
        <v>670</v>
      </c>
      <c r="D11" s="4" t="str">
        <f>VLOOKUP(C11,確認責任者連絡先!$C$3:$E$81,3,FALSE)</f>
        <v>今治市阿方甲246-1</v>
      </c>
      <c r="E11" s="4" t="str">
        <f>VLOOKUP(C11,確認責任者連絡先!$C$3:$F$81,4,FALSE)</f>
        <v>0898-34-1884</v>
      </c>
      <c r="F11" s="142" t="s">
        <v>1738</v>
      </c>
      <c r="G11" s="137" t="s">
        <v>719</v>
      </c>
      <c r="H11" s="252" t="s">
        <v>29</v>
      </c>
      <c r="I11" s="5" t="s">
        <v>443</v>
      </c>
      <c r="J11" s="58" t="s">
        <v>444</v>
      </c>
      <c r="K11" s="59" t="s">
        <v>716</v>
      </c>
      <c r="L11" s="62" t="s">
        <v>28</v>
      </c>
      <c r="M11" s="251" t="s">
        <v>45</v>
      </c>
      <c r="N11" s="167" t="s">
        <v>358</v>
      </c>
      <c r="O11" s="54">
        <v>44866</v>
      </c>
      <c r="P11" s="54">
        <v>45046</v>
      </c>
      <c r="Q11" s="138">
        <v>6</v>
      </c>
      <c r="R11" s="275">
        <v>103.86</v>
      </c>
      <c r="S11" s="276">
        <v>12700</v>
      </c>
      <c r="T11" s="139" t="s">
        <v>714</v>
      </c>
      <c r="U11" s="68"/>
      <c r="V11" s="69"/>
    </row>
    <row r="12" spans="1:22" ht="48" customHeight="1" x14ac:dyDescent="0.15">
      <c r="A12" s="70" t="str">
        <f t="shared" ca="1" si="1"/>
        <v>出荷中</v>
      </c>
      <c r="B12" s="2">
        <v>10</v>
      </c>
      <c r="C12" s="4" t="s">
        <v>670</v>
      </c>
      <c r="D12" s="4" t="str">
        <f>VLOOKUP(C12,確認責任者連絡先!$C$3:$E$81,3,FALSE)</f>
        <v>今治市阿方甲246-1</v>
      </c>
      <c r="E12" s="4" t="str">
        <f>VLOOKUP(C12,確認責任者連絡先!$C$3:$F$81,4,FALSE)</f>
        <v>0898-34-1884</v>
      </c>
      <c r="F12" s="142" t="s">
        <v>1738</v>
      </c>
      <c r="G12" s="137" t="s">
        <v>720</v>
      </c>
      <c r="H12" s="252" t="s">
        <v>29</v>
      </c>
      <c r="I12" s="5" t="s">
        <v>441</v>
      </c>
      <c r="J12" s="58" t="s">
        <v>445</v>
      </c>
      <c r="K12" s="59" t="s">
        <v>717</v>
      </c>
      <c r="L12" s="62" t="s">
        <v>28</v>
      </c>
      <c r="M12" s="251" t="s">
        <v>45</v>
      </c>
      <c r="N12" s="167" t="s">
        <v>358</v>
      </c>
      <c r="O12" s="54">
        <v>44835</v>
      </c>
      <c r="P12" s="54">
        <v>45046</v>
      </c>
      <c r="Q12" s="138">
        <v>4</v>
      </c>
      <c r="R12" s="275">
        <v>30.24</v>
      </c>
      <c r="S12" s="276">
        <v>2700</v>
      </c>
      <c r="T12" s="139" t="s">
        <v>714</v>
      </c>
      <c r="U12" s="68"/>
      <c r="V12" s="69"/>
    </row>
    <row r="13" spans="1:22" ht="48" customHeight="1" x14ac:dyDescent="0.15">
      <c r="A13" s="70" t="str">
        <f t="shared" ca="1" si="1"/>
        <v>出荷中</v>
      </c>
      <c r="B13" s="2">
        <v>11</v>
      </c>
      <c r="C13" s="4" t="s">
        <v>670</v>
      </c>
      <c r="D13" s="4" t="str">
        <f>VLOOKUP(C13,確認責任者連絡先!$C$3:$E$81,3,FALSE)</f>
        <v>今治市阿方甲246-1</v>
      </c>
      <c r="E13" s="4" t="str">
        <f>VLOOKUP(C13,確認責任者連絡先!$C$3:$F$81,4,FALSE)</f>
        <v>0898-34-1884</v>
      </c>
      <c r="F13" s="142" t="s">
        <v>1738</v>
      </c>
      <c r="G13" s="137" t="s">
        <v>727</v>
      </c>
      <c r="H13" s="252" t="s">
        <v>29</v>
      </c>
      <c r="I13" s="5" t="s">
        <v>443</v>
      </c>
      <c r="J13" s="58" t="s">
        <v>446</v>
      </c>
      <c r="K13" s="59" t="s">
        <v>726</v>
      </c>
      <c r="L13" s="62" t="s">
        <v>28</v>
      </c>
      <c r="M13" s="251" t="s">
        <v>45</v>
      </c>
      <c r="N13" s="167" t="s">
        <v>447</v>
      </c>
      <c r="O13" s="54">
        <v>44835</v>
      </c>
      <c r="P13" s="54">
        <v>45046</v>
      </c>
      <c r="Q13" s="138">
        <v>7</v>
      </c>
      <c r="R13" s="275">
        <v>14.1</v>
      </c>
      <c r="S13" s="276">
        <v>1770</v>
      </c>
      <c r="T13" s="139" t="s">
        <v>724</v>
      </c>
      <c r="U13" s="68"/>
      <c r="V13" s="69"/>
    </row>
    <row r="14" spans="1:22" ht="48" customHeight="1" x14ac:dyDescent="0.15">
      <c r="A14" s="70" t="str">
        <f t="shared" ca="1" si="1"/>
        <v>出荷中</v>
      </c>
      <c r="B14" s="2">
        <v>12</v>
      </c>
      <c r="C14" s="5" t="s">
        <v>472</v>
      </c>
      <c r="D14" s="4" t="str">
        <f>VLOOKUP(C14,確認責任者連絡先!$C$3:$E$81,3,FALSE)</f>
        <v>今治市北鳥生町3-3-14</v>
      </c>
      <c r="E14" s="4" t="str">
        <f>VLOOKUP(C14,確認責任者連絡先!$C$3:$F$81,4,FALSE)</f>
        <v>0898-23-0246</v>
      </c>
      <c r="F14" s="142" t="s">
        <v>1738</v>
      </c>
      <c r="G14" s="137" t="s">
        <v>1711</v>
      </c>
      <c r="H14" s="250" t="s">
        <v>4</v>
      </c>
      <c r="I14" s="5" t="s">
        <v>448</v>
      </c>
      <c r="J14" s="58" t="s">
        <v>449</v>
      </c>
      <c r="K14" s="59" t="s">
        <v>973</v>
      </c>
      <c r="L14" s="62" t="s">
        <v>28</v>
      </c>
      <c r="M14" s="251" t="s">
        <v>45</v>
      </c>
      <c r="N14" s="167" t="s">
        <v>356</v>
      </c>
      <c r="O14" s="54">
        <v>44835</v>
      </c>
      <c r="P14" s="54">
        <v>45230</v>
      </c>
      <c r="Q14" s="301">
        <v>23</v>
      </c>
      <c r="R14" s="302">
        <v>2963</v>
      </c>
      <c r="S14" s="301">
        <v>128970</v>
      </c>
      <c r="T14" s="139" t="s">
        <v>976</v>
      </c>
      <c r="U14" s="68"/>
      <c r="V14" s="69"/>
    </row>
    <row r="15" spans="1:22" ht="48" customHeight="1" x14ac:dyDescent="0.15">
      <c r="A15" s="70" t="str">
        <f t="shared" ca="1" si="1"/>
        <v>出荷中</v>
      </c>
      <c r="B15" s="2">
        <v>13</v>
      </c>
      <c r="C15" s="5" t="s">
        <v>472</v>
      </c>
      <c r="D15" s="4" t="str">
        <f>VLOOKUP(C15,確認責任者連絡先!$C$3:$E$81,3,FALSE)</f>
        <v>今治市北鳥生町3-3-14</v>
      </c>
      <c r="E15" s="4" t="str">
        <f>VLOOKUP(C15,確認責任者連絡先!$C$3:$F$81,4,FALSE)</f>
        <v>0898-23-0246</v>
      </c>
      <c r="F15" s="142" t="s">
        <v>1738</v>
      </c>
      <c r="G15" s="137" t="s">
        <v>975</v>
      </c>
      <c r="H15" s="250" t="s">
        <v>4</v>
      </c>
      <c r="I15" s="5" t="s">
        <v>450</v>
      </c>
      <c r="J15" s="58" t="s">
        <v>451</v>
      </c>
      <c r="K15" s="59" t="s">
        <v>974</v>
      </c>
      <c r="L15" s="62" t="s">
        <v>3</v>
      </c>
      <c r="M15" s="251" t="s">
        <v>234</v>
      </c>
      <c r="N15" s="167" t="s">
        <v>356</v>
      </c>
      <c r="O15" s="54">
        <v>44896</v>
      </c>
      <c r="P15" s="54">
        <v>45199</v>
      </c>
      <c r="Q15" s="301">
        <v>1</v>
      </c>
      <c r="R15" s="302">
        <v>80</v>
      </c>
      <c r="S15" s="301">
        <v>1950</v>
      </c>
      <c r="T15" s="139" t="s">
        <v>977</v>
      </c>
      <c r="U15" s="68"/>
      <c r="V15" s="69"/>
    </row>
    <row r="16" spans="1:22" ht="48" customHeight="1" x14ac:dyDescent="0.15">
      <c r="A16" s="70" t="str">
        <f t="shared" ca="1" si="1"/>
        <v>出荷中</v>
      </c>
      <c r="B16" s="2">
        <v>14</v>
      </c>
      <c r="C16" s="4" t="s">
        <v>738</v>
      </c>
      <c r="D16" s="4" t="str">
        <f>VLOOKUP(C16,確認責任者連絡先!$C$3:$E$81,3,FALSE)</f>
        <v>今治市上浦町井口7487番地2</v>
      </c>
      <c r="E16" s="4" t="str">
        <f>VLOOKUP(C16,確認責任者連絡先!$C$3:$F$81,4,FALSE)</f>
        <v>0897-72-8188</v>
      </c>
      <c r="F16" s="137" t="s">
        <v>733</v>
      </c>
      <c r="G16" s="137" t="s">
        <v>734</v>
      </c>
      <c r="H16" s="252" t="s">
        <v>29</v>
      </c>
      <c r="I16" s="5" t="s">
        <v>443</v>
      </c>
      <c r="J16" s="58" t="s">
        <v>452</v>
      </c>
      <c r="K16" s="59" t="s">
        <v>731</v>
      </c>
      <c r="L16" s="62" t="s">
        <v>28</v>
      </c>
      <c r="M16" s="251" t="s">
        <v>45</v>
      </c>
      <c r="N16" s="167" t="s">
        <v>374</v>
      </c>
      <c r="O16" s="54">
        <v>44835</v>
      </c>
      <c r="P16" s="54">
        <v>45046</v>
      </c>
      <c r="Q16" s="138">
        <v>47</v>
      </c>
      <c r="R16" s="275">
        <v>547</v>
      </c>
      <c r="S16" s="276">
        <v>16100</v>
      </c>
      <c r="T16" s="139" t="s">
        <v>737</v>
      </c>
      <c r="U16" s="68"/>
      <c r="V16" s="69"/>
    </row>
    <row r="17" spans="1:22" ht="48" customHeight="1" x14ac:dyDescent="0.15">
      <c r="A17" s="70" t="str">
        <f t="shared" ca="1" si="1"/>
        <v>出荷中</v>
      </c>
      <c r="B17" s="2">
        <v>15</v>
      </c>
      <c r="C17" s="4" t="s">
        <v>738</v>
      </c>
      <c r="D17" s="4" t="str">
        <f>VLOOKUP(C17,確認責任者連絡先!$C$3:$E$81,3,FALSE)</f>
        <v>今治市上浦町井口7487番地2</v>
      </c>
      <c r="E17" s="4" t="str">
        <f>VLOOKUP(C17,確認責任者連絡先!$C$3:$F$81,4,FALSE)</f>
        <v>0897-72-8188</v>
      </c>
      <c r="F17" s="137" t="s">
        <v>735</v>
      </c>
      <c r="G17" s="137" t="s">
        <v>736</v>
      </c>
      <c r="H17" s="252" t="s">
        <v>29</v>
      </c>
      <c r="I17" s="5" t="s">
        <v>443</v>
      </c>
      <c r="J17" s="58" t="s">
        <v>453</v>
      </c>
      <c r="K17" s="59" t="s">
        <v>732</v>
      </c>
      <c r="L17" s="124" t="s">
        <v>351</v>
      </c>
      <c r="M17" s="251" t="s">
        <v>24</v>
      </c>
      <c r="N17" s="167" t="s">
        <v>375</v>
      </c>
      <c r="O17" s="54">
        <v>44835</v>
      </c>
      <c r="P17" s="54">
        <v>45046</v>
      </c>
      <c r="Q17" s="138">
        <v>1</v>
      </c>
      <c r="R17" s="275">
        <v>11</v>
      </c>
      <c r="S17" s="276">
        <v>2200</v>
      </c>
      <c r="T17" s="139" t="s">
        <v>737</v>
      </c>
      <c r="U17" s="68"/>
      <c r="V17" s="69"/>
    </row>
    <row r="18" spans="1:22" ht="48" customHeight="1" x14ac:dyDescent="0.15">
      <c r="A18" s="70" t="str">
        <f t="shared" ca="1" si="1"/>
        <v>出荷中</v>
      </c>
      <c r="B18" s="2">
        <v>16</v>
      </c>
      <c r="C18" s="5" t="s">
        <v>473</v>
      </c>
      <c r="D18" s="4" t="str">
        <f>VLOOKUP(C18,確認責任者連絡先!$C$3:$E$81,3,FALSE)</f>
        <v>松山市三番町八丁目325番1</v>
      </c>
      <c r="E18" s="4" t="str">
        <f>VLOOKUP(C18,確認責任者連絡先!$C$3:$F$81,4,FALSE)</f>
        <v>089-946-1611</v>
      </c>
      <c r="F18" s="2" t="s">
        <v>1702</v>
      </c>
      <c r="G18" s="2" t="s">
        <v>771</v>
      </c>
      <c r="H18" s="80" t="s">
        <v>224</v>
      </c>
      <c r="I18" s="52" t="s">
        <v>1234</v>
      </c>
      <c r="J18" s="58" t="s">
        <v>454</v>
      </c>
      <c r="K18" s="59" t="s">
        <v>770</v>
      </c>
      <c r="L18" s="62" t="s">
        <v>204</v>
      </c>
      <c r="M18" s="4" t="s">
        <v>1243</v>
      </c>
      <c r="N18" s="81" t="s">
        <v>200</v>
      </c>
      <c r="O18" s="55">
        <v>44835</v>
      </c>
      <c r="P18" s="55">
        <v>45199</v>
      </c>
      <c r="Q18" s="8">
        <v>13</v>
      </c>
      <c r="R18" s="147">
        <v>1053.55</v>
      </c>
      <c r="S18" s="148">
        <v>53040</v>
      </c>
      <c r="T18" s="1" t="s">
        <v>772</v>
      </c>
      <c r="U18" s="68"/>
      <c r="V18" s="69"/>
    </row>
    <row r="19" spans="1:22" ht="48" customHeight="1" x14ac:dyDescent="0.15">
      <c r="A19" s="70" t="str">
        <f t="shared" ca="1" si="1"/>
        <v>出荷中</v>
      </c>
      <c r="B19" s="2">
        <v>17</v>
      </c>
      <c r="C19" s="4" t="s">
        <v>1231</v>
      </c>
      <c r="D19" s="253" t="s">
        <v>242</v>
      </c>
      <c r="E19" s="254" t="s">
        <v>271</v>
      </c>
      <c r="F19" s="137" t="s">
        <v>1651</v>
      </c>
      <c r="G19" s="137" t="s">
        <v>1652</v>
      </c>
      <c r="H19" s="80" t="s">
        <v>224</v>
      </c>
      <c r="I19" s="52" t="s">
        <v>1234</v>
      </c>
      <c r="J19" s="58" t="s">
        <v>455</v>
      </c>
      <c r="K19" s="59" t="s">
        <v>1060</v>
      </c>
      <c r="L19" s="16" t="s">
        <v>208</v>
      </c>
      <c r="M19" s="4" t="s">
        <v>1216</v>
      </c>
      <c r="N19" s="81" t="s">
        <v>205</v>
      </c>
      <c r="O19" s="55">
        <v>44866</v>
      </c>
      <c r="P19" s="55">
        <v>45291</v>
      </c>
      <c r="Q19" s="73">
        <v>1</v>
      </c>
      <c r="R19" s="303">
        <v>94</v>
      </c>
      <c r="S19" s="304">
        <v>3384</v>
      </c>
      <c r="T19" s="139" t="s">
        <v>1061</v>
      </c>
      <c r="U19" s="68"/>
      <c r="V19" s="69"/>
    </row>
    <row r="20" spans="1:22" ht="48" customHeight="1" x14ac:dyDescent="0.15">
      <c r="A20" s="70" t="str">
        <f t="shared" ca="1" si="1"/>
        <v>終了</v>
      </c>
      <c r="B20" s="2">
        <v>18</v>
      </c>
      <c r="C20" s="3" t="s">
        <v>1230</v>
      </c>
      <c r="D20" s="4" t="str">
        <f>VLOOKUP(C20,確認責任者連絡先!$C$3:$E$81,3,FALSE)</f>
        <v>松山市鴨川1-8-5</v>
      </c>
      <c r="E20" s="4" t="str">
        <f>VLOOKUP(C20,確認責任者連絡先!$C$3:$F$81,4,FALSE)</f>
        <v>089-979-1640</v>
      </c>
      <c r="F20" s="137" t="s">
        <v>1441</v>
      </c>
      <c r="G20" s="137" t="s">
        <v>1442</v>
      </c>
      <c r="H20" s="114" t="s">
        <v>203</v>
      </c>
      <c r="I20" s="52" t="s">
        <v>1235</v>
      </c>
      <c r="J20" s="58" t="s">
        <v>1241</v>
      </c>
      <c r="K20" s="59" t="s">
        <v>1411</v>
      </c>
      <c r="L20" s="62" t="s">
        <v>204</v>
      </c>
      <c r="M20" s="4" t="s">
        <v>1244</v>
      </c>
      <c r="N20" s="81" t="s">
        <v>205</v>
      </c>
      <c r="O20" s="55">
        <v>44752</v>
      </c>
      <c r="P20" s="55">
        <v>44880</v>
      </c>
      <c r="Q20" s="73">
        <v>1</v>
      </c>
      <c r="R20" s="303">
        <v>10</v>
      </c>
      <c r="S20" s="304">
        <v>1000</v>
      </c>
      <c r="T20" s="139" t="s">
        <v>593</v>
      </c>
      <c r="U20" s="68"/>
      <c r="V20" s="69"/>
    </row>
    <row r="21" spans="1:22" ht="48" customHeight="1" x14ac:dyDescent="0.15">
      <c r="A21" s="70" t="str">
        <f t="shared" ca="1" si="1"/>
        <v>終了</v>
      </c>
      <c r="B21" s="2">
        <v>19</v>
      </c>
      <c r="C21" s="3" t="s">
        <v>1230</v>
      </c>
      <c r="D21" s="4" t="str">
        <f>VLOOKUP(C21,確認責任者連絡先!$C$3:$E$81,3,FALSE)</f>
        <v>松山市鴨川1-8-5</v>
      </c>
      <c r="E21" s="4" t="str">
        <f>VLOOKUP(C21,確認責任者連絡先!$C$3:$F$81,4,FALSE)</f>
        <v>089-979-1640</v>
      </c>
      <c r="F21" s="2" t="s">
        <v>1738</v>
      </c>
      <c r="G21" s="2" t="s">
        <v>763</v>
      </c>
      <c r="H21" s="80" t="s">
        <v>224</v>
      </c>
      <c r="I21" s="52" t="s">
        <v>1236</v>
      </c>
      <c r="J21" s="58" t="s">
        <v>1242</v>
      </c>
      <c r="K21" s="59" t="s">
        <v>1506</v>
      </c>
      <c r="L21" s="62" t="s">
        <v>204</v>
      </c>
      <c r="M21" s="4" t="s">
        <v>1245</v>
      </c>
      <c r="N21" s="81" t="s">
        <v>205</v>
      </c>
      <c r="O21" s="55">
        <v>44836</v>
      </c>
      <c r="P21" s="55">
        <v>44926</v>
      </c>
      <c r="Q21" s="8">
        <v>1</v>
      </c>
      <c r="R21" s="147">
        <v>50</v>
      </c>
      <c r="S21" s="148">
        <v>1890</v>
      </c>
      <c r="T21" s="166" t="s">
        <v>1520</v>
      </c>
      <c r="U21" s="68"/>
      <c r="V21" s="69"/>
    </row>
    <row r="22" spans="1:22" ht="48" customHeight="1" x14ac:dyDescent="0.15">
      <c r="A22" s="70" t="str">
        <f t="shared" ca="1" si="1"/>
        <v>出荷中</v>
      </c>
      <c r="B22" s="2">
        <v>20</v>
      </c>
      <c r="C22" s="5" t="s">
        <v>474</v>
      </c>
      <c r="D22" s="4" t="str">
        <f>VLOOKUP(C22,確認責任者連絡先!$C$3:$E$81,3,FALSE)</f>
        <v>大洲市東大洲1911-1</v>
      </c>
      <c r="E22" s="4" t="str">
        <f>VLOOKUP(C22,確認責任者連絡先!$C$3:$F$81,4,FALSE)</f>
        <v>本社
0893-25-4333
松山営業所
089-983-3231</v>
      </c>
      <c r="F22" s="2" t="s">
        <v>1738</v>
      </c>
      <c r="G22" s="2" t="s">
        <v>767</v>
      </c>
      <c r="H22" s="80" t="s">
        <v>224</v>
      </c>
      <c r="I22" s="52" t="s">
        <v>1237</v>
      </c>
      <c r="J22" s="58" t="s">
        <v>456</v>
      </c>
      <c r="K22" s="59" t="s">
        <v>765</v>
      </c>
      <c r="L22" s="62" t="s">
        <v>204</v>
      </c>
      <c r="M22" s="4" t="s">
        <v>1244</v>
      </c>
      <c r="N22" s="81" t="s">
        <v>235</v>
      </c>
      <c r="O22" s="55">
        <v>44824</v>
      </c>
      <c r="P22" s="55">
        <v>45214</v>
      </c>
      <c r="Q22" s="8">
        <v>1</v>
      </c>
      <c r="R22" s="147">
        <v>214.7</v>
      </c>
      <c r="S22" s="148">
        <v>8733</v>
      </c>
      <c r="T22" s="1" t="s">
        <v>768</v>
      </c>
      <c r="U22" s="68"/>
      <c r="V22" s="69"/>
    </row>
    <row r="23" spans="1:22" ht="48" customHeight="1" x14ac:dyDescent="0.15">
      <c r="A23" s="70" t="str">
        <f t="shared" ref="A23:A65" ca="1" si="2">IF(NOW()&gt;O23,IF(NOW()&lt;P23,"出荷中","終了"),"")</f>
        <v>出荷中</v>
      </c>
      <c r="B23" s="2">
        <v>21</v>
      </c>
      <c r="C23" s="5" t="s">
        <v>193</v>
      </c>
      <c r="D23" s="4" t="str">
        <f>VLOOKUP(C23,確認責任者連絡先!$C$3:$E$81,3,FALSE)</f>
        <v>大洲市東大洲1911-1</v>
      </c>
      <c r="E23" s="4" t="str">
        <f>VLOOKUP(C23,確認責任者連絡先!$C$3:$F$81,4,FALSE)</f>
        <v>本社
0893-25-4333
松山営業所
089-983-3231</v>
      </c>
      <c r="F23" s="2" t="s">
        <v>1738</v>
      </c>
      <c r="G23" s="2" t="s">
        <v>767</v>
      </c>
      <c r="H23" s="80" t="s">
        <v>224</v>
      </c>
      <c r="I23" s="52" t="s">
        <v>1238</v>
      </c>
      <c r="J23" s="58" t="s">
        <v>457</v>
      </c>
      <c r="K23" s="59" t="s">
        <v>766</v>
      </c>
      <c r="L23" s="16" t="s">
        <v>208</v>
      </c>
      <c r="M23" s="4" t="s">
        <v>1216</v>
      </c>
      <c r="N23" s="81" t="s">
        <v>235</v>
      </c>
      <c r="O23" s="55">
        <v>44854</v>
      </c>
      <c r="P23" s="55">
        <v>45214</v>
      </c>
      <c r="Q23" s="8">
        <v>1</v>
      </c>
      <c r="R23" s="147">
        <v>88.7</v>
      </c>
      <c r="S23" s="148">
        <v>3336</v>
      </c>
      <c r="T23" s="1" t="s">
        <v>769</v>
      </c>
      <c r="U23" s="68"/>
      <c r="V23" s="69"/>
    </row>
    <row r="24" spans="1:22" ht="48" customHeight="1" x14ac:dyDescent="0.15">
      <c r="A24" s="70" t="str">
        <f t="shared" ca="1" si="2"/>
        <v>出荷中</v>
      </c>
      <c r="B24" s="2">
        <v>22</v>
      </c>
      <c r="C24" s="3" t="s">
        <v>658</v>
      </c>
      <c r="D24" s="4" t="str">
        <f>VLOOKUP(C24,確認責任者連絡先!$C$3:$E$81,3,FALSE)</f>
        <v>西予市宇和町卯之町2-462</v>
      </c>
      <c r="E24" s="4" t="str">
        <f>VLOOKUP(C24,確認責任者連絡先!$C$3:$F$81,4,FALSE)</f>
        <v>0894-62-1211</v>
      </c>
      <c r="F24" s="137" t="s">
        <v>631</v>
      </c>
      <c r="G24" s="137" t="s">
        <v>632</v>
      </c>
      <c r="H24" s="80" t="s">
        <v>13</v>
      </c>
      <c r="I24" s="92" t="s">
        <v>196</v>
      </c>
      <c r="J24" s="58" t="s">
        <v>458</v>
      </c>
      <c r="K24" s="59" t="s">
        <v>629</v>
      </c>
      <c r="L24" s="137" t="s">
        <v>3</v>
      </c>
      <c r="M24" s="133" t="s">
        <v>46</v>
      </c>
      <c r="N24" s="179" t="s">
        <v>50</v>
      </c>
      <c r="O24" s="255">
        <v>44788</v>
      </c>
      <c r="P24" s="255">
        <v>45245</v>
      </c>
      <c r="Q24" s="247">
        <v>8</v>
      </c>
      <c r="R24" s="248">
        <v>535</v>
      </c>
      <c r="S24" s="256">
        <v>25680</v>
      </c>
      <c r="T24" s="139" t="s">
        <v>630</v>
      </c>
      <c r="U24" s="68"/>
      <c r="V24" s="69"/>
    </row>
    <row r="25" spans="1:22" ht="48" customHeight="1" x14ac:dyDescent="0.15">
      <c r="A25" s="70" t="str">
        <f t="shared" ca="1" si="2"/>
        <v>出荷中</v>
      </c>
      <c r="B25" s="2">
        <v>23</v>
      </c>
      <c r="C25" s="3" t="s">
        <v>658</v>
      </c>
      <c r="D25" s="4" t="str">
        <f>VLOOKUP(C25,確認責任者連絡先!$C$3:$E$81,3,FALSE)</f>
        <v>西予市宇和町卯之町2-462</v>
      </c>
      <c r="E25" s="4" t="str">
        <f>VLOOKUP(C25,確認責任者連絡先!$C$3:$F$81,4,FALSE)</f>
        <v>0894-62-1211</v>
      </c>
      <c r="F25" s="2" t="s">
        <v>793</v>
      </c>
      <c r="G25" s="2" t="s">
        <v>1536</v>
      </c>
      <c r="H25" s="80" t="s">
        <v>13</v>
      </c>
      <c r="I25" s="73" t="s">
        <v>36</v>
      </c>
      <c r="J25" s="58" t="s">
        <v>459</v>
      </c>
      <c r="K25" s="59" t="s">
        <v>789</v>
      </c>
      <c r="L25" s="62" t="s">
        <v>28</v>
      </c>
      <c r="M25" s="133" t="s">
        <v>48</v>
      </c>
      <c r="N25" s="179" t="s">
        <v>50</v>
      </c>
      <c r="O25" s="255">
        <v>44835</v>
      </c>
      <c r="P25" s="255">
        <v>45199</v>
      </c>
      <c r="Q25" s="247">
        <v>18</v>
      </c>
      <c r="R25" s="248">
        <v>2095</v>
      </c>
      <c r="S25" s="256">
        <v>86750</v>
      </c>
      <c r="T25" s="1" t="s">
        <v>798</v>
      </c>
      <c r="U25" s="68"/>
      <c r="V25" s="69"/>
    </row>
    <row r="26" spans="1:22" ht="48" customHeight="1" x14ac:dyDescent="0.15">
      <c r="A26" s="70" t="str">
        <f t="shared" ca="1" si="2"/>
        <v>出荷中</v>
      </c>
      <c r="B26" s="2">
        <v>24</v>
      </c>
      <c r="C26" s="3" t="s">
        <v>658</v>
      </c>
      <c r="D26" s="4" t="str">
        <f>VLOOKUP(C26,確認責任者連絡先!$C$3:$E$81,3,FALSE)</f>
        <v>西予市宇和町卯之町2-462</v>
      </c>
      <c r="E26" s="4" t="str">
        <f>VLOOKUP(C26,確認責任者連絡先!$C$3:$F$81,4,FALSE)</f>
        <v>0894-62-1211</v>
      </c>
      <c r="F26" s="2" t="s">
        <v>1738</v>
      </c>
      <c r="G26" s="2" t="s">
        <v>794</v>
      </c>
      <c r="H26" s="80" t="s">
        <v>13</v>
      </c>
      <c r="I26" s="73" t="s">
        <v>236</v>
      </c>
      <c r="J26" s="58" t="s">
        <v>460</v>
      </c>
      <c r="K26" s="59" t="s">
        <v>790</v>
      </c>
      <c r="L26" s="137" t="s">
        <v>139</v>
      </c>
      <c r="M26" s="133" t="s">
        <v>24</v>
      </c>
      <c r="N26" s="179" t="s">
        <v>50</v>
      </c>
      <c r="O26" s="255">
        <v>44835</v>
      </c>
      <c r="P26" s="255">
        <v>45199</v>
      </c>
      <c r="Q26" s="247">
        <v>2</v>
      </c>
      <c r="R26" s="248">
        <v>114.6</v>
      </c>
      <c r="S26" s="256">
        <v>3960</v>
      </c>
      <c r="T26" s="1" t="s">
        <v>799</v>
      </c>
      <c r="U26" s="68"/>
      <c r="V26" s="69"/>
    </row>
    <row r="27" spans="1:22" ht="48" customHeight="1" x14ac:dyDescent="0.15">
      <c r="A27" s="70" t="str">
        <f t="shared" ca="1" si="2"/>
        <v>出荷中</v>
      </c>
      <c r="B27" s="2">
        <v>25</v>
      </c>
      <c r="C27" s="3" t="s">
        <v>658</v>
      </c>
      <c r="D27" s="4" t="str">
        <f>VLOOKUP(C27,確認責任者連絡先!$C$3:$E$81,3,FALSE)</f>
        <v>西予市宇和町卯之町2-462</v>
      </c>
      <c r="E27" s="4" t="str">
        <f>VLOOKUP(C27,確認責任者連絡先!$C$3:$F$81,4,FALSE)</f>
        <v>0894-62-1211</v>
      </c>
      <c r="F27" s="2" t="s">
        <v>1738</v>
      </c>
      <c r="G27" s="2" t="s">
        <v>795</v>
      </c>
      <c r="H27" s="80" t="s">
        <v>13</v>
      </c>
      <c r="I27" s="73" t="s">
        <v>195</v>
      </c>
      <c r="J27" s="58" t="s">
        <v>461</v>
      </c>
      <c r="K27" s="59" t="s">
        <v>791</v>
      </c>
      <c r="L27" s="62" t="s">
        <v>28</v>
      </c>
      <c r="M27" s="133" t="s">
        <v>48</v>
      </c>
      <c r="N27" s="179" t="s">
        <v>50</v>
      </c>
      <c r="O27" s="255">
        <v>44835</v>
      </c>
      <c r="P27" s="255">
        <v>45199</v>
      </c>
      <c r="Q27" s="8">
        <v>1</v>
      </c>
      <c r="R27" s="248">
        <v>64.7</v>
      </c>
      <c r="S27" s="256">
        <v>2700</v>
      </c>
      <c r="T27" s="1" t="s">
        <v>800</v>
      </c>
      <c r="U27" s="68"/>
      <c r="V27" s="69"/>
    </row>
    <row r="28" spans="1:22" ht="48" customHeight="1" x14ac:dyDescent="0.15">
      <c r="A28" s="70" t="str">
        <f t="shared" ca="1" si="2"/>
        <v>出荷中</v>
      </c>
      <c r="B28" s="2">
        <v>26</v>
      </c>
      <c r="C28" s="3" t="s">
        <v>658</v>
      </c>
      <c r="D28" s="4" t="str">
        <f>VLOOKUP(C28,確認責任者連絡先!$C$3:$E$81,3,FALSE)</f>
        <v>西予市宇和町卯之町2-462</v>
      </c>
      <c r="E28" s="4" t="str">
        <f>VLOOKUP(C28,確認責任者連絡先!$C$3:$F$81,4,FALSE)</f>
        <v>0894-62-1211</v>
      </c>
      <c r="F28" s="2" t="s">
        <v>796</v>
      </c>
      <c r="G28" s="2" t="s">
        <v>797</v>
      </c>
      <c r="H28" s="80" t="s">
        <v>13</v>
      </c>
      <c r="I28" s="73" t="s">
        <v>462</v>
      </c>
      <c r="J28" s="58" t="s">
        <v>463</v>
      </c>
      <c r="K28" s="59" t="s">
        <v>792</v>
      </c>
      <c r="L28" s="62" t="s">
        <v>28</v>
      </c>
      <c r="M28" s="133" t="s">
        <v>48</v>
      </c>
      <c r="N28" s="179" t="s">
        <v>50</v>
      </c>
      <c r="O28" s="255">
        <v>44854</v>
      </c>
      <c r="P28" s="255">
        <v>45199</v>
      </c>
      <c r="Q28" s="247">
        <v>5</v>
      </c>
      <c r="R28" s="248">
        <v>256.39999999999998</v>
      </c>
      <c r="S28" s="256">
        <v>10768</v>
      </c>
      <c r="T28" s="1" t="s">
        <v>801</v>
      </c>
      <c r="U28" s="68"/>
      <c r="V28" s="69"/>
    </row>
    <row r="29" spans="1:22" ht="48" customHeight="1" x14ac:dyDescent="0.15">
      <c r="A29" s="70" t="str">
        <f t="shared" ca="1" si="2"/>
        <v>出荷中</v>
      </c>
      <c r="B29" s="2">
        <v>27</v>
      </c>
      <c r="C29" s="72" t="s">
        <v>497</v>
      </c>
      <c r="D29" s="4" t="str">
        <f>VLOOKUP(C29,確認責任者連絡先!$C$3:$E$81,3,FALSE)</f>
        <v>大洲市東大洲198番地</v>
      </c>
      <c r="E29" s="4" t="str">
        <f>VLOOKUP(C29,確認責任者連絡先!$C$3:$F$81,4,FALSE)</f>
        <v>0893-24-4181</v>
      </c>
      <c r="F29" s="2" t="s">
        <v>1703</v>
      </c>
      <c r="G29" s="2" t="s">
        <v>810</v>
      </c>
      <c r="H29" s="80" t="s">
        <v>13</v>
      </c>
      <c r="I29" s="73" t="s">
        <v>44</v>
      </c>
      <c r="J29" s="58" t="s">
        <v>464</v>
      </c>
      <c r="K29" s="59" t="s">
        <v>809</v>
      </c>
      <c r="L29" s="137" t="s">
        <v>3</v>
      </c>
      <c r="M29" s="133" t="s">
        <v>46</v>
      </c>
      <c r="N29" s="145" t="s">
        <v>53</v>
      </c>
      <c r="O29" s="255">
        <v>44835</v>
      </c>
      <c r="P29" s="255">
        <v>45199</v>
      </c>
      <c r="Q29" s="247">
        <v>88</v>
      </c>
      <c r="R29" s="248">
        <v>4595.7</v>
      </c>
      <c r="S29" s="256">
        <v>229785</v>
      </c>
      <c r="T29" s="1" t="s">
        <v>811</v>
      </c>
      <c r="U29" s="68"/>
      <c r="V29" s="69"/>
    </row>
    <row r="30" spans="1:22" ht="48" customHeight="1" x14ac:dyDescent="0.15">
      <c r="A30" s="70" t="str">
        <f t="shared" ca="1" si="2"/>
        <v/>
      </c>
      <c r="B30" s="2">
        <v>28</v>
      </c>
      <c r="C30" s="4" t="s">
        <v>674</v>
      </c>
      <c r="D30" s="4" t="str">
        <f>VLOOKUP(C30,確認責任者連絡先!$C$3:$E$81,3,FALSE)</f>
        <v>八幡浜市江戸岡1丁目12番10号</v>
      </c>
      <c r="E30" s="4" t="str">
        <f>VLOOKUP(C30,確認責任者連絡先!$C$3:$F$81,4,FALSE)</f>
        <v>0894-24-1111</v>
      </c>
      <c r="F30" s="142" t="s">
        <v>1738</v>
      </c>
      <c r="G30" s="142" t="s">
        <v>1738</v>
      </c>
      <c r="H30" s="252" t="s">
        <v>29</v>
      </c>
      <c r="I30" s="8" t="s">
        <v>43</v>
      </c>
      <c r="J30" s="58" t="s">
        <v>465</v>
      </c>
      <c r="K30" s="142" t="s">
        <v>1738</v>
      </c>
      <c r="L30" s="62" t="s">
        <v>28</v>
      </c>
      <c r="M30" s="17" t="s">
        <v>48</v>
      </c>
      <c r="N30" s="127" t="s">
        <v>359</v>
      </c>
      <c r="O30" s="54">
        <v>45061</v>
      </c>
      <c r="P30" s="54">
        <v>45107</v>
      </c>
      <c r="Q30" s="142" t="s">
        <v>1738</v>
      </c>
      <c r="R30" s="142" t="s">
        <v>1738</v>
      </c>
      <c r="S30" s="142" t="s">
        <v>1738</v>
      </c>
      <c r="T30" s="142" t="s">
        <v>1738</v>
      </c>
      <c r="U30" s="68"/>
      <c r="V30" s="69"/>
    </row>
    <row r="31" spans="1:22" ht="48" customHeight="1" x14ac:dyDescent="0.15">
      <c r="A31" s="70" t="str">
        <f t="shared" ca="1" si="2"/>
        <v>終了</v>
      </c>
      <c r="B31" s="2">
        <v>29</v>
      </c>
      <c r="C31" s="4" t="s">
        <v>182</v>
      </c>
      <c r="D31" s="4" t="str">
        <f>VLOOKUP(C31,確認責任者連絡先!$C$3:$E$81,3,FALSE)</f>
        <v>八幡浜市向灘高城229番地2</v>
      </c>
      <c r="E31" s="4" t="str">
        <f>VLOOKUP(C31,確認責任者連絡先!$C$3:$F$81,4,FALSE)</f>
        <v>0894-24-0090</v>
      </c>
      <c r="F31" s="137" t="s">
        <v>999</v>
      </c>
      <c r="G31" s="137" t="s">
        <v>1008</v>
      </c>
      <c r="H31" s="76" t="s">
        <v>22</v>
      </c>
      <c r="I31" s="1" t="s">
        <v>327</v>
      </c>
      <c r="J31" s="58" t="s">
        <v>466</v>
      </c>
      <c r="K31" s="59" t="s">
        <v>1007</v>
      </c>
      <c r="L31" s="137" t="s">
        <v>139</v>
      </c>
      <c r="M31" s="17" t="s">
        <v>24</v>
      </c>
      <c r="N31" s="179" t="s">
        <v>50</v>
      </c>
      <c r="O31" s="56">
        <v>44875</v>
      </c>
      <c r="P31" s="56">
        <v>44985</v>
      </c>
      <c r="Q31" s="8">
        <v>1</v>
      </c>
      <c r="R31" s="149">
        <v>58</v>
      </c>
      <c r="S31" s="176">
        <v>10500</v>
      </c>
      <c r="T31" s="177" t="s">
        <v>1009</v>
      </c>
      <c r="U31" s="68"/>
      <c r="V31" s="69"/>
    </row>
    <row r="32" spans="1:22" ht="48" customHeight="1" x14ac:dyDescent="0.15">
      <c r="A32" s="70" t="str">
        <f t="shared" ca="1" si="2"/>
        <v/>
      </c>
      <c r="B32" s="2">
        <v>30</v>
      </c>
      <c r="C32" s="1" t="s">
        <v>498</v>
      </c>
      <c r="D32" s="4" t="str">
        <f>VLOOKUP(C32,確認責任者連絡先!$C$3:$E$81,3,FALSE)</f>
        <v>四国中央市新宮町馬立4491-1</v>
      </c>
      <c r="E32" s="4" t="str">
        <f>VLOOKUP(C32,確認責任者連絡先!$C$3:$F$81,4,FALSE)</f>
        <v>0896-72-3111</v>
      </c>
      <c r="F32" s="142" t="s">
        <v>1738</v>
      </c>
      <c r="G32" s="142" t="s">
        <v>1738</v>
      </c>
      <c r="H32" s="192" t="s">
        <v>23</v>
      </c>
      <c r="I32" s="5" t="s">
        <v>287</v>
      </c>
      <c r="J32" s="58" t="s">
        <v>499</v>
      </c>
      <c r="K32" s="142" t="s">
        <v>1738</v>
      </c>
      <c r="L32" s="124" t="s">
        <v>500</v>
      </c>
      <c r="M32" s="246" t="s">
        <v>1345</v>
      </c>
      <c r="N32" s="16" t="s">
        <v>501</v>
      </c>
      <c r="O32" s="54">
        <v>45047</v>
      </c>
      <c r="P32" s="54">
        <v>45412</v>
      </c>
      <c r="Q32" s="142" t="s">
        <v>1738</v>
      </c>
      <c r="R32" s="142" t="s">
        <v>1738</v>
      </c>
      <c r="S32" s="142" t="s">
        <v>1738</v>
      </c>
      <c r="T32" s="142" t="s">
        <v>1738</v>
      </c>
      <c r="U32" s="68"/>
      <c r="V32" s="69"/>
    </row>
    <row r="33" spans="1:22" ht="48" customHeight="1" x14ac:dyDescent="0.15">
      <c r="A33" s="70" t="str">
        <f t="shared" ca="1" si="2"/>
        <v/>
      </c>
      <c r="B33" s="2">
        <v>31</v>
      </c>
      <c r="C33" s="1" t="s">
        <v>502</v>
      </c>
      <c r="D33" s="4" t="str">
        <f>VLOOKUP(C33,確認責任者連絡先!$C$3:$E$81,3,FALSE)</f>
        <v>四国中央市新宮町馬立4491-1</v>
      </c>
      <c r="E33" s="4" t="str">
        <f>VLOOKUP(C33,確認責任者連絡先!$C$3:$F$81,4,FALSE)</f>
        <v>0896-72-3111</v>
      </c>
      <c r="F33" s="116" t="s">
        <v>1738</v>
      </c>
      <c r="G33" s="142" t="s">
        <v>1738</v>
      </c>
      <c r="H33" s="192" t="s">
        <v>23</v>
      </c>
      <c r="I33" s="5" t="s">
        <v>287</v>
      </c>
      <c r="J33" s="58" t="s">
        <v>503</v>
      </c>
      <c r="K33" s="142" t="s">
        <v>1738</v>
      </c>
      <c r="L33" s="124" t="s">
        <v>500</v>
      </c>
      <c r="M33" s="246" t="s">
        <v>1345</v>
      </c>
      <c r="N33" s="16" t="s">
        <v>501</v>
      </c>
      <c r="O33" s="54">
        <v>45047</v>
      </c>
      <c r="P33" s="54">
        <v>45412</v>
      </c>
      <c r="Q33" s="142" t="s">
        <v>1738</v>
      </c>
      <c r="R33" s="142" t="s">
        <v>1738</v>
      </c>
      <c r="S33" s="142" t="s">
        <v>1738</v>
      </c>
      <c r="T33" s="142" t="s">
        <v>1738</v>
      </c>
      <c r="U33" s="68"/>
      <c r="V33" s="69"/>
    </row>
    <row r="34" spans="1:22" ht="48" customHeight="1" x14ac:dyDescent="0.15">
      <c r="A34" s="70" t="str">
        <f t="shared" ca="1" si="2"/>
        <v>終了</v>
      </c>
      <c r="B34" s="2">
        <v>32</v>
      </c>
      <c r="C34" s="1" t="s">
        <v>1341</v>
      </c>
      <c r="D34" s="4" t="str">
        <f>VLOOKUP(C34,確認責任者連絡先!$C$3:$E$81,3,FALSE)</f>
        <v>松山市鴨川1-8-5</v>
      </c>
      <c r="E34" s="4" t="str">
        <f>VLOOKUP(C34,確認責任者連絡先!$C$3:$F$81,4,FALSE)</f>
        <v>089-979-1640</v>
      </c>
      <c r="F34" s="142" t="s">
        <v>1738</v>
      </c>
      <c r="G34" s="137" t="s">
        <v>707</v>
      </c>
      <c r="H34" s="76" t="s">
        <v>22</v>
      </c>
      <c r="I34" s="5" t="s">
        <v>1343</v>
      </c>
      <c r="J34" s="58" t="s">
        <v>1344</v>
      </c>
      <c r="K34" s="59" t="s">
        <v>1496</v>
      </c>
      <c r="L34" s="62" t="s">
        <v>302</v>
      </c>
      <c r="M34" s="246" t="s">
        <v>1346</v>
      </c>
      <c r="N34" s="16" t="s">
        <v>504</v>
      </c>
      <c r="O34" s="54">
        <v>44809</v>
      </c>
      <c r="P34" s="54">
        <v>44925</v>
      </c>
      <c r="Q34" s="138">
        <v>1</v>
      </c>
      <c r="R34" s="275">
        <v>10</v>
      </c>
      <c r="S34" s="276">
        <v>10000</v>
      </c>
      <c r="T34" s="139" t="s">
        <v>1515</v>
      </c>
      <c r="U34" s="68"/>
      <c r="V34" s="69"/>
    </row>
    <row r="35" spans="1:22" ht="48" customHeight="1" x14ac:dyDescent="0.15">
      <c r="A35" s="70" t="str">
        <f t="shared" ca="1" si="2"/>
        <v>出荷中</v>
      </c>
      <c r="B35" s="2">
        <v>33</v>
      </c>
      <c r="C35" s="1" t="s">
        <v>505</v>
      </c>
      <c r="D35" s="4" t="str">
        <f>VLOOKUP(C35,確認責任者連絡先!$C$3:$E$81,3,FALSE)</f>
        <v>松山市鴨川1-8-5</v>
      </c>
      <c r="E35" s="4" t="str">
        <f>VLOOKUP(C35,確認責任者連絡先!$C$3:$F$81,4,FALSE)</f>
        <v>089-979-1640</v>
      </c>
      <c r="F35" s="137" t="s">
        <v>999</v>
      </c>
      <c r="G35" s="137" t="s">
        <v>707</v>
      </c>
      <c r="H35" s="76" t="s">
        <v>22</v>
      </c>
      <c r="I35" s="5" t="s">
        <v>506</v>
      </c>
      <c r="J35" s="58" t="s">
        <v>507</v>
      </c>
      <c r="K35" s="59" t="s">
        <v>948</v>
      </c>
      <c r="L35" s="62" t="s">
        <v>302</v>
      </c>
      <c r="M35" s="246" t="s">
        <v>1346</v>
      </c>
      <c r="N35" s="16" t="s">
        <v>504</v>
      </c>
      <c r="O35" s="54">
        <v>44885</v>
      </c>
      <c r="P35" s="54">
        <v>45107</v>
      </c>
      <c r="Q35" s="301">
        <v>1</v>
      </c>
      <c r="R35" s="302">
        <v>31</v>
      </c>
      <c r="S35" s="301">
        <v>77500</v>
      </c>
      <c r="T35" s="139" t="s">
        <v>951</v>
      </c>
      <c r="U35" s="68"/>
      <c r="V35" s="69"/>
    </row>
    <row r="36" spans="1:22" ht="48" customHeight="1" x14ac:dyDescent="0.15">
      <c r="A36" s="70" t="str">
        <f t="shared" ca="1" si="2"/>
        <v>出荷中</v>
      </c>
      <c r="B36" s="2">
        <v>34</v>
      </c>
      <c r="C36" s="1" t="s">
        <v>505</v>
      </c>
      <c r="D36" s="4" t="str">
        <f>VLOOKUP(C36,確認責任者連絡先!$C$3:$E$81,3,FALSE)</f>
        <v>松山市鴨川1-8-5</v>
      </c>
      <c r="E36" s="4" t="str">
        <f>VLOOKUP(C36,確認責任者連絡先!$C$3:$F$81,4,FALSE)</f>
        <v>089-979-1640</v>
      </c>
      <c r="F36" s="137" t="s">
        <v>999</v>
      </c>
      <c r="G36" s="137" t="s">
        <v>950</v>
      </c>
      <c r="H36" s="76" t="s">
        <v>22</v>
      </c>
      <c r="I36" s="5" t="s">
        <v>508</v>
      </c>
      <c r="J36" s="58" t="s">
        <v>509</v>
      </c>
      <c r="K36" s="59" t="s">
        <v>949</v>
      </c>
      <c r="L36" s="62" t="s">
        <v>510</v>
      </c>
      <c r="M36" s="246" t="s">
        <v>1347</v>
      </c>
      <c r="N36" s="16" t="s">
        <v>511</v>
      </c>
      <c r="O36" s="54">
        <v>44875</v>
      </c>
      <c r="P36" s="54">
        <v>45107</v>
      </c>
      <c r="Q36" s="301">
        <v>1</v>
      </c>
      <c r="R36" s="302">
        <v>18.100000000000001</v>
      </c>
      <c r="S36" s="301">
        <v>8500</v>
      </c>
      <c r="T36" s="139" t="s">
        <v>952</v>
      </c>
      <c r="U36" s="68"/>
      <c r="V36" s="69"/>
    </row>
    <row r="37" spans="1:22" ht="48" customHeight="1" x14ac:dyDescent="0.15">
      <c r="A37" s="70" t="str">
        <f t="shared" ca="1" si="2"/>
        <v>出荷中</v>
      </c>
      <c r="B37" s="2">
        <v>35</v>
      </c>
      <c r="C37" s="4" t="s">
        <v>670</v>
      </c>
      <c r="D37" s="4" t="str">
        <f>VLOOKUP(C37,確認責任者連絡先!$C$3:$E$81,3,FALSE)</f>
        <v>今治市阿方甲246-1</v>
      </c>
      <c r="E37" s="4" t="str">
        <f>VLOOKUP(C37,確認責任者連絡先!$C$3:$F$81,4,FALSE)</f>
        <v>0898-34-1884</v>
      </c>
      <c r="F37" s="137" t="s">
        <v>1697</v>
      </c>
      <c r="G37" s="137" t="s">
        <v>711</v>
      </c>
      <c r="H37" s="76" t="s">
        <v>22</v>
      </c>
      <c r="I37" s="5" t="s">
        <v>512</v>
      </c>
      <c r="J37" s="58" t="s">
        <v>513</v>
      </c>
      <c r="K37" s="59" t="s">
        <v>708</v>
      </c>
      <c r="L37" s="62" t="s">
        <v>302</v>
      </c>
      <c r="M37" s="246" t="s">
        <v>1346</v>
      </c>
      <c r="N37" s="16" t="s">
        <v>514</v>
      </c>
      <c r="O37" s="54">
        <v>44796</v>
      </c>
      <c r="P37" s="54">
        <v>45107</v>
      </c>
      <c r="Q37" s="138">
        <v>8</v>
      </c>
      <c r="R37" s="275">
        <v>85.1</v>
      </c>
      <c r="S37" s="276">
        <v>97400</v>
      </c>
      <c r="T37" s="139" t="s">
        <v>713</v>
      </c>
      <c r="U37" s="68"/>
      <c r="V37" s="69"/>
    </row>
    <row r="38" spans="1:22" ht="48" customHeight="1" x14ac:dyDescent="0.15">
      <c r="A38" s="70" t="str">
        <f t="shared" ca="1" si="2"/>
        <v>出荷中</v>
      </c>
      <c r="B38" s="2">
        <v>36</v>
      </c>
      <c r="C38" s="4" t="s">
        <v>670</v>
      </c>
      <c r="D38" s="4" t="str">
        <f>VLOOKUP(C38,確認責任者連絡先!$C$3:$E$81,3,FALSE)</f>
        <v>今治市阿方甲246-1</v>
      </c>
      <c r="E38" s="4" t="str">
        <f>VLOOKUP(C38,確認責任者連絡先!$C$3:$F$81,4,FALSE)</f>
        <v>0898-34-1884</v>
      </c>
      <c r="F38" s="137" t="s">
        <v>1697</v>
      </c>
      <c r="G38" s="137" t="s">
        <v>588</v>
      </c>
      <c r="H38" s="76" t="s">
        <v>22</v>
      </c>
      <c r="I38" s="5" t="s">
        <v>515</v>
      </c>
      <c r="J38" s="58" t="s">
        <v>516</v>
      </c>
      <c r="K38" s="59" t="s">
        <v>709</v>
      </c>
      <c r="L38" s="62" t="s">
        <v>510</v>
      </c>
      <c r="M38" s="246" t="s">
        <v>1347</v>
      </c>
      <c r="N38" s="16" t="s">
        <v>514</v>
      </c>
      <c r="O38" s="54">
        <v>44796</v>
      </c>
      <c r="P38" s="54">
        <v>45097</v>
      </c>
      <c r="Q38" s="305">
        <v>1</v>
      </c>
      <c r="R38" s="306">
        <v>10</v>
      </c>
      <c r="S38" s="307">
        <v>8000</v>
      </c>
      <c r="T38" s="139" t="s">
        <v>199</v>
      </c>
      <c r="U38" s="68"/>
      <c r="V38" s="69"/>
    </row>
    <row r="39" spans="1:22" ht="48" customHeight="1" x14ac:dyDescent="0.15">
      <c r="A39" s="70" t="str">
        <f t="shared" ca="1" si="2"/>
        <v>出荷中</v>
      </c>
      <c r="B39" s="2">
        <v>37</v>
      </c>
      <c r="C39" s="4" t="s">
        <v>670</v>
      </c>
      <c r="D39" s="4" t="str">
        <f>VLOOKUP(C39,確認責任者連絡先!$C$3:$E$81,3,FALSE)</f>
        <v>今治市阿方甲246-1</v>
      </c>
      <c r="E39" s="4" t="str">
        <f>VLOOKUP(C39,確認責任者連絡先!$C$3:$F$81,4,FALSE)</f>
        <v>0898-34-1884</v>
      </c>
      <c r="F39" s="137" t="s">
        <v>1698</v>
      </c>
      <c r="G39" s="137" t="s">
        <v>712</v>
      </c>
      <c r="H39" s="76" t="s">
        <v>22</v>
      </c>
      <c r="I39" s="5" t="s">
        <v>517</v>
      </c>
      <c r="J39" s="58" t="s">
        <v>518</v>
      </c>
      <c r="K39" s="59" t="s">
        <v>710</v>
      </c>
      <c r="L39" s="62" t="s">
        <v>302</v>
      </c>
      <c r="M39" s="246" t="s">
        <v>1346</v>
      </c>
      <c r="N39" s="16" t="s">
        <v>514</v>
      </c>
      <c r="O39" s="54">
        <v>44849</v>
      </c>
      <c r="P39" s="54">
        <v>45132</v>
      </c>
      <c r="Q39" s="305">
        <v>9</v>
      </c>
      <c r="R39" s="306">
        <v>110</v>
      </c>
      <c r="S39" s="307">
        <v>123600</v>
      </c>
      <c r="T39" s="139" t="s">
        <v>713</v>
      </c>
      <c r="U39" s="68"/>
      <c r="V39" s="69"/>
    </row>
    <row r="40" spans="1:22" ht="48" customHeight="1" x14ac:dyDescent="0.15">
      <c r="A40" s="70" t="str">
        <f t="shared" ca="1" si="2"/>
        <v>出荷中</v>
      </c>
      <c r="B40" s="2">
        <v>38</v>
      </c>
      <c r="C40" s="4" t="s">
        <v>670</v>
      </c>
      <c r="D40" s="4" t="str">
        <f>VLOOKUP(C40,確認責任者連絡先!$C$3:$E$81,3,FALSE)</f>
        <v>今治市阿方甲246-1</v>
      </c>
      <c r="E40" s="4" t="str">
        <f>VLOOKUP(C40,確認責任者連絡先!$C$3:$F$81,4,FALSE)</f>
        <v>0898-34-1884</v>
      </c>
      <c r="F40" s="137" t="s">
        <v>966</v>
      </c>
      <c r="G40" s="137" t="s">
        <v>1712</v>
      </c>
      <c r="H40" s="76" t="s">
        <v>22</v>
      </c>
      <c r="I40" s="5" t="s">
        <v>519</v>
      </c>
      <c r="J40" s="58" t="s">
        <v>520</v>
      </c>
      <c r="K40" s="59" t="s">
        <v>962</v>
      </c>
      <c r="L40" s="62" t="s">
        <v>302</v>
      </c>
      <c r="M40" s="246" t="s">
        <v>1346</v>
      </c>
      <c r="N40" s="16" t="s">
        <v>514</v>
      </c>
      <c r="O40" s="54">
        <v>44866</v>
      </c>
      <c r="P40" s="54">
        <v>45138</v>
      </c>
      <c r="Q40" s="134">
        <v>1</v>
      </c>
      <c r="R40" s="135">
        <v>15</v>
      </c>
      <c r="S40" s="134">
        <v>12000</v>
      </c>
      <c r="T40" s="139" t="s">
        <v>970</v>
      </c>
      <c r="U40" s="68"/>
      <c r="V40" s="69"/>
    </row>
    <row r="41" spans="1:22" ht="48" customHeight="1" x14ac:dyDescent="0.15">
      <c r="A41" s="70" t="str">
        <f t="shared" ca="1" si="2"/>
        <v>出荷中</v>
      </c>
      <c r="B41" s="2">
        <v>39</v>
      </c>
      <c r="C41" s="4" t="s">
        <v>670</v>
      </c>
      <c r="D41" s="4" t="s">
        <v>668</v>
      </c>
      <c r="E41" s="4" t="s">
        <v>669</v>
      </c>
      <c r="F41" s="137" t="s">
        <v>967</v>
      </c>
      <c r="G41" s="137" t="s">
        <v>968</v>
      </c>
      <c r="H41" s="76" t="s">
        <v>22</v>
      </c>
      <c r="I41" s="5" t="s">
        <v>521</v>
      </c>
      <c r="J41" s="58" t="s">
        <v>522</v>
      </c>
      <c r="K41" s="59" t="s">
        <v>963</v>
      </c>
      <c r="L41" s="62" t="s">
        <v>510</v>
      </c>
      <c r="M41" s="246" t="s">
        <v>1348</v>
      </c>
      <c r="N41" s="16" t="s">
        <v>514</v>
      </c>
      <c r="O41" s="54">
        <v>44874</v>
      </c>
      <c r="P41" s="54">
        <v>45087</v>
      </c>
      <c r="Q41" s="134">
        <v>9</v>
      </c>
      <c r="R41" s="135">
        <v>71</v>
      </c>
      <c r="S41" s="134">
        <v>23265</v>
      </c>
      <c r="T41" s="139" t="s">
        <v>971</v>
      </c>
      <c r="U41" s="68"/>
      <c r="V41" s="69"/>
    </row>
    <row r="42" spans="1:22" ht="48" customHeight="1" x14ac:dyDescent="0.15">
      <c r="A42" s="70" t="str">
        <f t="shared" ca="1" si="2"/>
        <v>出荷中</v>
      </c>
      <c r="B42" s="2">
        <v>40</v>
      </c>
      <c r="C42" s="4" t="s">
        <v>670</v>
      </c>
      <c r="D42" s="4" t="str">
        <f>VLOOKUP(C42,確認責任者連絡先!$C$3:$E$81,3,FALSE)</f>
        <v>今治市阿方甲246-1</v>
      </c>
      <c r="E42" s="4" t="str">
        <f>VLOOKUP(C42,確認責任者連絡先!$C$3:$F$81,4,FALSE)</f>
        <v>0898-34-1884</v>
      </c>
      <c r="F42" s="137" t="s">
        <v>967</v>
      </c>
      <c r="G42" s="137" t="s">
        <v>968</v>
      </c>
      <c r="H42" s="76" t="s">
        <v>22</v>
      </c>
      <c r="I42" s="5" t="s">
        <v>523</v>
      </c>
      <c r="J42" s="58" t="s">
        <v>524</v>
      </c>
      <c r="K42" s="59" t="s">
        <v>964</v>
      </c>
      <c r="L42" s="62" t="s">
        <v>510</v>
      </c>
      <c r="M42" s="246" t="s">
        <v>1347</v>
      </c>
      <c r="N42" s="16" t="s">
        <v>514</v>
      </c>
      <c r="O42" s="54">
        <v>44879</v>
      </c>
      <c r="P42" s="54">
        <v>45087</v>
      </c>
      <c r="Q42" s="301">
        <v>2</v>
      </c>
      <c r="R42" s="302">
        <v>22.3</v>
      </c>
      <c r="S42" s="301">
        <v>7200</v>
      </c>
      <c r="T42" s="139" t="s">
        <v>971</v>
      </c>
      <c r="U42" s="68"/>
      <c r="V42" s="69"/>
    </row>
    <row r="43" spans="1:22" ht="48" customHeight="1" x14ac:dyDescent="0.15">
      <c r="A43" s="70" t="str">
        <f t="shared" ca="1" si="2"/>
        <v>出荷中</v>
      </c>
      <c r="B43" s="2">
        <v>41</v>
      </c>
      <c r="C43" s="4" t="s">
        <v>670</v>
      </c>
      <c r="D43" s="4" t="str">
        <f>VLOOKUP(C43,確認責任者連絡先!$C$3:$E$81,3,FALSE)</f>
        <v>今治市阿方甲246-1</v>
      </c>
      <c r="E43" s="4" t="str">
        <f>VLOOKUP(C43,確認責任者連絡先!$C$3:$F$81,4,FALSE)</f>
        <v>0898-34-1884</v>
      </c>
      <c r="F43" s="137" t="s">
        <v>1707</v>
      </c>
      <c r="G43" s="137" t="s">
        <v>969</v>
      </c>
      <c r="H43" s="76" t="s">
        <v>22</v>
      </c>
      <c r="I43" s="5" t="s">
        <v>523</v>
      </c>
      <c r="J43" s="58" t="s">
        <v>525</v>
      </c>
      <c r="K43" s="59" t="s">
        <v>965</v>
      </c>
      <c r="L43" s="62" t="s">
        <v>510</v>
      </c>
      <c r="M43" s="246" t="s">
        <v>1347</v>
      </c>
      <c r="N43" s="16" t="s">
        <v>514</v>
      </c>
      <c r="O43" s="54">
        <v>44896</v>
      </c>
      <c r="P43" s="54">
        <v>45087</v>
      </c>
      <c r="Q43" s="301">
        <v>1</v>
      </c>
      <c r="R43" s="302">
        <v>8.66</v>
      </c>
      <c r="S43" s="301">
        <v>4000</v>
      </c>
      <c r="T43" s="139" t="s">
        <v>482</v>
      </c>
      <c r="U43" s="68"/>
      <c r="V43" s="69"/>
    </row>
    <row r="44" spans="1:22" ht="48" customHeight="1" x14ac:dyDescent="0.15">
      <c r="A44" s="70" t="str">
        <f t="shared" ca="1" si="2"/>
        <v>出荷中</v>
      </c>
      <c r="B44" s="2">
        <v>42</v>
      </c>
      <c r="C44" s="4" t="s">
        <v>670</v>
      </c>
      <c r="D44" s="4" t="str">
        <f>VLOOKUP(C44,確認責任者連絡先!$C$3:$E$81,3,FALSE)</f>
        <v>今治市阿方甲246-1</v>
      </c>
      <c r="E44" s="4" t="str">
        <f>VLOOKUP(C44,確認責任者連絡先!$C$3:$F$81,4,FALSE)</f>
        <v>0898-34-1884</v>
      </c>
      <c r="F44" s="142" t="s">
        <v>1738</v>
      </c>
      <c r="G44" s="137" t="s">
        <v>723</v>
      </c>
      <c r="H44" s="76" t="s">
        <v>22</v>
      </c>
      <c r="I44" s="5" t="s">
        <v>526</v>
      </c>
      <c r="J44" s="58" t="s">
        <v>527</v>
      </c>
      <c r="K44" s="59" t="s">
        <v>725</v>
      </c>
      <c r="L44" s="62" t="s">
        <v>510</v>
      </c>
      <c r="M44" s="246" t="s">
        <v>1349</v>
      </c>
      <c r="N44" s="16" t="s">
        <v>27</v>
      </c>
      <c r="O44" s="54">
        <v>44819</v>
      </c>
      <c r="P44" s="54">
        <v>45122</v>
      </c>
      <c r="Q44" s="138">
        <v>1</v>
      </c>
      <c r="R44" s="275">
        <v>15</v>
      </c>
      <c r="S44" s="276">
        <v>3000</v>
      </c>
      <c r="T44" s="139" t="s">
        <v>724</v>
      </c>
      <c r="U44" s="68"/>
      <c r="V44" s="69"/>
    </row>
    <row r="45" spans="1:22" ht="48" customHeight="1" x14ac:dyDescent="0.15">
      <c r="A45" s="70" t="str">
        <f t="shared" ca="1" si="2"/>
        <v>出荷中</v>
      </c>
      <c r="B45" s="2">
        <v>43</v>
      </c>
      <c r="C45" s="1" t="s">
        <v>528</v>
      </c>
      <c r="D45" s="4" t="str">
        <f>VLOOKUP(C45,確認責任者連絡先!$C$3:$E$81,3,FALSE)</f>
        <v>今治市常磐町7-2-17</v>
      </c>
      <c r="E45" s="4" t="str">
        <f>VLOOKUP(C45,確認責任者連絡先!$C$3:$F$81,4,FALSE)</f>
        <v>0898-22-0017</v>
      </c>
      <c r="F45" s="123" t="s">
        <v>1699</v>
      </c>
      <c r="G45" s="2" t="s">
        <v>729</v>
      </c>
      <c r="H45" s="76" t="s">
        <v>22</v>
      </c>
      <c r="I45" s="5" t="s">
        <v>529</v>
      </c>
      <c r="J45" s="58" t="s">
        <v>530</v>
      </c>
      <c r="K45" s="59" t="s">
        <v>728</v>
      </c>
      <c r="L45" s="16" t="s">
        <v>531</v>
      </c>
      <c r="M45" s="246" t="s">
        <v>1350</v>
      </c>
      <c r="N45" s="16" t="s">
        <v>514</v>
      </c>
      <c r="O45" s="54">
        <v>44849</v>
      </c>
      <c r="P45" s="54">
        <v>45138</v>
      </c>
      <c r="Q45" s="305">
        <v>2</v>
      </c>
      <c r="R45" s="306">
        <v>1.5</v>
      </c>
      <c r="S45" s="307">
        <v>600</v>
      </c>
      <c r="T45" s="1" t="s">
        <v>730</v>
      </c>
      <c r="U45" s="68"/>
      <c r="V45" s="69"/>
    </row>
    <row r="46" spans="1:22" ht="48" customHeight="1" x14ac:dyDescent="0.15">
      <c r="A46" s="70" t="str">
        <f t="shared" ca="1" si="2"/>
        <v/>
      </c>
      <c r="B46" s="2">
        <v>44</v>
      </c>
      <c r="C46" s="1" t="s">
        <v>528</v>
      </c>
      <c r="D46" s="4" t="str">
        <f>VLOOKUP(C46,確認責任者連絡先!$C$3:$E$81,3,FALSE)</f>
        <v>今治市常磐町7-2-17</v>
      </c>
      <c r="E46" s="4" t="str">
        <f>VLOOKUP(C46,確認責任者連絡先!$C$3:$F$81,4,FALSE)</f>
        <v>0898-22-0017</v>
      </c>
      <c r="F46" s="142" t="s">
        <v>1738</v>
      </c>
      <c r="G46" s="142" t="s">
        <v>1738</v>
      </c>
      <c r="H46" s="252" t="s">
        <v>29</v>
      </c>
      <c r="I46" s="5" t="s">
        <v>532</v>
      </c>
      <c r="J46" s="58" t="s">
        <v>533</v>
      </c>
      <c r="K46" s="142" t="s">
        <v>1738</v>
      </c>
      <c r="L46" s="16" t="s">
        <v>534</v>
      </c>
      <c r="M46" s="246" t="s">
        <v>1351</v>
      </c>
      <c r="N46" s="16" t="s">
        <v>514</v>
      </c>
      <c r="O46" s="54">
        <v>45163</v>
      </c>
      <c r="P46" s="54">
        <v>45188</v>
      </c>
      <c r="Q46" s="142" t="s">
        <v>1738</v>
      </c>
      <c r="R46" s="142" t="s">
        <v>1738</v>
      </c>
      <c r="S46" s="142" t="s">
        <v>1738</v>
      </c>
      <c r="T46" s="142" t="s">
        <v>1738</v>
      </c>
      <c r="U46" s="68"/>
      <c r="V46" s="69"/>
    </row>
    <row r="47" spans="1:22" ht="48" customHeight="1" x14ac:dyDescent="0.15">
      <c r="A47" s="70" t="str">
        <f t="shared" ca="1" si="2"/>
        <v>出荷中</v>
      </c>
      <c r="B47" s="2">
        <v>45</v>
      </c>
      <c r="C47" s="1" t="s">
        <v>653</v>
      </c>
      <c r="D47" s="4" t="str">
        <f>VLOOKUP(C47,確認責任者連絡先!$C$3:$E$81,3,FALSE)</f>
        <v>松山市久万ノ台1201-2</v>
      </c>
      <c r="E47" s="4" t="str">
        <f>VLOOKUP(C47,確認責任者連絡先!$C$3:$F$81,4,FALSE)</f>
        <v>090-9453-3611</v>
      </c>
      <c r="F47" s="116" t="s">
        <v>750</v>
      </c>
      <c r="G47" s="116" t="s">
        <v>751</v>
      </c>
      <c r="H47" s="252" t="s">
        <v>29</v>
      </c>
      <c r="I47" s="5" t="s">
        <v>535</v>
      </c>
      <c r="J47" s="58" t="s">
        <v>536</v>
      </c>
      <c r="K47" s="59" t="s">
        <v>749</v>
      </c>
      <c r="L47" s="62" t="s">
        <v>302</v>
      </c>
      <c r="M47" s="246" t="s">
        <v>1346</v>
      </c>
      <c r="N47" s="16" t="s">
        <v>377</v>
      </c>
      <c r="O47" s="54">
        <v>44824</v>
      </c>
      <c r="P47" s="54">
        <v>45096</v>
      </c>
      <c r="Q47" s="308">
        <v>1</v>
      </c>
      <c r="R47" s="309">
        <v>84</v>
      </c>
      <c r="S47" s="310">
        <v>850</v>
      </c>
      <c r="T47" s="155" t="s">
        <v>752</v>
      </c>
      <c r="U47" s="68"/>
      <c r="V47" s="69"/>
    </row>
    <row r="48" spans="1:22" ht="48" customHeight="1" x14ac:dyDescent="0.15">
      <c r="A48" s="70" t="str">
        <f t="shared" ca="1" si="2"/>
        <v>出荷中</v>
      </c>
      <c r="B48" s="2">
        <v>46</v>
      </c>
      <c r="C48" s="5" t="s">
        <v>537</v>
      </c>
      <c r="D48" s="4" t="str">
        <f>VLOOKUP(C48,確認責任者連絡先!$C$3:$E$81,3,FALSE)</f>
        <v>松山市鴨川1-8-5</v>
      </c>
      <c r="E48" s="4" t="str">
        <f>VLOOKUP(C48,確認責任者連絡先!$C$3:$F$81,4,FALSE)</f>
        <v>089-979-1640</v>
      </c>
      <c r="F48" s="116" t="s">
        <v>596</v>
      </c>
      <c r="G48" s="116" t="s">
        <v>996</v>
      </c>
      <c r="H48" s="114" t="s">
        <v>203</v>
      </c>
      <c r="I48" s="52" t="s">
        <v>538</v>
      </c>
      <c r="J48" s="58" t="s">
        <v>539</v>
      </c>
      <c r="K48" s="59" t="s">
        <v>993</v>
      </c>
      <c r="L48" s="62" t="s">
        <v>540</v>
      </c>
      <c r="M48" s="2" t="s">
        <v>1352</v>
      </c>
      <c r="N48" s="81" t="s">
        <v>378</v>
      </c>
      <c r="O48" s="55">
        <v>44905</v>
      </c>
      <c r="P48" s="55">
        <v>45077</v>
      </c>
      <c r="Q48" s="8">
        <v>1</v>
      </c>
      <c r="R48" s="147">
        <v>8.8800000000000008</v>
      </c>
      <c r="S48" s="148">
        <v>800</v>
      </c>
      <c r="T48" s="155" t="s">
        <v>1000</v>
      </c>
      <c r="U48" s="68"/>
      <c r="V48" s="69"/>
    </row>
    <row r="49" spans="1:22" ht="48" customHeight="1" x14ac:dyDescent="0.15">
      <c r="A49" s="70" t="str">
        <f t="shared" ca="1" si="2"/>
        <v>出荷中</v>
      </c>
      <c r="B49" s="2">
        <v>47</v>
      </c>
      <c r="C49" s="5" t="s">
        <v>537</v>
      </c>
      <c r="D49" s="4" t="str">
        <f>VLOOKUP(C49,確認責任者連絡先!$C$3:$E$81,3,FALSE)</f>
        <v>松山市鴨川1-8-5</v>
      </c>
      <c r="E49" s="4" t="str">
        <f>VLOOKUP(C49,確認責任者連絡先!$C$3:$F$81,4,FALSE)</f>
        <v>089-979-1640</v>
      </c>
      <c r="F49" s="116" t="s">
        <v>997</v>
      </c>
      <c r="G49" s="116" t="s">
        <v>998</v>
      </c>
      <c r="H49" s="114" t="s">
        <v>203</v>
      </c>
      <c r="I49" s="52" t="s">
        <v>541</v>
      </c>
      <c r="J49" s="58" t="s">
        <v>542</v>
      </c>
      <c r="K49" s="59" t="s">
        <v>994</v>
      </c>
      <c r="L49" s="16" t="s">
        <v>543</v>
      </c>
      <c r="M49" s="2" t="s">
        <v>1352</v>
      </c>
      <c r="N49" s="81" t="s">
        <v>379</v>
      </c>
      <c r="O49" s="55">
        <v>44885</v>
      </c>
      <c r="P49" s="55">
        <v>45077</v>
      </c>
      <c r="Q49" s="8">
        <v>1</v>
      </c>
      <c r="R49" s="147">
        <v>12</v>
      </c>
      <c r="S49" s="148">
        <v>1500</v>
      </c>
      <c r="T49" s="155" t="s">
        <v>1001</v>
      </c>
      <c r="U49" s="68"/>
      <c r="V49" s="69"/>
    </row>
    <row r="50" spans="1:22" ht="48" customHeight="1" x14ac:dyDescent="0.15">
      <c r="A50" s="70" t="str">
        <f t="shared" ca="1" si="2"/>
        <v>出荷中</v>
      </c>
      <c r="B50" s="2">
        <v>48</v>
      </c>
      <c r="C50" s="5" t="s">
        <v>537</v>
      </c>
      <c r="D50" s="4" t="str">
        <f>VLOOKUP(C50,確認責任者連絡先!$C$3:$E$81,3,FALSE)</f>
        <v>松山市鴨川1-8-5</v>
      </c>
      <c r="E50" s="4" t="str">
        <f>VLOOKUP(C50,確認責任者連絡先!$C$3:$F$81,4,FALSE)</f>
        <v>089-979-1640</v>
      </c>
      <c r="F50" s="116" t="s">
        <v>999</v>
      </c>
      <c r="G50" s="116" t="s">
        <v>595</v>
      </c>
      <c r="H50" s="114" t="s">
        <v>203</v>
      </c>
      <c r="I50" s="52" t="s">
        <v>541</v>
      </c>
      <c r="J50" s="58" t="s">
        <v>544</v>
      </c>
      <c r="K50" s="59" t="s">
        <v>995</v>
      </c>
      <c r="L50" s="62" t="s">
        <v>326</v>
      </c>
      <c r="M50" s="2" t="s">
        <v>1352</v>
      </c>
      <c r="N50" s="81" t="s">
        <v>378</v>
      </c>
      <c r="O50" s="55">
        <v>44885</v>
      </c>
      <c r="P50" s="55">
        <v>45092</v>
      </c>
      <c r="Q50" s="8">
        <v>1</v>
      </c>
      <c r="R50" s="147">
        <v>10</v>
      </c>
      <c r="S50" s="148">
        <v>1000</v>
      </c>
      <c r="T50" s="155" t="s">
        <v>594</v>
      </c>
      <c r="U50" s="68"/>
      <c r="V50" s="69"/>
    </row>
    <row r="51" spans="1:22" ht="48" customHeight="1" x14ac:dyDescent="0.15">
      <c r="A51" s="70" t="str">
        <f t="shared" ca="1" si="2"/>
        <v>出荷中</v>
      </c>
      <c r="B51" s="2">
        <v>49</v>
      </c>
      <c r="C51" s="5" t="s">
        <v>545</v>
      </c>
      <c r="D51" s="4" t="str">
        <f>VLOOKUP(C51,確認責任者連絡先!$C$3:$E$81,3,FALSE)</f>
        <v>伊予郡松前町大字北川原79-1</v>
      </c>
      <c r="E51" s="4" t="str">
        <f>VLOOKUP(C51,確認責任者連絡先!$C$3:$F$81,4,FALSE)</f>
        <v>089-971-7319</v>
      </c>
      <c r="F51" s="137" t="s">
        <v>599</v>
      </c>
      <c r="G51" s="137" t="s">
        <v>985</v>
      </c>
      <c r="H51" s="114" t="s">
        <v>546</v>
      </c>
      <c r="I51" s="52" t="s">
        <v>547</v>
      </c>
      <c r="J51" s="58" t="s">
        <v>548</v>
      </c>
      <c r="K51" s="59" t="s">
        <v>986</v>
      </c>
      <c r="L51" s="124" t="s">
        <v>1353</v>
      </c>
      <c r="M51" s="2" t="s">
        <v>1354</v>
      </c>
      <c r="N51" s="81" t="s">
        <v>379</v>
      </c>
      <c r="O51" s="55">
        <v>44897</v>
      </c>
      <c r="P51" s="55">
        <v>45046</v>
      </c>
      <c r="Q51" s="8">
        <v>1</v>
      </c>
      <c r="R51" s="147">
        <v>39</v>
      </c>
      <c r="S51" s="148">
        <v>3900</v>
      </c>
      <c r="T51" s="139" t="s">
        <v>758</v>
      </c>
      <c r="U51" s="68"/>
      <c r="V51" s="69"/>
    </row>
    <row r="52" spans="1:22" ht="48" customHeight="1" x14ac:dyDescent="0.15">
      <c r="A52" s="70" t="str">
        <f t="shared" ca="1" si="2"/>
        <v>出荷中</v>
      </c>
      <c r="B52" s="2">
        <v>50</v>
      </c>
      <c r="C52" s="5" t="s">
        <v>545</v>
      </c>
      <c r="D52" s="4" t="str">
        <f>VLOOKUP(C52,確認責任者連絡先!$C$3:$E$81,3,FALSE)</f>
        <v>伊予郡松前町大字北川原79-1</v>
      </c>
      <c r="E52" s="4" t="str">
        <f>VLOOKUP(C52,確認責任者連絡先!$C$3:$F$81,4,FALSE)</f>
        <v>089-971-7319</v>
      </c>
      <c r="F52" s="137" t="s">
        <v>599</v>
      </c>
      <c r="G52" s="137" t="s">
        <v>985</v>
      </c>
      <c r="H52" s="114" t="s">
        <v>546</v>
      </c>
      <c r="I52" s="52" t="s">
        <v>549</v>
      </c>
      <c r="J52" s="58" t="s">
        <v>550</v>
      </c>
      <c r="K52" s="59" t="s">
        <v>987</v>
      </c>
      <c r="L52" s="259" t="s">
        <v>1353</v>
      </c>
      <c r="M52" s="2" t="s">
        <v>1354</v>
      </c>
      <c r="N52" s="81" t="s">
        <v>388</v>
      </c>
      <c r="O52" s="55">
        <v>44858</v>
      </c>
      <c r="P52" s="55">
        <v>45046</v>
      </c>
      <c r="Q52" s="8">
        <v>1</v>
      </c>
      <c r="R52" s="147">
        <v>61</v>
      </c>
      <c r="S52" s="148">
        <v>9150</v>
      </c>
      <c r="T52" s="139" t="s">
        <v>758</v>
      </c>
      <c r="U52" s="68"/>
      <c r="V52" s="69"/>
    </row>
    <row r="53" spans="1:22" ht="48" customHeight="1" x14ac:dyDescent="0.15">
      <c r="A53" s="70" t="str">
        <f t="shared" ca="1" si="2"/>
        <v>出荷中</v>
      </c>
      <c r="B53" s="2">
        <v>51</v>
      </c>
      <c r="C53" s="5" t="s">
        <v>545</v>
      </c>
      <c r="D53" s="4" t="str">
        <f>VLOOKUP(C53,確認責任者連絡先!$C$3:$E$81,3,FALSE)</f>
        <v>伊予郡松前町大字北川原79-1</v>
      </c>
      <c r="E53" s="4" t="str">
        <f>VLOOKUP(C53,確認責任者連絡先!$C$3:$F$81,4,FALSE)</f>
        <v>089-971-7319</v>
      </c>
      <c r="F53" s="137" t="s">
        <v>599</v>
      </c>
      <c r="G53" s="137" t="s">
        <v>600</v>
      </c>
      <c r="H53" s="114" t="s">
        <v>546</v>
      </c>
      <c r="I53" s="52" t="s">
        <v>551</v>
      </c>
      <c r="J53" s="58" t="s">
        <v>552</v>
      </c>
      <c r="K53" s="59" t="s">
        <v>1082</v>
      </c>
      <c r="L53" s="259" t="s">
        <v>394</v>
      </c>
      <c r="M53" s="2" t="s">
        <v>1354</v>
      </c>
      <c r="N53" s="81" t="s">
        <v>379</v>
      </c>
      <c r="O53" s="55">
        <v>44914</v>
      </c>
      <c r="P53" s="55">
        <v>45046</v>
      </c>
      <c r="Q53" s="8">
        <v>1</v>
      </c>
      <c r="R53" s="147">
        <v>55</v>
      </c>
      <c r="S53" s="148">
        <v>5500</v>
      </c>
      <c r="T53" s="139" t="s">
        <v>758</v>
      </c>
      <c r="U53" s="68"/>
      <c r="V53" s="69"/>
    </row>
    <row r="54" spans="1:22" ht="48" customHeight="1" x14ac:dyDescent="0.15">
      <c r="A54" s="70" t="str">
        <f t="shared" ca="1" si="2"/>
        <v>出荷中</v>
      </c>
      <c r="B54" s="2">
        <v>52</v>
      </c>
      <c r="C54" s="5" t="s">
        <v>545</v>
      </c>
      <c r="D54" s="4" t="str">
        <f>VLOOKUP(C54,確認責任者連絡先!$C$3:$E$81,3,FALSE)</f>
        <v>伊予郡松前町大字北川原79-1</v>
      </c>
      <c r="E54" s="4" t="str">
        <f>VLOOKUP(C54,確認責任者連絡先!$C$3:$F$81,4,FALSE)</f>
        <v>089-971-7319</v>
      </c>
      <c r="F54" s="137" t="s">
        <v>599</v>
      </c>
      <c r="G54" s="137" t="s">
        <v>600</v>
      </c>
      <c r="H54" s="114" t="s">
        <v>546</v>
      </c>
      <c r="I54" s="52" t="s">
        <v>553</v>
      </c>
      <c r="J54" s="58" t="s">
        <v>554</v>
      </c>
      <c r="K54" s="59" t="s">
        <v>1083</v>
      </c>
      <c r="L54" s="259" t="s">
        <v>1353</v>
      </c>
      <c r="M54" s="2" t="s">
        <v>1354</v>
      </c>
      <c r="N54" s="81" t="s">
        <v>379</v>
      </c>
      <c r="O54" s="55">
        <v>44979</v>
      </c>
      <c r="P54" s="55">
        <v>45107</v>
      </c>
      <c r="Q54" s="8">
        <v>1</v>
      </c>
      <c r="R54" s="147">
        <v>62</v>
      </c>
      <c r="S54" s="148">
        <v>9300</v>
      </c>
      <c r="T54" s="139" t="s">
        <v>758</v>
      </c>
      <c r="U54" s="68"/>
      <c r="V54" s="69"/>
    </row>
    <row r="55" spans="1:22" ht="48" customHeight="1" x14ac:dyDescent="0.15">
      <c r="A55" s="70" t="str">
        <f t="shared" ca="1" si="2"/>
        <v>出荷中</v>
      </c>
      <c r="B55" s="2">
        <v>53</v>
      </c>
      <c r="C55" s="5" t="s">
        <v>545</v>
      </c>
      <c r="D55" s="4" t="str">
        <f>VLOOKUP(C55,確認責任者連絡先!$C$3:$E$81,3,FALSE)</f>
        <v>伊予郡松前町大字北川原79-1</v>
      </c>
      <c r="E55" s="4" t="str">
        <f>VLOOKUP(C55,確認責任者連絡先!$C$3:$F$81,4,FALSE)</f>
        <v>089-971-7319</v>
      </c>
      <c r="F55" s="137" t="s">
        <v>599</v>
      </c>
      <c r="G55" s="137" t="s">
        <v>600</v>
      </c>
      <c r="H55" s="114" t="s">
        <v>546</v>
      </c>
      <c r="I55" s="52" t="s">
        <v>555</v>
      </c>
      <c r="J55" s="58" t="s">
        <v>556</v>
      </c>
      <c r="K55" s="59" t="s">
        <v>1084</v>
      </c>
      <c r="L55" s="259" t="s">
        <v>1353</v>
      </c>
      <c r="M55" s="2" t="s">
        <v>1354</v>
      </c>
      <c r="N55" s="81" t="s">
        <v>379</v>
      </c>
      <c r="O55" s="55">
        <v>44914</v>
      </c>
      <c r="P55" s="55">
        <v>45046</v>
      </c>
      <c r="Q55" s="8">
        <v>1</v>
      </c>
      <c r="R55" s="147">
        <v>75</v>
      </c>
      <c r="S55" s="304">
        <v>7500</v>
      </c>
      <c r="T55" s="139" t="s">
        <v>758</v>
      </c>
      <c r="U55" s="68"/>
      <c r="V55" s="69"/>
    </row>
    <row r="56" spans="1:22" ht="48" customHeight="1" x14ac:dyDescent="0.15">
      <c r="A56" s="70" t="str">
        <f t="shared" ca="1" si="2"/>
        <v>出荷中</v>
      </c>
      <c r="B56" s="2">
        <v>54</v>
      </c>
      <c r="C56" s="5" t="s">
        <v>545</v>
      </c>
      <c r="D56" s="4" t="str">
        <f>VLOOKUP(C56,確認責任者連絡先!$C$3:$E$81,3,FALSE)</f>
        <v>伊予郡松前町大字北川原79-1</v>
      </c>
      <c r="E56" s="4" t="str">
        <f>VLOOKUP(C56,確認責任者連絡先!$C$3:$F$81,4,FALSE)</f>
        <v>089-971-7319</v>
      </c>
      <c r="F56" s="137" t="s">
        <v>599</v>
      </c>
      <c r="G56" s="137" t="s">
        <v>985</v>
      </c>
      <c r="H56" s="114" t="s">
        <v>546</v>
      </c>
      <c r="I56" s="52" t="s">
        <v>557</v>
      </c>
      <c r="J56" s="58" t="s">
        <v>558</v>
      </c>
      <c r="K56" s="59" t="s">
        <v>988</v>
      </c>
      <c r="L56" s="124" t="s">
        <v>394</v>
      </c>
      <c r="M56" s="2" t="s">
        <v>1355</v>
      </c>
      <c r="N56" s="81" t="s">
        <v>379</v>
      </c>
      <c r="O56" s="55">
        <v>44858</v>
      </c>
      <c r="P56" s="55">
        <v>45077</v>
      </c>
      <c r="Q56" s="8">
        <v>1</v>
      </c>
      <c r="R56" s="147">
        <v>114</v>
      </c>
      <c r="S56" s="148">
        <v>11400</v>
      </c>
      <c r="T56" s="139" t="s">
        <v>758</v>
      </c>
      <c r="U56" s="68"/>
      <c r="V56" s="69"/>
    </row>
    <row r="57" spans="1:22" ht="48" customHeight="1" x14ac:dyDescent="0.15">
      <c r="A57" s="70" t="str">
        <f t="shared" ca="1" si="2"/>
        <v/>
      </c>
      <c r="B57" s="2">
        <v>55</v>
      </c>
      <c r="C57" s="5" t="s">
        <v>545</v>
      </c>
      <c r="D57" s="4" t="str">
        <f>VLOOKUP(C57,確認責任者連絡先!$C$3:$E$81,3,FALSE)</f>
        <v>伊予郡松前町大字北川原79-1</v>
      </c>
      <c r="E57" s="4" t="str">
        <f>VLOOKUP(C57,確認責任者連絡先!$C$3:$F$81,4,FALSE)</f>
        <v>089-971-7319</v>
      </c>
      <c r="F57" s="142" t="s">
        <v>1738</v>
      </c>
      <c r="G57" s="142" t="s">
        <v>1738</v>
      </c>
      <c r="H57" s="114" t="s">
        <v>546</v>
      </c>
      <c r="I57" s="52" t="s">
        <v>559</v>
      </c>
      <c r="J57" s="58" t="s">
        <v>560</v>
      </c>
      <c r="K57" s="142" t="s">
        <v>1738</v>
      </c>
      <c r="L57" s="124" t="s">
        <v>1353</v>
      </c>
      <c r="M57" s="2" t="s">
        <v>1356</v>
      </c>
      <c r="N57" s="81" t="s">
        <v>561</v>
      </c>
      <c r="O57" s="55">
        <v>45096</v>
      </c>
      <c r="P57" s="55">
        <v>45412</v>
      </c>
      <c r="Q57" s="142" t="s">
        <v>1738</v>
      </c>
      <c r="R57" s="142" t="s">
        <v>1738</v>
      </c>
      <c r="S57" s="142" t="s">
        <v>1738</v>
      </c>
      <c r="T57" s="142" t="s">
        <v>1738</v>
      </c>
      <c r="U57" s="68"/>
      <c r="V57" s="69"/>
    </row>
    <row r="58" spans="1:22" ht="48" customHeight="1" x14ac:dyDescent="0.15">
      <c r="A58" s="70" t="str">
        <f t="shared" ca="1" si="2"/>
        <v/>
      </c>
      <c r="B58" s="2">
        <v>56</v>
      </c>
      <c r="C58" s="5" t="s">
        <v>545</v>
      </c>
      <c r="D58" s="4" t="str">
        <f>VLOOKUP(C58,確認責任者連絡先!$C$3:$E$81,3,FALSE)</f>
        <v>伊予郡松前町大字北川原79-1</v>
      </c>
      <c r="E58" s="4" t="str">
        <f>VLOOKUP(C58,確認責任者連絡先!$C$3:$F$81,4,FALSE)</f>
        <v>089-971-7319</v>
      </c>
      <c r="F58" s="2" t="s">
        <v>1738</v>
      </c>
      <c r="G58" s="142" t="s">
        <v>1738</v>
      </c>
      <c r="H58" s="114" t="s">
        <v>546</v>
      </c>
      <c r="I58" s="52" t="s">
        <v>562</v>
      </c>
      <c r="J58" s="58" t="s">
        <v>563</v>
      </c>
      <c r="K58" s="142" t="s">
        <v>1738</v>
      </c>
      <c r="L58" s="124" t="s">
        <v>1353</v>
      </c>
      <c r="M58" s="2" t="s">
        <v>1356</v>
      </c>
      <c r="N58" s="81" t="s">
        <v>379</v>
      </c>
      <c r="O58" s="55">
        <v>45048</v>
      </c>
      <c r="P58" s="55">
        <v>45077</v>
      </c>
      <c r="Q58" s="142" t="s">
        <v>1738</v>
      </c>
      <c r="R58" s="142" t="s">
        <v>1738</v>
      </c>
      <c r="S58" s="142" t="s">
        <v>1738</v>
      </c>
      <c r="T58" s="142" t="s">
        <v>1738</v>
      </c>
      <c r="U58" s="68"/>
      <c r="V58" s="69"/>
    </row>
    <row r="59" spans="1:22" ht="48" customHeight="1" x14ac:dyDescent="0.15">
      <c r="A59" s="70" t="str">
        <f t="shared" ca="1" si="2"/>
        <v>終了</v>
      </c>
      <c r="B59" s="2">
        <v>57</v>
      </c>
      <c r="C59" s="3" t="s">
        <v>496</v>
      </c>
      <c r="D59" s="4" t="str">
        <f>VLOOKUP(C59,確認責任者連絡先!$C$3:$E$81,3,FALSE)</f>
        <v>八幡浜市向灘高城229番地2</v>
      </c>
      <c r="E59" s="4" t="str">
        <f>VLOOKUP(C59,確認責任者連絡先!$C$3:$F$81,4,FALSE)</f>
        <v>0894-24-0090</v>
      </c>
      <c r="F59" s="137" t="s">
        <v>999</v>
      </c>
      <c r="G59" s="137" t="s">
        <v>1008</v>
      </c>
      <c r="H59" s="260" t="s">
        <v>22</v>
      </c>
      <c r="I59" s="1" t="s">
        <v>202</v>
      </c>
      <c r="J59" s="58" t="s">
        <v>564</v>
      </c>
      <c r="K59" s="59" t="s">
        <v>1010</v>
      </c>
      <c r="L59" s="62" t="s">
        <v>28</v>
      </c>
      <c r="M59" s="133" t="s">
        <v>1357</v>
      </c>
      <c r="N59" s="81" t="s">
        <v>50</v>
      </c>
      <c r="O59" s="56">
        <v>44885</v>
      </c>
      <c r="P59" s="56">
        <v>44967</v>
      </c>
      <c r="Q59" s="8">
        <v>1</v>
      </c>
      <c r="R59" s="149">
        <v>21</v>
      </c>
      <c r="S59" s="150">
        <v>3150</v>
      </c>
      <c r="T59" s="177" t="s">
        <v>1009</v>
      </c>
      <c r="U59" s="68"/>
      <c r="V59" s="69"/>
    </row>
    <row r="60" spans="1:22" ht="48" customHeight="1" x14ac:dyDescent="0.15">
      <c r="A60" s="70" t="str">
        <f t="shared" ca="1" si="2"/>
        <v>出荷中</v>
      </c>
      <c r="B60" s="2">
        <v>58</v>
      </c>
      <c r="C60" s="1" t="s">
        <v>1341</v>
      </c>
      <c r="D60" s="4" t="str">
        <f>VLOOKUP(C60,確認責任者連絡先!$C$3:$E$81,3,FALSE)</f>
        <v>松山市鴨川1-8-5</v>
      </c>
      <c r="E60" s="4" t="str">
        <f>VLOOKUP(C60,確認責任者連絡先!$C$3:$F$81,4,FALSE)</f>
        <v>089-979-1640</v>
      </c>
      <c r="F60" s="137" t="s">
        <v>999</v>
      </c>
      <c r="G60" s="137" t="s">
        <v>878</v>
      </c>
      <c r="H60" s="76" t="s">
        <v>22</v>
      </c>
      <c r="I60" s="8" t="s">
        <v>32</v>
      </c>
      <c r="J60" s="58" t="s">
        <v>565</v>
      </c>
      <c r="K60" s="59" t="s">
        <v>1018</v>
      </c>
      <c r="L60" s="62" t="s">
        <v>28</v>
      </c>
      <c r="M60" s="133" t="s">
        <v>1358</v>
      </c>
      <c r="N60" s="16" t="s">
        <v>11</v>
      </c>
      <c r="O60" s="56">
        <v>44885</v>
      </c>
      <c r="P60" s="54">
        <v>45137</v>
      </c>
      <c r="Q60" s="8">
        <v>1</v>
      </c>
      <c r="R60" s="149">
        <v>16</v>
      </c>
      <c r="S60" s="150">
        <v>10000</v>
      </c>
      <c r="T60" s="300" t="s">
        <v>1019</v>
      </c>
      <c r="U60" s="68"/>
      <c r="V60" s="69"/>
    </row>
    <row r="61" spans="1:22" ht="48" customHeight="1" x14ac:dyDescent="0.15">
      <c r="A61" s="70" t="str">
        <f t="shared" ca="1" si="2"/>
        <v>出荷中</v>
      </c>
      <c r="B61" s="2">
        <v>59</v>
      </c>
      <c r="C61" s="3" t="s">
        <v>566</v>
      </c>
      <c r="D61" s="4" t="str">
        <f>VLOOKUP(C61,確認責任者連絡先!$C$3:$E$81,3,FALSE)</f>
        <v>宇和島市寄松甲833-4</v>
      </c>
      <c r="E61" s="4" t="str">
        <f>VLOOKUP(C61,確認責任者連絡先!$C$3:$F$81,4,FALSE)</f>
        <v>0895-27-2335</v>
      </c>
      <c r="F61" s="137" t="s">
        <v>1012</v>
      </c>
      <c r="G61" s="137" t="s">
        <v>779</v>
      </c>
      <c r="H61" s="252" t="s">
        <v>29</v>
      </c>
      <c r="I61" s="8" t="s">
        <v>197</v>
      </c>
      <c r="J61" s="58" t="s">
        <v>567</v>
      </c>
      <c r="K61" s="59" t="s">
        <v>1227</v>
      </c>
      <c r="L61" s="62" t="s">
        <v>28</v>
      </c>
      <c r="M61" s="77" t="s">
        <v>1359</v>
      </c>
      <c r="N61" s="81" t="s">
        <v>11</v>
      </c>
      <c r="O61" s="54">
        <v>45017</v>
      </c>
      <c r="P61" s="54">
        <v>45117</v>
      </c>
      <c r="Q61" s="8">
        <v>1</v>
      </c>
      <c r="R61" s="149">
        <v>157.5</v>
      </c>
      <c r="S61" s="150">
        <v>70000</v>
      </c>
      <c r="T61" s="139" t="s">
        <v>1682</v>
      </c>
      <c r="U61" s="68"/>
      <c r="V61" s="69"/>
    </row>
    <row r="62" spans="1:22" ht="48" customHeight="1" x14ac:dyDescent="0.15">
      <c r="A62" s="70" t="str">
        <f t="shared" ca="1" si="2"/>
        <v>出荷中</v>
      </c>
      <c r="B62" s="2">
        <v>60</v>
      </c>
      <c r="C62" s="3" t="s">
        <v>566</v>
      </c>
      <c r="D62" s="4" t="str">
        <f>VLOOKUP(C62,確認責任者連絡先!$C$3:$E$81,3,FALSE)</f>
        <v>宇和島市寄松甲833-4</v>
      </c>
      <c r="E62" s="4" t="str">
        <f>VLOOKUP(C62,確認責任者連絡先!$C$3:$F$81,4,FALSE)</f>
        <v>0895-27-2335</v>
      </c>
      <c r="F62" s="137" t="s">
        <v>625</v>
      </c>
      <c r="G62" s="137" t="s">
        <v>1016</v>
      </c>
      <c r="H62" s="76" t="s">
        <v>22</v>
      </c>
      <c r="I62" s="1" t="s">
        <v>568</v>
      </c>
      <c r="J62" s="58" t="s">
        <v>569</v>
      </c>
      <c r="K62" s="59" t="s">
        <v>1015</v>
      </c>
      <c r="L62" s="137" t="s">
        <v>3</v>
      </c>
      <c r="M62" s="77" t="s">
        <v>1360</v>
      </c>
      <c r="N62" s="16" t="s">
        <v>362</v>
      </c>
      <c r="O62" s="82">
        <v>44885</v>
      </c>
      <c r="P62" s="82">
        <v>45077</v>
      </c>
      <c r="Q62" s="169">
        <v>1</v>
      </c>
      <c r="R62" s="311">
        <v>73</v>
      </c>
      <c r="S62" s="312">
        <v>25550</v>
      </c>
      <c r="T62" s="177" t="s">
        <v>1017</v>
      </c>
      <c r="U62" s="68"/>
      <c r="V62" s="69"/>
    </row>
    <row r="63" spans="1:22" ht="48" customHeight="1" x14ac:dyDescent="0.15">
      <c r="A63" s="70" t="str">
        <f t="shared" ca="1" si="2"/>
        <v/>
      </c>
      <c r="B63" s="2">
        <v>61</v>
      </c>
      <c r="C63" s="5" t="s">
        <v>1342</v>
      </c>
      <c r="D63" s="4" t="str">
        <f>VLOOKUP(C63,確認責任者連絡先!$C$3:$E$81,3,FALSE)</f>
        <v>宇和島市栄町港3丁目303</v>
      </c>
      <c r="E63" s="4" t="str">
        <f>VLOOKUP(C63,確認責任者連絡先!$C$3:$F$81,4,FALSE)</f>
        <v>0895-22-8111</v>
      </c>
      <c r="F63" s="116" t="s">
        <v>1738</v>
      </c>
      <c r="G63" s="142" t="s">
        <v>1738</v>
      </c>
      <c r="H63" s="252" t="s">
        <v>29</v>
      </c>
      <c r="I63" s="8" t="s">
        <v>25</v>
      </c>
      <c r="J63" s="58" t="s">
        <v>570</v>
      </c>
      <c r="K63" s="142" t="s">
        <v>1738</v>
      </c>
      <c r="L63" s="62" t="s">
        <v>28</v>
      </c>
      <c r="M63" s="133" t="s">
        <v>1361</v>
      </c>
      <c r="N63" s="81" t="s">
        <v>11</v>
      </c>
      <c r="O63" s="54">
        <v>45118</v>
      </c>
      <c r="P63" s="54">
        <v>45138</v>
      </c>
      <c r="Q63" s="142" t="s">
        <v>1738</v>
      </c>
      <c r="R63" s="142" t="s">
        <v>1738</v>
      </c>
      <c r="S63" s="142" t="s">
        <v>1738</v>
      </c>
      <c r="T63" s="142" t="s">
        <v>1738</v>
      </c>
      <c r="U63" s="68"/>
      <c r="V63" s="69"/>
    </row>
    <row r="64" spans="1:22" ht="48" customHeight="1" x14ac:dyDescent="0.15">
      <c r="A64" s="70" t="str">
        <f t="shared" ca="1" si="2"/>
        <v/>
      </c>
      <c r="B64" s="2">
        <v>62</v>
      </c>
      <c r="C64" s="5" t="s">
        <v>1342</v>
      </c>
      <c r="D64" s="4" t="str">
        <f>VLOOKUP(C64,確認責任者連絡先!$C$3:$E$81,3,FALSE)</f>
        <v>宇和島市栄町港3丁目303</v>
      </c>
      <c r="E64" s="4" t="str">
        <f>VLOOKUP(C64,確認責任者連絡先!$C$3:$F$81,4,FALSE)</f>
        <v>0895-22-8111</v>
      </c>
      <c r="F64" s="2" t="s">
        <v>1738</v>
      </c>
      <c r="G64" s="142" t="s">
        <v>1738</v>
      </c>
      <c r="H64" s="252" t="s">
        <v>29</v>
      </c>
      <c r="I64" s="6" t="s">
        <v>328</v>
      </c>
      <c r="J64" s="58" t="s">
        <v>571</v>
      </c>
      <c r="K64" s="142" t="s">
        <v>1738</v>
      </c>
      <c r="L64" s="81" t="s">
        <v>28</v>
      </c>
      <c r="M64" s="17" t="s">
        <v>1361</v>
      </c>
      <c r="N64" s="16" t="s">
        <v>363</v>
      </c>
      <c r="O64" s="56">
        <v>45137</v>
      </c>
      <c r="P64" s="56">
        <v>45169</v>
      </c>
      <c r="Q64" s="142" t="s">
        <v>1738</v>
      </c>
      <c r="R64" s="142" t="s">
        <v>1738</v>
      </c>
      <c r="S64" s="142" t="s">
        <v>1738</v>
      </c>
      <c r="T64" s="142" t="s">
        <v>1738</v>
      </c>
      <c r="U64" s="68"/>
      <c r="V64" s="69"/>
    </row>
    <row r="65" spans="1:22" ht="48" customHeight="1" x14ac:dyDescent="0.15">
      <c r="A65" s="70" t="str">
        <f t="shared" ca="1" si="2"/>
        <v>出荷中</v>
      </c>
      <c r="B65" s="2">
        <v>63</v>
      </c>
      <c r="C65" s="1" t="s">
        <v>676</v>
      </c>
      <c r="D65" s="4" t="str">
        <f>VLOOKUP(C65,確認責任者連絡先!$C$3:$E$81,3,FALSE)</f>
        <v>四国中央市土居町小林464</v>
      </c>
      <c r="E65" s="4" t="str">
        <f>VLOOKUP(C65,確認責任者連絡先!$C$3:$F$81,4,FALSE)</f>
        <v>090-6888-3377</v>
      </c>
      <c r="F65" s="137" t="s">
        <v>1669</v>
      </c>
      <c r="G65" s="137" t="s">
        <v>1670</v>
      </c>
      <c r="H65" s="75" t="s">
        <v>22</v>
      </c>
      <c r="I65" s="6" t="s">
        <v>526</v>
      </c>
      <c r="J65" s="115" t="s">
        <v>685</v>
      </c>
      <c r="K65" s="59" t="s">
        <v>1219</v>
      </c>
      <c r="L65" s="137" t="s">
        <v>3</v>
      </c>
      <c r="M65" s="137" t="s">
        <v>494</v>
      </c>
      <c r="N65" s="2" t="s">
        <v>702</v>
      </c>
      <c r="O65" s="54">
        <v>44972</v>
      </c>
      <c r="P65" s="54">
        <v>45056</v>
      </c>
      <c r="Q65" s="313">
        <v>3</v>
      </c>
      <c r="R65" s="314">
        <v>64</v>
      </c>
      <c r="S65" s="291">
        <v>22249</v>
      </c>
      <c r="T65" s="139" t="s">
        <v>1677</v>
      </c>
      <c r="U65" s="68"/>
      <c r="V65" s="69"/>
    </row>
    <row r="66" spans="1:22" ht="48" customHeight="1" x14ac:dyDescent="0.15">
      <c r="A66" s="70" t="str">
        <f t="shared" ref="A66:A122" ca="1" si="3">IF(NOW()&gt;O66,IF(NOW()&lt;P66,"出荷中","終了"),"")</f>
        <v>出荷中</v>
      </c>
      <c r="B66" s="2">
        <v>64</v>
      </c>
      <c r="C66" s="1" t="s">
        <v>505</v>
      </c>
      <c r="D66" s="4" t="str">
        <f>VLOOKUP(C66,確認責任者連絡先!$C$3:$E$81,3,FALSE)</f>
        <v>松山市鴨川1-8-5</v>
      </c>
      <c r="E66" s="4" t="str">
        <f>VLOOKUP(C66,確認責任者連絡先!$C$3:$F$81,4,FALSE)</f>
        <v>089-979-1640</v>
      </c>
      <c r="F66" s="137" t="s">
        <v>945</v>
      </c>
      <c r="G66" s="137" t="s">
        <v>1671</v>
      </c>
      <c r="H66" s="75" t="s">
        <v>22</v>
      </c>
      <c r="I66" s="6" t="s">
        <v>290</v>
      </c>
      <c r="J66" s="115" t="s">
        <v>686</v>
      </c>
      <c r="K66" s="59" t="s">
        <v>1220</v>
      </c>
      <c r="L66" s="137" t="s">
        <v>28</v>
      </c>
      <c r="M66" s="137" t="s">
        <v>697</v>
      </c>
      <c r="N66" s="2" t="s">
        <v>403</v>
      </c>
      <c r="O66" s="54">
        <v>45026</v>
      </c>
      <c r="P66" s="54">
        <v>45087</v>
      </c>
      <c r="Q66" s="313">
        <v>1</v>
      </c>
      <c r="R66" s="314">
        <v>9.1999999999999993</v>
      </c>
      <c r="S66" s="291">
        <v>1330</v>
      </c>
      <c r="T66" s="139" t="s">
        <v>1678</v>
      </c>
      <c r="U66" s="68"/>
      <c r="V66" s="69"/>
    </row>
    <row r="67" spans="1:22" ht="48" customHeight="1" x14ac:dyDescent="0.15">
      <c r="A67" s="70" t="str">
        <f t="shared" ca="1" si="3"/>
        <v/>
      </c>
      <c r="B67" s="2">
        <v>65</v>
      </c>
      <c r="C67" s="1" t="s">
        <v>505</v>
      </c>
      <c r="D67" s="4" t="str">
        <f>VLOOKUP(C67,確認責任者連絡先!$C$3:$E$81,3,FALSE)</f>
        <v>松山市鴨川1-8-5</v>
      </c>
      <c r="E67" s="4" t="str">
        <f>VLOOKUP(C67,確認責任者連絡先!$C$3:$F$81,4,FALSE)</f>
        <v>089-979-1640</v>
      </c>
      <c r="F67" s="136" t="s">
        <v>1738</v>
      </c>
      <c r="G67" s="142" t="s">
        <v>1738</v>
      </c>
      <c r="H67" s="75" t="s">
        <v>22</v>
      </c>
      <c r="I67" s="6" t="s">
        <v>291</v>
      </c>
      <c r="J67" s="115" t="s">
        <v>687</v>
      </c>
      <c r="K67" s="142" t="s">
        <v>1738</v>
      </c>
      <c r="L67" s="137" t="s">
        <v>3</v>
      </c>
      <c r="M67" s="137" t="s">
        <v>698</v>
      </c>
      <c r="N67" s="2" t="s">
        <v>403</v>
      </c>
      <c r="O67" s="54">
        <v>45056</v>
      </c>
      <c r="P67" s="54">
        <v>45245</v>
      </c>
      <c r="Q67" s="142" t="s">
        <v>1738</v>
      </c>
      <c r="R67" s="142" t="s">
        <v>1738</v>
      </c>
      <c r="S67" s="142" t="s">
        <v>1738</v>
      </c>
      <c r="T67" s="142" t="s">
        <v>1738</v>
      </c>
      <c r="U67" s="68"/>
      <c r="V67" s="69"/>
    </row>
    <row r="68" spans="1:22" ht="48" customHeight="1" x14ac:dyDescent="0.15">
      <c r="A68" s="70" t="str">
        <f t="shared" ca="1" si="3"/>
        <v>終了</v>
      </c>
      <c r="B68" s="2">
        <v>66</v>
      </c>
      <c r="C68" s="1" t="s">
        <v>505</v>
      </c>
      <c r="D68" s="4" t="str">
        <f>VLOOKUP(C68,確認責任者連絡先!$C$3:$E$81,3,FALSE)</f>
        <v>松山市鴨川1-8-5</v>
      </c>
      <c r="E68" s="4" t="str">
        <f>VLOOKUP(C68,確認責任者連絡先!$C$3:$F$81,4,FALSE)</f>
        <v>089-979-1640</v>
      </c>
      <c r="F68" s="137" t="s">
        <v>999</v>
      </c>
      <c r="G68" s="137" t="s">
        <v>956</v>
      </c>
      <c r="H68" s="75" t="s">
        <v>22</v>
      </c>
      <c r="I68" s="6" t="s">
        <v>334</v>
      </c>
      <c r="J68" s="115" t="s">
        <v>688</v>
      </c>
      <c r="K68" s="59" t="s">
        <v>953</v>
      </c>
      <c r="L68" s="137" t="s">
        <v>28</v>
      </c>
      <c r="M68" s="137" t="s">
        <v>699</v>
      </c>
      <c r="N68" s="2" t="s">
        <v>403</v>
      </c>
      <c r="O68" s="54">
        <v>44850</v>
      </c>
      <c r="P68" s="54">
        <v>45016</v>
      </c>
      <c r="Q68" s="301">
        <v>1</v>
      </c>
      <c r="R68" s="302">
        <v>50.4</v>
      </c>
      <c r="S68" s="301">
        <v>18000</v>
      </c>
      <c r="T68" s="139" t="s">
        <v>959</v>
      </c>
      <c r="U68" s="68"/>
      <c r="V68" s="69"/>
    </row>
    <row r="69" spans="1:22" ht="48" customHeight="1" x14ac:dyDescent="0.15">
      <c r="A69" s="70" t="str">
        <f t="shared" ca="1" si="3"/>
        <v>出荷中</v>
      </c>
      <c r="B69" s="2">
        <v>67</v>
      </c>
      <c r="C69" s="1" t="s">
        <v>505</v>
      </c>
      <c r="D69" s="4" t="str">
        <f>VLOOKUP(C69,確認責任者連絡先!$C$3:$E$81,3,FALSE)</f>
        <v>松山市鴨川1-8-5</v>
      </c>
      <c r="E69" s="4" t="str">
        <f>VLOOKUP(C69,確認責任者連絡先!$C$3:$F$81,4,FALSE)</f>
        <v>089-979-1640</v>
      </c>
      <c r="F69" s="137" t="s">
        <v>999</v>
      </c>
      <c r="G69" s="137" t="s">
        <v>957</v>
      </c>
      <c r="H69" s="75" t="s">
        <v>22</v>
      </c>
      <c r="I69" s="6" t="s">
        <v>292</v>
      </c>
      <c r="J69" s="115" t="s">
        <v>689</v>
      </c>
      <c r="K69" s="59" t="s">
        <v>954</v>
      </c>
      <c r="L69" s="137" t="s">
        <v>28</v>
      </c>
      <c r="M69" s="137" t="s">
        <v>697</v>
      </c>
      <c r="N69" s="2" t="s">
        <v>403</v>
      </c>
      <c r="O69" s="54">
        <v>44915</v>
      </c>
      <c r="P69" s="54">
        <v>45107</v>
      </c>
      <c r="Q69" s="301">
        <v>1</v>
      </c>
      <c r="R69" s="302">
        <v>10</v>
      </c>
      <c r="S69" s="301">
        <v>8000</v>
      </c>
      <c r="T69" s="139" t="s">
        <v>960</v>
      </c>
      <c r="U69" s="68"/>
      <c r="V69" s="69"/>
    </row>
    <row r="70" spans="1:22" ht="48" customHeight="1" x14ac:dyDescent="0.15">
      <c r="A70" s="70" t="str">
        <f t="shared" ca="1" si="3"/>
        <v>出荷中</v>
      </c>
      <c r="B70" s="2">
        <v>68</v>
      </c>
      <c r="C70" s="1" t="s">
        <v>505</v>
      </c>
      <c r="D70" s="4" t="str">
        <f>VLOOKUP(C70,確認責任者連絡先!$C$3:$E$81,3,FALSE)</f>
        <v>松山市鴨川1-8-5</v>
      </c>
      <c r="E70" s="4" t="str">
        <f>VLOOKUP(C70,確認責任者連絡先!$C$3:$F$81,4,FALSE)</f>
        <v>089-979-1640</v>
      </c>
      <c r="F70" s="137" t="s">
        <v>999</v>
      </c>
      <c r="G70" s="137" t="s">
        <v>958</v>
      </c>
      <c r="H70" s="75" t="s">
        <v>22</v>
      </c>
      <c r="I70" s="6" t="s">
        <v>289</v>
      </c>
      <c r="J70" s="115" t="s">
        <v>690</v>
      </c>
      <c r="K70" s="59" t="s">
        <v>955</v>
      </c>
      <c r="L70" s="137" t="s">
        <v>28</v>
      </c>
      <c r="M70" s="137" t="s">
        <v>697</v>
      </c>
      <c r="N70" s="2" t="s">
        <v>27</v>
      </c>
      <c r="O70" s="54">
        <v>44866</v>
      </c>
      <c r="P70" s="54">
        <v>45102</v>
      </c>
      <c r="Q70" s="301">
        <v>1</v>
      </c>
      <c r="R70" s="302">
        <v>22</v>
      </c>
      <c r="S70" s="301">
        <v>14300</v>
      </c>
      <c r="T70" s="139" t="s">
        <v>961</v>
      </c>
      <c r="U70" s="68"/>
      <c r="V70" s="69"/>
    </row>
    <row r="71" spans="1:22" ht="48" customHeight="1" x14ac:dyDescent="0.15">
      <c r="A71" s="70" t="str">
        <f t="shared" ca="1" si="3"/>
        <v>出荷中</v>
      </c>
      <c r="B71" s="2">
        <v>69</v>
      </c>
      <c r="C71" s="1" t="s">
        <v>677</v>
      </c>
      <c r="D71" s="4" t="str">
        <f>VLOOKUP(C71,確認責任者連絡先!$C$3:$E$81,3,FALSE)</f>
        <v>今治市阿方甲246-1</v>
      </c>
      <c r="E71" s="4" t="str">
        <f>VLOOKUP(C71,確認責任者連絡先!$C$3:$F$81,4,FALSE)</f>
        <v>0898-34-1884</v>
      </c>
      <c r="F71" s="137" t="s">
        <v>999</v>
      </c>
      <c r="G71" s="137" t="s">
        <v>1673</v>
      </c>
      <c r="H71" s="114" t="s">
        <v>22</v>
      </c>
      <c r="I71" s="6" t="s">
        <v>288</v>
      </c>
      <c r="J71" s="115" t="s">
        <v>691</v>
      </c>
      <c r="K71" s="59" t="s">
        <v>1221</v>
      </c>
      <c r="L71" s="137" t="s">
        <v>3</v>
      </c>
      <c r="M71" s="137" t="s">
        <v>700</v>
      </c>
      <c r="N71" s="2" t="s">
        <v>27</v>
      </c>
      <c r="O71" s="54">
        <v>45017</v>
      </c>
      <c r="P71" s="54">
        <v>45097</v>
      </c>
      <c r="Q71" s="281">
        <v>2</v>
      </c>
      <c r="R71" s="286">
        <v>10</v>
      </c>
      <c r="S71" s="63">
        <v>2000</v>
      </c>
      <c r="T71" s="139" t="s">
        <v>971</v>
      </c>
      <c r="U71" s="68"/>
      <c r="V71" s="69"/>
    </row>
    <row r="72" spans="1:22" ht="48" customHeight="1" x14ac:dyDescent="0.15">
      <c r="A72" s="70" t="str">
        <f t="shared" ca="1" si="3"/>
        <v>終了</v>
      </c>
      <c r="B72" s="2">
        <v>70</v>
      </c>
      <c r="C72" s="1" t="s">
        <v>505</v>
      </c>
      <c r="D72" s="4" t="str">
        <f>VLOOKUP(C72,確認責任者連絡先!$C$3:$E$81,3,FALSE)</f>
        <v>松山市鴨川1-8-5</v>
      </c>
      <c r="E72" s="4" t="str">
        <f>VLOOKUP(C72,確認責任者連絡先!$C$3:$F$81,4,FALSE)</f>
        <v>089-979-1640</v>
      </c>
      <c r="F72" s="137" t="s">
        <v>1074</v>
      </c>
      <c r="G72" s="137" t="s">
        <v>1073</v>
      </c>
      <c r="H72" s="114" t="s">
        <v>203</v>
      </c>
      <c r="I72" s="52" t="s">
        <v>335</v>
      </c>
      <c r="J72" s="115" t="s">
        <v>692</v>
      </c>
      <c r="K72" s="59" t="s">
        <v>1641</v>
      </c>
      <c r="L72" s="62" t="s">
        <v>336</v>
      </c>
      <c r="M72" s="2" t="s">
        <v>701</v>
      </c>
      <c r="N72" s="81" t="s">
        <v>379</v>
      </c>
      <c r="O72" s="55">
        <v>44915</v>
      </c>
      <c r="P72" s="55">
        <v>45016</v>
      </c>
      <c r="Q72" s="73">
        <v>1</v>
      </c>
      <c r="R72" s="315" t="s">
        <v>1075</v>
      </c>
      <c r="S72" s="304">
        <v>8000</v>
      </c>
      <c r="T72" s="139" t="s">
        <v>1076</v>
      </c>
      <c r="U72" s="68"/>
      <c r="V72" s="69"/>
    </row>
    <row r="73" spans="1:22" ht="48" customHeight="1" x14ac:dyDescent="0.15">
      <c r="A73" s="70" t="str">
        <f t="shared" ca="1" si="3"/>
        <v>終了</v>
      </c>
      <c r="B73" s="2">
        <v>71</v>
      </c>
      <c r="C73" s="1" t="s">
        <v>505</v>
      </c>
      <c r="D73" s="4" t="str">
        <f>VLOOKUP(C73,確認責任者連絡先!$C$3:$E$81,3,FALSE)</f>
        <v>松山市鴨川1-8-5</v>
      </c>
      <c r="E73" s="4" t="str">
        <f>VLOOKUP(C73,確認責任者連絡先!$C$3:$F$81,4,FALSE)</f>
        <v>089-979-1640</v>
      </c>
      <c r="F73" s="137" t="s">
        <v>1077</v>
      </c>
      <c r="G73" s="137" t="s">
        <v>979</v>
      </c>
      <c r="H73" s="114" t="s">
        <v>203</v>
      </c>
      <c r="I73" s="52" t="s">
        <v>207</v>
      </c>
      <c r="J73" s="115" t="s">
        <v>693</v>
      </c>
      <c r="K73" s="59" t="s">
        <v>978</v>
      </c>
      <c r="L73" s="124" t="s">
        <v>208</v>
      </c>
      <c r="M73" s="2" t="s">
        <v>1216</v>
      </c>
      <c r="N73" s="81" t="s">
        <v>205</v>
      </c>
      <c r="O73" s="55">
        <v>44885</v>
      </c>
      <c r="P73" s="55">
        <v>44982</v>
      </c>
      <c r="Q73" s="73">
        <v>1</v>
      </c>
      <c r="R73" s="303">
        <v>2</v>
      </c>
      <c r="S73" s="304">
        <v>400</v>
      </c>
      <c r="T73" s="139" t="s">
        <v>593</v>
      </c>
      <c r="U73" s="68"/>
      <c r="V73" s="69"/>
    </row>
    <row r="74" spans="1:22" ht="48" customHeight="1" x14ac:dyDescent="0.15">
      <c r="A74" s="70" t="str">
        <f t="shared" ca="1" si="3"/>
        <v/>
      </c>
      <c r="B74" s="2">
        <v>72</v>
      </c>
      <c r="C74" s="3" t="s">
        <v>678</v>
      </c>
      <c r="D74" s="4" t="str">
        <f>VLOOKUP(C74,確認責任者連絡先!$C$3:$E$81,3,FALSE)</f>
        <v>宇和島市寄松甲833-4</v>
      </c>
      <c r="E74" s="4" t="str">
        <f>VLOOKUP(C74,確認責任者連絡先!$C$3:$F$81,4,FALSE)</f>
        <v>0895-27-2335</v>
      </c>
      <c r="F74" s="116" t="s">
        <v>1738</v>
      </c>
      <c r="G74" s="116" t="s">
        <v>1738</v>
      </c>
      <c r="H74" s="252" t="s">
        <v>29</v>
      </c>
      <c r="I74" s="1" t="s">
        <v>210</v>
      </c>
      <c r="J74" s="115" t="s">
        <v>694</v>
      </c>
      <c r="K74" s="142" t="s">
        <v>1738</v>
      </c>
      <c r="L74" s="137" t="s">
        <v>139</v>
      </c>
      <c r="M74" s="17" t="s">
        <v>24</v>
      </c>
      <c r="N74" s="16" t="s">
        <v>363</v>
      </c>
      <c r="O74" s="56">
        <v>45097</v>
      </c>
      <c r="P74" s="56">
        <v>45179</v>
      </c>
      <c r="Q74" s="142" t="s">
        <v>1738</v>
      </c>
      <c r="R74" s="142" t="s">
        <v>1738</v>
      </c>
      <c r="S74" s="142" t="s">
        <v>1738</v>
      </c>
      <c r="T74" s="142" t="s">
        <v>1738</v>
      </c>
      <c r="U74" s="68"/>
      <c r="V74" s="69"/>
    </row>
    <row r="75" spans="1:22" ht="48" customHeight="1" x14ac:dyDescent="0.15">
      <c r="A75" s="70" t="str">
        <f t="shared" ca="1" si="3"/>
        <v/>
      </c>
      <c r="B75" s="2">
        <v>73</v>
      </c>
      <c r="C75" s="3" t="s">
        <v>679</v>
      </c>
      <c r="D75" s="4" t="str">
        <f>VLOOKUP(C75,確認責任者連絡先!$C$3:$E$81,3,FALSE)</f>
        <v>喜多郡内子町寺村251-1</v>
      </c>
      <c r="E75" s="4" t="str">
        <f>VLOOKUP(C75,確認責任者連絡先!$C$3:$F$81,4,FALSE)</f>
        <v>0892-52-3023</v>
      </c>
      <c r="F75" s="142" t="s">
        <v>1738</v>
      </c>
      <c r="G75" s="142" t="s">
        <v>1738</v>
      </c>
      <c r="H75" s="252" t="s">
        <v>29</v>
      </c>
      <c r="I75" s="1" t="s">
        <v>684</v>
      </c>
      <c r="J75" s="115" t="s">
        <v>695</v>
      </c>
      <c r="K75" s="142" t="s">
        <v>1738</v>
      </c>
      <c r="L75" s="137" t="s">
        <v>139</v>
      </c>
      <c r="M75" s="17" t="s">
        <v>24</v>
      </c>
      <c r="N75" s="16" t="s">
        <v>364</v>
      </c>
      <c r="O75" s="56">
        <v>45092</v>
      </c>
      <c r="P75" s="56">
        <v>45199</v>
      </c>
      <c r="Q75" s="142" t="s">
        <v>1738</v>
      </c>
      <c r="R75" s="142" t="s">
        <v>1738</v>
      </c>
      <c r="S75" s="142" t="s">
        <v>1738</v>
      </c>
      <c r="T75" s="142" t="s">
        <v>1738</v>
      </c>
      <c r="U75" s="68"/>
      <c r="V75" s="69"/>
    </row>
    <row r="76" spans="1:22" ht="48" customHeight="1" x14ac:dyDescent="0.15">
      <c r="A76" s="70" t="str">
        <f t="shared" ca="1" si="3"/>
        <v/>
      </c>
      <c r="B76" s="2">
        <v>74</v>
      </c>
      <c r="C76" s="5" t="s">
        <v>680</v>
      </c>
      <c r="D76" s="4" t="str">
        <f>VLOOKUP(C76,確認責任者連絡先!$C$3:$E$81,3,FALSE)</f>
        <v>今治市神宮甲844-5</v>
      </c>
      <c r="E76" s="4" t="str">
        <f>VLOOKUP(C76,確認責任者連絡先!$C$3:$F$81,4,FALSE)</f>
        <v>0898-31-3511</v>
      </c>
      <c r="F76" s="142" t="s">
        <v>1738</v>
      </c>
      <c r="G76" s="142" t="s">
        <v>1738</v>
      </c>
      <c r="H76" s="252" t="s">
        <v>29</v>
      </c>
      <c r="I76" s="8" t="s">
        <v>51</v>
      </c>
      <c r="J76" s="115" t="s">
        <v>696</v>
      </c>
      <c r="K76" s="142" t="s">
        <v>1738</v>
      </c>
      <c r="L76" s="62" t="s">
        <v>28</v>
      </c>
      <c r="M76" s="17" t="s">
        <v>47</v>
      </c>
      <c r="N76" s="16" t="s">
        <v>359</v>
      </c>
      <c r="O76" s="54">
        <v>45200</v>
      </c>
      <c r="P76" s="54">
        <v>45322</v>
      </c>
      <c r="Q76" s="142" t="s">
        <v>1738</v>
      </c>
      <c r="R76" s="142" t="s">
        <v>1738</v>
      </c>
      <c r="S76" s="142" t="s">
        <v>1738</v>
      </c>
      <c r="T76" s="142" t="s">
        <v>1738</v>
      </c>
      <c r="U76" s="68"/>
      <c r="V76" s="69"/>
    </row>
    <row r="77" spans="1:22" ht="48" customHeight="1" x14ac:dyDescent="0.15">
      <c r="A77" s="70" t="str">
        <f t="shared" ca="1" si="3"/>
        <v/>
      </c>
      <c r="B77" s="2">
        <v>75</v>
      </c>
      <c r="C77" s="3" t="s">
        <v>880</v>
      </c>
      <c r="D77" s="4" t="str">
        <f>VLOOKUP(C77,確認責任者連絡先!$C$3:$E$81,3,FALSE)</f>
        <v>新居浜市泉池町10-1</v>
      </c>
      <c r="E77" s="4" t="str">
        <f>VLOOKUP(C77,確認責任者連絡先!$C$3:$F$81,4,FALSE)</f>
        <v>0897-35-2468</v>
      </c>
      <c r="F77" s="142" t="s">
        <v>1738</v>
      </c>
      <c r="G77" s="142" t="s">
        <v>1738</v>
      </c>
      <c r="H77" s="79" t="s">
        <v>29</v>
      </c>
      <c r="I77" s="53" t="s">
        <v>308</v>
      </c>
      <c r="J77" s="15" t="s">
        <v>905</v>
      </c>
      <c r="K77" s="142" t="s">
        <v>1738</v>
      </c>
      <c r="L77" s="17" t="s">
        <v>351</v>
      </c>
      <c r="M77" s="137" t="s">
        <v>222</v>
      </c>
      <c r="N77" s="2" t="s">
        <v>931</v>
      </c>
      <c r="O77" s="56">
        <v>45087</v>
      </c>
      <c r="P77" s="56">
        <v>45179</v>
      </c>
      <c r="Q77" s="142" t="s">
        <v>1738</v>
      </c>
      <c r="R77" s="142" t="s">
        <v>1738</v>
      </c>
      <c r="S77" s="142" t="s">
        <v>1738</v>
      </c>
      <c r="T77" s="142" t="s">
        <v>1738</v>
      </c>
      <c r="U77" s="68"/>
      <c r="V77" s="69"/>
    </row>
    <row r="78" spans="1:22" ht="48" customHeight="1" x14ac:dyDescent="0.15">
      <c r="A78" s="70" t="str">
        <f t="shared" ca="1" si="3"/>
        <v>出荷中</v>
      </c>
      <c r="B78" s="2">
        <v>76</v>
      </c>
      <c r="C78" s="3" t="s">
        <v>881</v>
      </c>
      <c r="D78" s="4" t="str">
        <f>VLOOKUP(C78,確認責任者連絡先!$C$3:$E$81,3,FALSE)</f>
        <v>西条市福武甲2093</v>
      </c>
      <c r="E78" s="4" t="str">
        <f>VLOOKUP(C78,確認責任者連絡先!$C$3:$F$81,4,FALSE)</f>
        <v>0897-56-3611</v>
      </c>
      <c r="F78" s="137" t="s">
        <v>1693</v>
      </c>
      <c r="G78" s="137" t="s">
        <v>585</v>
      </c>
      <c r="H78" s="83" t="s">
        <v>22</v>
      </c>
      <c r="I78" s="6" t="s">
        <v>890</v>
      </c>
      <c r="J78" s="15" t="s">
        <v>906</v>
      </c>
      <c r="K78" s="59" t="s">
        <v>940</v>
      </c>
      <c r="L78" s="137" t="s">
        <v>381</v>
      </c>
      <c r="M78" s="137" t="s">
        <v>932</v>
      </c>
      <c r="N78" s="2" t="s">
        <v>403</v>
      </c>
      <c r="O78" s="56">
        <v>44905</v>
      </c>
      <c r="P78" s="56">
        <v>45240</v>
      </c>
      <c r="Q78" s="134">
        <v>2</v>
      </c>
      <c r="R78" s="135">
        <v>1.05</v>
      </c>
      <c r="S78" s="134">
        <v>20</v>
      </c>
      <c r="T78" s="138" t="s">
        <v>584</v>
      </c>
      <c r="U78" s="68"/>
      <c r="V78" s="69"/>
    </row>
    <row r="79" spans="1:22" ht="48" customHeight="1" x14ac:dyDescent="0.15">
      <c r="A79" s="70" t="str">
        <f t="shared" ca="1" si="3"/>
        <v>出荷中</v>
      </c>
      <c r="B79" s="2">
        <v>77</v>
      </c>
      <c r="C79" s="3" t="s">
        <v>881</v>
      </c>
      <c r="D79" s="4" t="str">
        <f>VLOOKUP(C79,確認責任者連絡先!$C$3:$E$81,3,FALSE)</f>
        <v>西条市福武甲2093</v>
      </c>
      <c r="E79" s="4" t="str">
        <f>VLOOKUP(C79,確認責任者連絡先!$C$3:$F$81,4,FALSE)</f>
        <v>0897-56-3611</v>
      </c>
      <c r="F79" s="137" t="s">
        <v>1693</v>
      </c>
      <c r="G79" s="137" t="s">
        <v>585</v>
      </c>
      <c r="H79" s="83" t="s">
        <v>22</v>
      </c>
      <c r="I79" s="6" t="s">
        <v>296</v>
      </c>
      <c r="J79" s="15" t="s">
        <v>907</v>
      </c>
      <c r="K79" s="59" t="s">
        <v>941</v>
      </c>
      <c r="L79" s="137" t="s">
        <v>381</v>
      </c>
      <c r="M79" s="137" t="s">
        <v>932</v>
      </c>
      <c r="N79" s="2" t="s">
        <v>403</v>
      </c>
      <c r="O79" s="56">
        <v>44915</v>
      </c>
      <c r="P79" s="56">
        <v>45240</v>
      </c>
      <c r="Q79" s="134">
        <v>2</v>
      </c>
      <c r="R79" s="135">
        <v>0.09</v>
      </c>
      <c r="S79" s="134">
        <v>5</v>
      </c>
      <c r="T79" s="138" t="s">
        <v>584</v>
      </c>
      <c r="U79" s="68"/>
      <c r="V79" s="69"/>
    </row>
    <row r="80" spans="1:22" ht="48" customHeight="1" x14ac:dyDescent="0.15">
      <c r="A80" s="70" t="str">
        <f t="shared" ca="1" si="3"/>
        <v>出荷中</v>
      </c>
      <c r="B80" s="2">
        <v>78</v>
      </c>
      <c r="C80" s="3" t="s">
        <v>881</v>
      </c>
      <c r="D80" s="4" t="str">
        <f>VLOOKUP(C80,確認責任者連絡先!$C$3:$E$81,3,FALSE)</f>
        <v>西条市福武甲2093</v>
      </c>
      <c r="E80" s="4" t="str">
        <f>VLOOKUP(C80,確認責任者連絡先!$C$3:$F$81,4,FALSE)</f>
        <v>0897-56-3611</v>
      </c>
      <c r="F80" s="137" t="s">
        <v>1693</v>
      </c>
      <c r="G80" s="137" t="s">
        <v>585</v>
      </c>
      <c r="H80" s="130" t="s">
        <v>22</v>
      </c>
      <c r="I80" s="131" t="s">
        <v>297</v>
      </c>
      <c r="J80" s="15" t="s">
        <v>908</v>
      </c>
      <c r="K80" s="59" t="s">
        <v>942</v>
      </c>
      <c r="L80" s="94" t="s">
        <v>381</v>
      </c>
      <c r="M80" s="137" t="s">
        <v>933</v>
      </c>
      <c r="N80" s="132" t="s">
        <v>403</v>
      </c>
      <c r="O80" s="56">
        <v>44915</v>
      </c>
      <c r="P80" s="56">
        <v>45240</v>
      </c>
      <c r="Q80" s="301">
        <v>2</v>
      </c>
      <c r="R80" s="302">
        <v>0.09</v>
      </c>
      <c r="S80" s="301">
        <v>5</v>
      </c>
      <c r="T80" s="138" t="s">
        <v>584</v>
      </c>
      <c r="U80" s="68"/>
      <c r="V80" s="69"/>
    </row>
    <row r="81" spans="1:22" ht="48" customHeight="1" x14ac:dyDescent="0.15">
      <c r="A81" s="70" t="str">
        <f t="shared" ca="1" si="3"/>
        <v>出荷中</v>
      </c>
      <c r="B81" s="2">
        <v>79</v>
      </c>
      <c r="C81" s="3" t="s">
        <v>881</v>
      </c>
      <c r="D81" s="4" t="str">
        <f>VLOOKUP(C81,確認責任者連絡先!$C$3:$E$81,3,FALSE)</f>
        <v>西条市福武甲2093</v>
      </c>
      <c r="E81" s="4" t="str">
        <f>VLOOKUP(C81,確認責任者連絡先!$C$3:$F$81,4,FALSE)</f>
        <v>0897-56-3611</v>
      </c>
      <c r="F81" s="137" t="s">
        <v>1693</v>
      </c>
      <c r="G81" s="137" t="s">
        <v>585</v>
      </c>
      <c r="H81" s="83" t="s">
        <v>22</v>
      </c>
      <c r="I81" s="6" t="s">
        <v>298</v>
      </c>
      <c r="J81" s="15" t="s">
        <v>909</v>
      </c>
      <c r="K81" s="59" t="s">
        <v>943</v>
      </c>
      <c r="L81" s="137" t="s">
        <v>381</v>
      </c>
      <c r="M81" s="137" t="s">
        <v>932</v>
      </c>
      <c r="N81" s="2" t="s">
        <v>403</v>
      </c>
      <c r="O81" s="56">
        <v>44905</v>
      </c>
      <c r="P81" s="56">
        <v>45240</v>
      </c>
      <c r="Q81" s="301">
        <v>2</v>
      </c>
      <c r="R81" s="302">
        <v>0.18</v>
      </c>
      <c r="S81" s="301">
        <v>5</v>
      </c>
      <c r="T81" s="138" t="s">
        <v>584</v>
      </c>
      <c r="U81" s="68"/>
      <c r="V81" s="69"/>
    </row>
    <row r="82" spans="1:22" ht="48" customHeight="1" x14ac:dyDescent="0.15">
      <c r="A82" s="70" t="str">
        <f t="shared" ca="1" si="3"/>
        <v/>
      </c>
      <c r="B82" s="2">
        <v>80</v>
      </c>
      <c r="C82" s="3" t="s">
        <v>881</v>
      </c>
      <c r="D82" s="4" t="str">
        <f>VLOOKUP(C82,確認責任者連絡先!$C$3:$E$81,3,FALSE)</f>
        <v>西条市福武甲2093</v>
      </c>
      <c r="E82" s="4" t="str">
        <f>VLOOKUP(C82,確認責任者連絡先!$C$3:$F$81,4,FALSE)</f>
        <v>0897-56-3611</v>
      </c>
      <c r="F82" s="142" t="s">
        <v>1738</v>
      </c>
      <c r="G82" s="142" t="s">
        <v>1738</v>
      </c>
      <c r="H82" s="83" t="s">
        <v>22</v>
      </c>
      <c r="I82" s="6" t="s">
        <v>399</v>
      </c>
      <c r="J82" s="15" t="s">
        <v>910</v>
      </c>
      <c r="K82" s="142" t="s">
        <v>1738</v>
      </c>
      <c r="L82" s="137" t="s">
        <v>934</v>
      </c>
      <c r="M82" s="137" t="s">
        <v>222</v>
      </c>
      <c r="N82" s="2" t="s">
        <v>403</v>
      </c>
      <c r="O82" s="56">
        <v>45139</v>
      </c>
      <c r="P82" s="56">
        <v>45169</v>
      </c>
      <c r="Q82" s="142" t="s">
        <v>1738</v>
      </c>
      <c r="R82" s="142" t="s">
        <v>1738</v>
      </c>
      <c r="S82" s="142" t="s">
        <v>1738</v>
      </c>
      <c r="T82" s="142" t="s">
        <v>1738</v>
      </c>
      <c r="U82" s="68"/>
      <c r="V82" s="69"/>
    </row>
    <row r="83" spans="1:22" ht="48" customHeight="1" x14ac:dyDescent="0.15">
      <c r="A83" s="70" t="str">
        <f t="shared" ca="1" si="3"/>
        <v/>
      </c>
      <c r="B83" s="2">
        <v>81</v>
      </c>
      <c r="C83" s="3" t="s">
        <v>882</v>
      </c>
      <c r="D83" s="4" t="str">
        <f>VLOOKUP(C83,確認責任者連絡先!$C$3:$E$81,3,FALSE)</f>
        <v>今治市阿方甲246-1</v>
      </c>
      <c r="E83" s="4" t="str">
        <f>VLOOKUP(C83,確認責任者連絡先!$C$3:$F$81,4,FALSE)</f>
        <v>0898-34-1884</v>
      </c>
      <c r="F83" s="116" t="s">
        <v>1738</v>
      </c>
      <c r="G83" s="142" t="s">
        <v>1738</v>
      </c>
      <c r="H83" s="84" t="s">
        <v>29</v>
      </c>
      <c r="I83" s="6" t="s">
        <v>293</v>
      </c>
      <c r="J83" s="15" t="s">
        <v>911</v>
      </c>
      <c r="K83" s="142" t="s">
        <v>1738</v>
      </c>
      <c r="L83" s="77" t="s">
        <v>28</v>
      </c>
      <c r="M83" s="137" t="s">
        <v>380</v>
      </c>
      <c r="N83" s="17" t="s">
        <v>27</v>
      </c>
      <c r="O83" s="56">
        <v>45200</v>
      </c>
      <c r="P83" s="56">
        <v>45230</v>
      </c>
      <c r="Q83" s="142" t="s">
        <v>1738</v>
      </c>
      <c r="R83" s="142" t="s">
        <v>1738</v>
      </c>
      <c r="S83" s="142" t="s">
        <v>1738</v>
      </c>
      <c r="T83" s="142" t="s">
        <v>1738</v>
      </c>
      <c r="U83" s="68"/>
      <c r="V83" s="69"/>
    </row>
    <row r="84" spans="1:22" ht="48" customHeight="1" x14ac:dyDescent="0.15">
      <c r="A84" s="70" t="str">
        <f t="shared" ca="1" si="3"/>
        <v>出荷中</v>
      </c>
      <c r="B84" s="2">
        <v>82</v>
      </c>
      <c r="C84" s="3" t="s">
        <v>882</v>
      </c>
      <c r="D84" s="4" t="str">
        <f>VLOOKUP(C84,確認責任者連絡先!$C$3:$E$81,3,FALSE)</f>
        <v>今治市阿方甲246-1</v>
      </c>
      <c r="E84" s="4" t="str">
        <f>VLOOKUP(C84,確認責任者連絡先!$C$3:$F$81,4,FALSE)</f>
        <v>0898-34-1884</v>
      </c>
      <c r="F84" s="137" t="s">
        <v>999</v>
      </c>
      <c r="G84" s="137" t="s">
        <v>1064</v>
      </c>
      <c r="H84" s="83" t="s">
        <v>22</v>
      </c>
      <c r="I84" s="6" t="s">
        <v>294</v>
      </c>
      <c r="J84" s="15" t="s">
        <v>912</v>
      </c>
      <c r="K84" s="59" t="s">
        <v>1640</v>
      </c>
      <c r="L84" s="17" t="s">
        <v>28</v>
      </c>
      <c r="M84" s="137" t="s">
        <v>477</v>
      </c>
      <c r="N84" s="2" t="s">
        <v>935</v>
      </c>
      <c r="O84" s="56">
        <v>44967</v>
      </c>
      <c r="P84" s="56">
        <v>45230</v>
      </c>
      <c r="Q84" s="134">
        <v>1</v>
      </c>
      <c r="R84" s="135">
        <v>7</v>
      </c>
      <c r="S84" s="134">
        <v>1500</v>
      </c>
      <c r="T84" s="139" t="s">
        <v>590</v>
      </c>
    </row>
    <row r="85" spans="1:22" ht="48" customHeight="1" x14ac:dyDescent="0.15">
      <c r="A85" s="70" t="str">
        <f t="shared" ca="1" si="3"/>
        <v/>
      </c>
      <c r="B85" s="2">
        <v>83</v>
      </c>
      <c r="C85" s="5" t="s">
        <v>883</v>
      </c>
      <c r="D85" s="4" t="str">
        <f>VLOOKUP(C85,確認責任者連絡先!$C$3:$E$81,3,FALSE)</f>
        <v>松山市鴨川1-8-5</v>
      </c>
      <c r="E85" s="4" t="str">
        <f>VLOOKUP(C85,確認責任者連絡先!$C$3:$F$81,4,FALSE)</f>
        <v>089-979-1640</v>
      </c>
      <c r="F85" s="142" t="s">
        <v>1738</v>
      </c>
      <c r="G85" s="142" t="s">
        <v>1738</v>
      </c>
      <c r="H85" s="79" t="s">
        <v>382</v>
      </c>
      <c r="I85" s="52" t="s">
        <v>891</v>
      </c>
      <c r="J85" s="15" t="s">
        <v>913</v>
      </c>
      <c r="K85" s="142" t="s">
        <v>1738</v>
      </c>
      <c r="L85" s="62" t="s">
        <v>336</v>
      </c>
      <c r="M85" s="2" t="s">
        <v>1537</v>
      </c>
      <c r="N85" s="81" t="s">
        <v>936</v>
      </c>
      <c r="O85" s="55">
        <v>45153</v>
      </c>
      <c r="P85" s="55">
        <v>45218</v>
      </c>
      <c r="Q85" s="142" t="s">
        <v>1738</v>
      </c>
      <c r="R85" s="142" t="s">
        <v>1738</v>
      </c>
      <c r="S85" s="142" t="s">
        <v>1738</v>
      </c>
      <c r="T85" s="142" t="s">
        <v>1738</v>
      </c>
    </row>
    <row r="86" spans="1:22" ht="48" customHeight="1" x14ac:dyDescent="0.15">
      <c r="A86" s="70" t="str">
        <f t="shared" ca="1" si="3"/>
        <v/>
      </c>
      <c r="B86" s="2">
        <v>84</v>
      </c>
      <c r="C86" s="5" t="s">
        <v>939</v>
      </c>
      <c r="D86" s="4" t="str">
        <f>VLOOKUP(C86,確認責任者連絡先!$C$3:$E$81,3,FALSE)</f>
        <v>松山市恵原町甲８４６</v>
      </c>
      <c r="E86" s="4" t="str">
        <f>VLOOKUP(C86,確認責任者連絡先!$C$3:$F$81,4,FALSE)</f>
        <v>089-948-8400</v>
      </c>
      <c r="F86" s="142" t="s">
        <v>1738</v>
      </c>
      <c r="G86" s="142" t="s">
        <v>1738</v>
      </c>
      <c r="H86" s="117" t="s">
        <v>384</v>
      </c>
      <c r="I86" s="52" t="s">
        <v>384</v>
      </c>
      <c r="J86" s="15" t="s">
        <v>914</v>
      </c>
      <c r="K86" s="142" t="s">
        <v>1738</v>
      </c>
      <c r="L86" s="62" t="s">
        <v>385</v>
      </c>
      <c r="M86" s="2" t="s">
        <v>1538</v>
      </c>
      <c r="N86" s="81" t="s">
        <v>386</v>
      </c>
      <c r="O86" s="55">
        <v>45041</v>
      </c>
      <c r="P86" s="55">
        <v>45406</v>
      </c>
      <c r="Q86" s="142" t="s">
        <v>1738</v>
      </c>
      <c r="R86" s="142" t="s">
        <v>1738</v>
      </c>
      <c r="S86" s="142" t="s">
        <v>1738</v>
      </c>
      <c r="T86" s="142" t="s">
        <v>1738</v>
      </c>
    </row>
    <row r="87" spans="1:22" ht="48" customHeight="1" x14ac:dyDescent="0.15">
      <c r="A87" s="70" t="str">
        <f t="shared" ca="1" si="3"/>
        <v/>
      </c>
      <c r="B87" s="2">
        <v>85</v>
      </c>
      <c r="C87" s="5" t="s">
        <v>938</v>
      </c>
      <c r="D87" s="4" t="str">
        <f>VLOOKUP(C87,確認責任者連絡先!$C$3:$E$81,3,FALSE)</f>
        <v>松山市八反地498</v>
      </c>
      <c r="E87" s="4" t="str">
        <f>VLOOKUP(C87,確認責任者連絡先!$C$3:$F$81,4,FALSE)</f>
        <v>089-946-9811</v>
      </c>
      <c r="F87" s="2" t="s">
        <v>1738</v>
      </c>
      <c r="G87" s="142" t="s">
        <v>1738</v>
      </c>
      <c r="H87" s="79" t="s">
        <v>382</v>
      </c>
      <c r="I87" s="52" t="s">
        <v>892</v>
      </c>
      <c r="J87" s="15" t="s">
        <v>915</v>
      </c>
      <c r="K87" s="142" t="s">
        <v>1738</v>
      </c>
      <c r="L87" s="124" t="s">
        <v>208</v>
      </c>
      <c r="M87" s="2" t="s">
        <v>1216</v>
      </c>
      <c r="N87" s="81" t="s">
        <v>205</v>
      </c>
      <c r="O87" s="55">
        <v>45276</v>
      </c>
      <c r="P87" s="55">
        <v>45291</v>
      </c>
      <c r="Q87" s="142" t="s">
        <v>1738</v>
      </c>
      <c r="R87" s="142" t="s">
        <v>1738</v>
      </c>
      <c r="S87" s="142" t="s">
        <v>1738</v>
      </c>
      <c r="T87" s="142" t="s">
        <v>1738</v>
      </c>
    </row>
    <row r="88" spans="1:22" ht="48" customHeight="1" x14ac:dyDescent="0.15">
      <c r="A88" s="70" t="str">
        <f t="shared" ca="1" si="3"/>
        <v/>
      </c>
      <c r="B88" s="2">
        <v>86</v>
      </c>
      <c r="C88" s="5" t="s">
        <v>884</v>
      </c>
      <c r="D88" s="4" t="s">
        <v>668</v>
      </c>
      <c r="E88" s="4" t="s">
        <v>669</v>
      </c>
      <c r="F88" s="142" t="s">
        <v>1738</v>
      </c>
      <c r="G88" s="142" t="s">
        <v>1738</v>
      </c>
      <c r="H88" s="79" t="s">
        <v>382</v>
      </c>
      <c r="I88" s="52" t="s">
        <v>893</v>
      </c>
      <c r="J88" s="15" t="s">
        <v>916</v>
      </c>
      <c r="K88" s="142" t="s">
        <v>1738</v>
      </c>
      <c r="L88" s="62" t="s">
        <v>206</v>
      </c>
      <c r="M88" s="2" t="s">
        <v>1539</v>
      </c>
      <c r="N88" s="81" t="s">
        <v>205</v>
      </c>
      <c r="O88" s="55">
        <v>45127</v>
      </c>
      <c r="P88" s="55">
        <v>45230</v>
      </c>
      <c r="Q88" s="142" t="s">
        <v>1738</v>
      </c>
      <c r="R88" s="142" t="s">
        <v>1738</v>
      </c>
      <c r="S88" s="142" t="s">
        <v>1738</v>
      </c>
      <c r="T88" s="142" t="s">
        <v>1738</v>
      </c>
    </row>
    <row r="89" spans="1:22" ht="48" customHeight="1" x14ac:dyDescent="0.15">
      <c r="A89" s="70" t="str">
        <f t="shared" ca="1" si="3"/>
        <v/>
      </c>
      <c r="B89" s="2">
        <v>87</v>
      </c>
      <c r="C89" s="5" t="s">
        <v>885</v>
      </c>
      <c r="D89" s="4" t="str">
        <f>VLOOKUP(C89,確認責任者連絡先!$C$3:$E$81,3,FALSE)</f>
        <v>大洲市東大洲1911-1</v>
      </c>
      <c r="E89" s="4" t="str">
        <f>VLOOKUP(C89,確認責任者連絡先!$C$3:$F$81,4,FALSE)</f>
        <v>本社
0893-25-4333
松山営業所
089-983-3231</v>
      </c>
      <c r="F89" s="2" t="s">
        <v>1738</v>
      </c>
      <c r="G89" s="142" t="s">
        <v>1738</v>
      </c>
      <c r="H89" s="79" t="s">
        <v>209</v>
      </c>
      <c r="I89" s="52" t="s">
        <v>894</v>
      </c>
      <c r="J89" s="15" t="s">
        <v>917</v>
      </c>
      <c r="K89" s="142" t="s">
        <v>1738</v>
      </c>
      <c r="L89" s="137" t="s">
        <v>389</v>
      </c>
      <c r="M89" s="2" t="s">
        <v>1540</v>
      </c>
      <c r="N89" s="81" t="s">
        <v>205</v>
      </c>
      <c r="O89" s="55">
        <v>45200</v>
      </c>
      <c r="P89" s="55">
        <v>45280</v>
      </c>
      <c r="Q89" s="142" t="s">
        <v>1738</v>
      </c>
      <c r="R89" s="142" t="s">
        <v>1738</v>
      </c>
      <c r="S89" s="142" t="s">
        <v>1738</v>
      </c>
      <c r="T89" s="142" t="s">
        <v>1738</v>
      </c>
    </row>
    <row r="90" spans="1:22" ht="48" customHeight="1" x14ac:dyDescent="0.15">
      <c r="A90" s="70" t="str">
        <f t="shared" ca="1" si="3"/>
        <v/>
      </c>
      <c r="B90" s="2">
        <v>88</v>
      </c>
      <c r="C90" s="5" t="s">
        <v>885</v>
      </c>
      <c r="D90" s="4" t="str">
        <f>VLOOKUP(C90,確認責任者連絡先!$C$3:$E$81,3,FALSE)</f>
        <v>大洲市東大洲1911-1</v>
      </c>
      <c r="E90" s="4" t="str">
        <f>VLOOKUP(C90,確認責任者連絡先!$C$3:$F$81,4,FALSE)</f>
        <v>本社
0893-25-4333
松山営業所
089-983-3231</v>
      </c>
      <c r="F90" s="2" t="s">
        <v>1738</v>
      </c>
      <c r="G90" s="142" t="s">
        <v>1738</v>
      </c>
      <c r="H90" s="79" t="s">
        <v>209</v>
      </c>
      <c r="I90" s="52" t="s">
        <v>895</v>
      </c>
      <c r="J90" s="15" t="s">
        <v>918</v>
      </c>
      <c r="K90" s="142" t="s">
        <v>1738</v>
      </c>
      <c r="L90" s="137" t="s">
        <v>389</v>
      </c>
      <c r="M90" s="2" t="s">
        <v>1540</v>
      </c>
      <c r="N90" s="81" t="s">
        <v>205</v>
      </c>
      <c r="O90" s="55">
        <v>45272</v>
      </c>
      <c r="P90" s="55">
        <v>45371</v>
      </c>
      <c r="Q90" s="142" t="s">
        <v>1738</v>
      </c>
      <c r="R90" s="142" t="s">
        <v>1738</v>
      </c>
      <c r="S90" s="142" t="s">
        <v>1738</v>
      </c>
      <c r="T90" s="142" t="s">
        <v>1738</v>
      </c>
    </row>
    <row r="91" spans="1:22" ht="48" customHeight="1" x14ac:dyDescent="0.15">
      <c r="A91" s="70" t="str">
        <f t="shared" ca="1" si="3"/>
        <v/>
      </c>
      <c r="B91" s="2">
        <v>89</v>
      </c>
      <c r="C91" s="5" t="s">
        <v>885</v>
      </c>
      <c r="D91" s="4" t="str">
        <f>VLOOKUP(C91,確認責任者連絡先!$C$3:$E$81,3,FALSE)</f>
        <v>大洲市東大洲1911-1</v>
      </c>
      <c r="E91" s="4" t="str">
        <f>VLOOKUP(C91,確認責任者連絡先!$C$3:$F$81,4,FALSE)</f>
        <v>本社
0893-25-4333
松山営業所
089-983-3231</v>
      </c>
      <c r="F91" s="2" t="s">
        <v>1738</v>
      </c>
      <c r="G91" s="142" t="s">
        <v>1738</v>
      </c>
      <c r="H91" s="79" t="s">
        <v>209</v>
      </c>
      <c r="I91" s="18" t="s">
        <v>896</v>
      </c>
      <c r="J91" s="15" t="s">
        <v>919</v>
      </c>
      <c r="K91" s="142" t="s">
        <v>1738</v>
      </c>
      <c r="L91" s="137" t="s">
        <v>389</v>
      </c>
      <c r="M91" s="2" t="s">
        <v>1540</v>
      </c>
      <c r="N91" s="81" t="s">
        <v>205</v>
      </c>
      <c r="O91" s="55">
        <v>45250</v>
      </c>
      <c r="P91" s="55">
        <v>45504</v>
      </c>
      <c r="Q91" s="142" t="s">
        <v>1738</v>
      </c>
      <c r="R91" s="142" t="s">
        <v>1738</v>
      </c>
      <c r="S91" s="142" t="s">
        <v>1738</v>
      </c>
      <c r="T91" s="142" t="s">
        <v>1738</v>
      </c>
    </row>
    <row r="92" spans="1:22" ht="48" customHeight="1" x14ac:dyDescent="0.15">
      <c r="A92" s="70" t="str">
        <f t="shared" ca="1" si="3"/>
        <v>出荷中</v>
      </c>
      <c r="B92" s="2">
        <v>90</v>
      </c>
      <c r="C92" s="5" t="s">
        <v>885</v>
      </c>
      <c r="D92" s="4" t="str">
        <f>VLOOKUP(C92,確認責任者連絡先!$C$3:$E$81,3,FALSE)</f>
        <v>大洲市東大洲1911-1</v>
      </c>
      <c r="E92" s="4" t="str">
        <f>VLOOKUP(C92,確認責任者連絡先!$C$3:$F$81,4,FALSE)</f>
        <v>本社
0893-25-4333
松山営業所
089-983-3231</v>
      </c>
      <c r="F92" s="142" t="s">
        <v>1738</v>
      </c>
      <c r="G92" s="142" t="s">
        <v>1738</v>
      </c>
      <c r="H92" s="79" t="s">
        <v>209</v>
      </c>
      <c r="I92" s="52" t="s">
        <v>897</v>
      </c>
      <c r="J92" s="15" t="s">
        <v>920</v>
      </c>
      <c r="K92" s="142" t="s">
        <v>1738</v>
      </c>
      <c r="L92" s="137" t="s">
        <v>389</v>
      </c>
      <c r="M92" s="2" t="s">
        <v>1540</v>
      </c>
      <c r="N92" s="81" t="s">
        <v>205</v>
      </c>
      <c r="O92" s="55">
        <v>44852</v>
      </c>
      <c r="P92" s="55">
        <v>45077</v>
      </c>
      <c r="Q92" s="142" t="s">
        <v>1738</v>
      </c>
      <c r="R92" s="142" t="s">
        <v>1738</v>
      </c>
      <c r="S92" s="142" t="s">
        <v>1738</v>
      </c>
      <c r="T92" s="142" t="s">
        <v>1738</v>
      </c>
    </row>
    <row r="93" spans="1:22" ht="48" customHeight="1" x14ac:dyDescent="0.15">
      <c r="A93" s="70" t="str">
        <f t="shared" ca="1" si="3"/>
        <v/>
      </c>
      <c r="B93" s="2">
        <v>91</v>
      </c>
      <c r="C93" s="5" t="s">
        <v>886</v>
      </c>
      <c r="D93" s="4" t="str">
        <f>VLOOKUP(C93,確認責任者連絡先!$C$3:$E$81,3,FALSE)</f>
        <v>伊予郡松前町大字北川原79-1</v>
      </c>
      <c r="E93" s="4" t="str">
        <f>VLOOKUP(C93,確認責任者連絡先!$C$3:$F$81,4,FALSE)</f>
        <v>089-971-7319</v>
      </c>
      <c r="F93" s="2" t="s">
        <v>1738</v>
      </c>
      <c r="G93" s="142" t="s">
        <v>1738</v>
      </c>
      <c r="H93" s="114" t="s">
        <v>546</v>
      </c>
      <c r="I93" s="52" t="s">
        <v>898</v>
      </c>
      <c r="J93" s="15" t="s">
        <v>921</v>
      </c>
      <c r="K93" s="142" t="s">
        <v>1738</v>
      </c>
      <c r="L93" s="124" t="s">
        <v>383</v>
      </c>
      <c r="M93" s="2" t="s">
        <v>387</v>
      </c>
      <c r="N93" s="81" t="s">
        <v>388</v>
      </c>
      <c r="O93" s="55">
        <v>45037</v>
      </c>
      <c r="P93" s="55">
        <v>45260</v>
      </c>
      <c r="Q93" s="142" t="s">
        <v>1738</v>
      </c>
      <c r="R93" s="142" t="s">
        <v>1738</v>
      </c>
      <c r="S93" s="142" t="s">
        <v>1738</v>
      </c>
      <c r="T93" s="142" t="s">
        <v>1738</v>
      </c>
    </row>
    <row r="94" spans="1:22" ht="48" customHeight="1" x14ac:dyDescent="0.15">
      <c r="A94" s="70" t="str">
        <f t="shared" ca="1" si="3"/>
        <v/>
      </c>
      <c r="B94" s="2">
        <v>92</v>
      </c>
      <c r="C94" s="5" t="s">
        <v>886</v>
      </c>
      <c r="D94" s="4" t="str">
        <f>VLOOKUP(C94,確認責任者連絡先!$C$3:$E$81,3,FALSE)</f>
        <v>伊予郡松前町大字北川原79-1</v>
      </c>
      <c r="E94" s="4" t="str">
        <f>VLOOKUP(C94,確認責任者連絡先!$C$3:$F$81,4,FALSE)</f>
        <v>089-971-7319</v>
      </c>
      <c r="F94" s="2" t="s">
        <v>1738</v>
      </c>
      <c r="G94" s="142" t="s">
        <v>1738</v>
      </c>
      <c r="H94" s="114" t="s">
        <v>546</v>
      </c>
      <c r="I94" s="52" t="s">
        <v>899</v>
      </c>
      <c r="J94" s="15" t="s">
        <v>922</v>
      </c>
      <c r="K94" s="142" t="s">
        <v>1738</v>
      </c>
      <c r="L94" s="124" t="s">
        <v>383</v>
      </c>
      <c r="M94" s="2" t="s">
        <v>387</v>
      </c>
      <c r="N94" s="81" t="s">
        <v>388</v>
      </c>
      <c r="O94" s="55">
        <v>45069</v>
      </c>
      <c r="P94" s="55">
        <v>45291</v>
      </c>
      <c r="Q94" s="142" t="s">
        <v>1738</v>
      </c>
      <c r="R94" s="142" t="s">
        <v>1738</v>
      </c>
      <c r="S94" s="142" t="s">
        <v>1738</v>
      </c>
      <c r="T94" s="142" t="s">
        <v>1738</v>
      </c>
    </row>
    <row r="95" spans="1:22" ht="48" customHeight="1" x14ac:dyDescent="0.15">
      <c r="A95" s="70" t="str">
        <f t="shared" ca="1" si="3"/>
        <v/>
      </c>
      <c r="B95" s="2">
        <v>93</v>
      </c>
      <c r="C95" s="5" t="s">
        <v>886</v>
      </c>
      <c r="D95" s="4" t="str">
        <f>VLOOKUP(C95,確認責任者連絡先!$C$3:$E$81,3,FALSE)</f>
        <v>伊予郡松前町大字北川原79-1</v>
      </c>
      <c r="E95" s="4" t="str">
        <f>VLOOKUP(C95,確認責任者連絡先!$C$3:$F$81,4,FALSE)</f>
        <v>089-971-7319</v>
      </c>
      <c r="F95" s="2" t="s">
        <v>1738</v>
      </c>
      <c r="G95" s="142" t="s">
        <v>1738</v>
      </c>
      <c r="H95" s="114" t="s">
        <v>546</v>
      </c>
      <c r="I95" s="52" t="s">
        <v>900</v>
      </c>
      <c r="J95" s="15" t="s">
        <v>923</v>
      </c>
      <c r="K95" s="142" t="s">
        <v>1738</v>
      </c>
      <c r="L95" s="124" t="s">
        <v>383</v>
      </c>
      <c r="M95" s="2" t="s">
        <v>387</v>
      </c>
      <c r="N95" s="81" t="s">
        <v>379</v>
      </c>
      <c r="O95" s="55">
        <v>45071</v>
      </c>
      <c r="P95" s="55">
        <v>45436</v>
      </c>
      <c r="Q95" s="142" t="s">
        <v>1738</v>
      </c>
      <c r="R95" s="142" t="s">
        <v>1738</v>
      </c>
      <c r="S95" s="142" t="s">
        <v>1738</v>
      </c>
      <c r="T95" s="142" t="s">
        <v>1738</v>
      </c>
    </row>
    <row r="96" spans="1:22" ht="48" customHeight="1" x14ac:dyDescent="0.15">
      <c r="A96" s="70" t="str">
        <f t="shared" ca="1" si="3"/>
        <v/>
      </c>
      <c r="B96" s="2">
        <v>94</v>
      </c>
      <c r="C96" s="5" t="s">
        <v>883</v>
      </c>
      <c r="D96" s="4" t="str">
        <f>VLOOKUP(C96,確認責任者連絡先!$C$3:$E$81,3,FALSE)</f>
        <v>松山市鴨川1-8-5</v>
      </c>
      <c r="E96" s="4" t="str">
        <f>VLOOKUP(C96,確認責任者連絡先!$C$3:$F$81,4,FALSE)</f>
        <v>089-979-1640</v>
      </c>
      <c r="F96" s="142" t="s">
        <v>1738</v>
      </c>
      <c r="G96" s="142" t="s">
        <v>1738</v>
      </c>
      <c r="H96" s="79" t="s">
        <v>382</v>
      </c>
      <c r="I96" s="52" t="s">
        <v>901</v>
      </c>
      <c r="J96" s="15" t="s">
        <v>924</v>
      </c>
      <c r="K96" s="142" t="s">
        <v>1738</v>
      </c>
      <c r="L96" s="124" t="s">
        <v>383</v>
      </c>
      <c r="M96" s="2" t="s">
        <v>1541</v>
      </c>
      <c r="N96" s="81" t="s">
        <v>205</v>
      </c>
      <c r="O96" s="55">
        <v>45301</v>
      </c>
      <c r="P96" s="55">
        <v>45350</v>
      </c>
      <c r="Q96" s="142" t="s">
        <v>1738</v>
      </c>
      <c r="R96" s="142" t="s">
        <v>1738</v>
      </c>
      <c r="S96" s="142" t="s">
        <v>1738</v>
      </c>
      <c r="T96" s="142" t="s">
        <v>1738</v>
      </c>
    </row>
    <row r="97" spans="1:20" ht="48" customHeight="1" x14ac:dyDescent="0.15">
      <c r="A97" s="70" t="str">
        <f t="shared" ca="1" si="3"/>
        <v/>
      </c>
      <c r="B97" s="2">
        <v>95</v>
      </c>
      <c r="C97" s="3" t="s">
        <v>174</v>
      </c>
      <c r="D97" s="4" t="str">
        <f>VLOOKUP(C97,確認責任者連絡先!$C$3:$E$81,3,FALSE)</f>
        <v>宇和島市寄松甲833-4</v>
      </c>
      <c r="E97" s="4" t="str">
        <f>VLOOKUP(C97,確認責任者連絡先!$C$3:$F$81,4,FALSE)</f>
        <v>0895-27-2335</v>
      </c>
      <c r="F97" s="2" t="s">
        <v>1738</v>
      </c>
      <c r="G97" s="142" t="s">
        <v>1738</v>
      </c>
      <c r="H97" s="252" t="s">
        <v>29</v>
      </c>
      <c r="I97" s="1" t="s">
        <v>213</v>
      </c>
      <c r="J97" s="15" t="s">
        <v>925</v>
      </c>
      <c r="K97" s="142" t="s">
        <v>1738</v>
      </c>
      <c r="L97" s="62" t="s">
        <v>28</v>
      </c>
      <c r="M97" s="77" t="s">
        <v>49</v>
      </c>
      <c r="N97" s="16" t="s">
        <v>363</v>
      </c>
      <c r="O97" s="56">
        <v>45200</v>
      </c>
      <c r="P97" s="56">
        <v>45311</v>
      </c>
      <c r="Q97" s="142" t="s">
        <v>1738</v>
      </c>
      <c r="R97" s="142" t="s">
        <v>1738</v>
      </c>
      <c r="S97" s="142" t="s">
        <v>1738</v>
      </c>
      <c r="T97" s="142" t="s">
        <v>1738</v>
      </c>
    </row>
    <row r="98" spans="1:20" ht="48" customHeight="1" x14ac:dyDescent="0.15">
      <c r="A98" s="70" t="str">
        <f t="shared" ca="1" si="3"/>
        <v/>
      </c>
      <c r="B98" s="2">
        <v>96</v>
      </c>
      <c r="C98" s="3" t="s">
        <v>887</v>
      </c>
      <c r="D98" s="4" t="str">
        <f>VLOOKUP(C98,確認責任者連絡先!$C$3:$E$81,3,FALSE)</f>
        <v>西宇和郡伊方町中之浜616</v>
      </c>
      <c r="E98" s="4" t="str">
        <f>VLOOKUP(C98,確認責任者連絡先!$C$3:$F$81,4,FALSE)</f>
        <v>0894-38-0182</v>
      </c>
      <c r="F98" s="2" t="s">
        <v>1738</v>
      </c>
      <c r="G98" s="142" t="s">
        <v>1738</v>
      </c>
      <c r="H98" s="252" t="s">
        <v>29</v>
      </c>
      <c r="I98" s="6" t="s">
        <v>161</v>
      </c>
      <c r="J98" s="15" t="s">
        <v>926</v>
      </c>
      <c r="K98" s="142" t="s">
        <v>1738</v>
      </c>
      <c r="L98" s="62" t="s">
        <v>28</v>
      </c>
      <c r="M98" s="133" t="s">
        <v>48</v>
      </c>
      <c r="N98" s="74" t="s">
        <v>365</v>
      </c>
      <c r="O98" s="82">
        <v>45231</v>
      </c>
      <c r="P98" s="82">
        <v>45291</v>
      </c>
      <c r="Q98" s="142" t="s">
        <v>1738</v>
      </c>
      <c r="R98" s="142" t="s">
        <v>1738</v>
      </c>
      <c r="S98" s="142" t="s">
        <v>1738</v>
      </c>
      <c r="T98" s="142" t="s">
        <v>1738</v>
      </c>
    </row>
    <row r="99" spans="1:20" ht="48" customHeight="1" x14ac:dyDescent="0.15">
      <c r="A99" s="70" t="str">
        <f t="shared" ca="1" si="3"/>
        <v/>
      </c>
      <c r="B99" s="2">
        <v>97</v>
      </c>
      <c r="C99" s="3" t="s">
        <v>1342</v>
      </c>
      <c r="D99" s="4" t="str">
        <f>VLOOKUP(C99,確認責任者連絡先!$C$3:$E$81,3,FALSE)</f>
        <v>宇和島市栄町港3丁目303</v>
      </c>
      <c r="E99" s="4" t="str">
        <f>VLOOKUP(C99,確認責任者連絡先!$C$3:$F$81,4,FALSE)</f>
        <v>0895-22-8111</v>
      </c>
      <c r="F99" s="2" t="s">
        <v>1738</v>
      </c>
      <c r="G99" s="142" t="s">
        <v>1738</v>
      </c>
      <c r="H99" s="252" t="s">
        <v>29</v>
      </c>
      <c r="I99" s="8" t="s">
        <v>902</v>
      </c>
      <c r="J99" s="15" t="s">
        <v>927</v>
      </c>
      <c r="K99" s="142" t="s">
        <v>1738</v>
      </c>
      <c r="L99" s="137" t="s">
        <v>139</v>
      </c>
      <c r="M99" s="133" t="s">
        <v>24</v>
      </c>
      <c r="N99" s="16" t="s">
        <v>363</v>
      </c>
      <c r="O99" s="54">
        <v>45250</v>
      </c>
      <c r="P99" s="54">
        <v>45382</v>
      </c>
      <c r="Q99" s="142" t="s">
        <v>1738</v>
      </c>
      <c r="R99" s="142" t="s">
        <v>1738</v>
      </c>
      <c r="S99" s="142" t="s">
        <v>1738</v>
      </c>
      <c r="T99" s="142" t="s">
        <v>1738</v>
      </c>
    </row>
    <row r="100" spans="1:20" ht="48" customHeight="1" x14ac:dyDescent="0.15">
      <c r="A100" s="70" t="str">
        <f t="shared" ca="1" si="3"/>
        <v/>
      </c>
      <c r="B100" s="2">
        <v>98</v>
      </c>
      <c r="C100" s="3" t="s">
        <v>888</v>
      </c>
      <c r="D100" s="4" t="str">
        <f>VLOOKUP(C100,確認責任者連絡先!$C$3:$E$81,3,FALSE)</f>
        <v>西予市宇和町卯之町4-190-1</v>
      </c>
      <c r="E100" s="4" t="str">
        <f>VLOOKUP(C100,確認責任者連絡先!$C$3:$F$81,4,FALSE)</f>
        <v>0894-62-1321</v>
      </c>
      <c r="F100" s="142" t="s">
        <v>1738</v>
      </c>
      <c r="G100" s="142" t="s">
        <v>1738</v>
      </c>
      <c r="H100" s="252" t="s">
        <v>29</v>
      </c>
      <c r="I100" s="6" t="s">
        <v>34</v>
      </c>
      <c r="J100" s="15" t="s">
        <v>928</v>
      </c>
      <c r="K100" s="142" t="s">
        <v>1738</v>
      </c>
      <c r="L100" s="16" t="s">
        <v>390</v>
      </c>
      <c r="M100" s="77" t="s">
        <v>214</v>
      </c>
      <c r="N100" s="16" t="s">
        <v>363</v>
      </c>
      <c r="O100" s="56">
        <v>45190</v>
      </c>
      <c r="P100" s="56">
        <v>45270</v>
      </c>
      <c r="Q100" s="142" t="s">
        <v>1738</v>
      </c>
      <c r="R100" s="142" t="s">
        <v>1738</v>
      </c>
      <c r="S100" s="142" t="s">
        <v>1738</v>
      </c>
      <c r="T100" s="142" t="s">
        <v>1738</v>
      </c>
    </row>
    <row r="101" spans="1:20" ht="48" customHeight="1" x14ac:dyDescent="0.15">
      <c r="A101" s="70" t="str">
        <f t="shared" ca="1" si="3"/>
        <v/>
      </c>
      <c r="B101" s="2">
        <v>99</v>
      </c>
      <c r="C101" s="3" t="s">
        <v>888</v>
      </c>
      <c r="D101" s="4" t="str">
        <f>VLOOKUP(C101,確認責任者連絡先!$C$3:$E$81,3,FALSE)</f>
        <v>西予市宇和町卯之町4-190-1</v>
      </c>
      <c r="E101" s="4" t="str">
        <f>VLOOKUP(C101,確認責任者連絡先!$C$3:$F$81,4,FALSE)</f>
        <v>0894-62-1321</v>
      </c>
      <c r="F101" s="2" t="s">
        <v>1738</v>
      </c>
      <c r="G101" s="142" t="s">
        <v>1738</v>
      </c>
      <c r="H101" s="252" t="s">
        <v>29</v>
      </c>
      <c r="I101" s="1" t="s">
        <v>903</v>
      </c>
      <c r="J101" s="15" t="s">
        <v>929</v>
      </c>
      <c r="K101" s="142" t="s">
        <v>1738</v>
      </c>
      <c r="L101" s="16" t="s">
        <v>390</v>
      </c>
      <c r="M101" s="77" t="s">
        <v>214</v>
      </c>
      <c r="N101" s="16" t="s">
        <v>363</v>
      </c>
      <c r="O101" s="56">
        <v>45276</v>
      </c>
      <c r="P101" s="56">
        <v>45422</v>
      </c>
      <c r="Q101" s="142" t="s">
        <v>1738</v>
      </c>
      <c r="R101" s="142" t="s">
        <v>1738</v>
      </c>
      <c r="S101" s="142" t="s">
        <v>1738</v>
      </c>
      <c r="T101" s="142" t="s">
        <v>1738</v>
      </c>
    </row>
    <row r="102" spans="1:20" ht="48" customHeight="1" x14ac:dyDescent="0.15">
      <c r="A102" s="70" t="str">
        <f t="shared" ca="1" si="3"/>
        <v/>
      </c>
      <c r="B102" s="2">
        <v>100</v>
      </c>
      <c r="C102" s="3" t="s">
        <v>889</v>
      </c>
      <c r="D102" s="4" t="str">
        <f>VLOOKUP(C102,確認責任者連絡先!$C$3:$E$81,3,FALSE)</f>
        <v>宇和郡鬼北町大字近永942番地</v>
      </c>
      <c r="E102" s="4" t="str">
        <f>VLOOKUP(C102,確認責任者連絡先!$C$3:$F$81,4,FALSE)</f>
        <v>0895-45-1241</v>
      </c>
      <c r="F102" s="2" t="s">
        <v>1738</v>
      </c>
      <c r="G102" s="142" t="s">
        <v>1738</v>
      </c>
      <c r="H102" s="75" t="s">
        <v>22</v>
      </c>
      <c r="I102" s="1" t="s">
        <v>904</v>
      </c>
      <c r="J102" s="15" t="s">
        <v>930</v>
      </c>
      <c r="K102" s="142" t="s">
        <v>1738</v>
      </c>
      <c r="L102" s="16" t="s">
        <v>390</v>
      </c>
      <c r="M102" s="77" t="s">
        <v>214</v>
      </c>
      <c r="N102" s="16" t="s">
        <v>937</v>
      </c>
      <c r="O102" s="56">
        <v>45072</v>
      </c>
      <c r="P102" s="56">
        <v>45079</v>
      </c>
      <c r="Q102" s="142" t="s">
        <v>1738</v>
      </c>
      <c r="R102" s="142" t="s">
        <v>1738</v>
      </c>
      <c r="S102" s="142" t="s">
        <v>1738</v>
      </c>
      <c r="T102" s="142" t="s">
        <v>1738</v>
      </c>
    </row>
    <row r="103" spans="1:20" ht="48" customHeight="1" x14ac:dyDescent="0.15">
      <c r="A103" s="70" t="str">
        <f t="shared" ca="1" si="3"/>
        <v>出荷中</v>
      </c>
      <c r="B103" s="2">
        <v>101</v>
      </c>
      <c r="C103" s="3" t="s">
        <v>1021</v>
      </c>
      <c r="D103" s="4" t="str">
        <f>VLOOKUP(C103,確認責任者連絡先!$C$3:$E$81,3,FALSE)</f>
        <v>松山市鴨川1-8-5</v>
      </c>
      <c r="E103" s="4" t="str">
        <f>VLOOKUP(C103,確認責任者連絡先!$C$3:$F$81,4,FALSE)</f>
        <v>089-979-1640</v>
      </c>
      <c r="F103" s="137" t="s">
        <v>999</v>
      </c>
      <c r="G103" s="137" t="s">
        <v>1672</v>
      </c>
      <c r="H103" s="75" t="s">
        <v>22</v>
      </c>
      <c r="I103" s="6" t="s">
        <v>1026</v>
      </c>
      <c r="J103" s="15" t="s">
        <v>1035</v>
      </c>
      <c r="K103" s="59" t="s">
        <v>1222</v>
      </c>
      <c r="L103" s="17" t="s">
        <v>28</v>
      </c>
      <c r="M103" s="137" t="s">
        <v>697</v>
      </c>
      <c r="N103" s="1" t="s">
        <v>1054</v>
      </c>
      <c r="O103" s="56">
        <v>45000</v>
      </c>
      <c r="P103" s="56">
        <v>45291</v>
      </c>
      <c r="Q103" s="313">
        <v>1</v>
      </c>
      <c r="R103" s="314">
        <v>1</v>
      </c>
      <c r="S103" s="291">
        <v>1000</v>
      </c>
      <c r="T103" s="139" t="s">
        <v>1679</v>
      </c>
    </row>
    <row r="104" spans="1:20" ht="48" customHeight="1" x14ac:dyDescent="0.15">
      <c r="A104" s="70" t="str">
        <f t="shared" ca="1" si="3"/>
        <v>出荷中</v>
      </c>
      <c r="B104" s="2">
        <v>102</v>
      </c>
      <c r="C104" s="3" t="s">
        <v>1022</v>
      </c>
      <c r="D104" s="4" t="str">
        <f>VLOOKUP(C104,確認責任者連絡先!$C$3:$E$81,3,FALSE)</f>
        <v>今治市阿方甲246-1</v>
      </c>
      <c r="E104" s="4" t="str">
        <f>VLOOKUP(C104,確認責任者連絡先!$C$3:$F$81,4,FALSE)</f>
        <v>0898-34-1884</v>
      </c>
      <c r="F104" s="137" t="s">
        <v>1674</v>
      </c>
      <c r="G104" s="137" t="s">
        <v>1675</v>
      </c>
      <c r="H104" s="75" t="s">
        <v>22</v>
      </c>
      <c r="I104" s="6" t="s">
        <v>1027</v>
      </c>
      <c r="J104" s="15" t="s">
        <v>1036</v>
      </c>
      <c r="K104" s="59" t="s">
        <v>1223</v>
      </c>
      <c r="L104" s="137" t="s">
        <v>28</v>
      </c>
      <c r="M104" s="137" t="s">
        <v>697</v>
      </c>
      <c r="N104" s="1" t="s">
        <v>1054</v>
      </c>
      <c r="O104" s="56">
        <v>45031</v>
      </c>
      <c r="P104" s="56">
        <v>45132</v>
      </c>
      <c r="Q104" s="313">
        <v>1</v>
      </c>
      <c r="R104" s="314">
        <v>22.7</v>
      </c>
      <c r="S104" s="291">
        <v>18160</v>
      </c>
      <c r="T104" s="139" t="s">
        <v>1680</v>
      </c>
    </row>
    <row r="105" spans="1:20" ht="48" customHeight="1" x14ac:dyDescent="0.15">
      <c r="A105" s="70" t="str">
        <f t="shared" ca="1" si="3"/>
        <v/>
      </c>
      <c r="B105" s="2">
        <v>103</v>
      </c>
      <c r="C105" s="3" t="s">
        <v>1022</v>
      </c>
      <c r="D105" s="4" t="str">
        <f>VLOOKUP(C105,確認責任者連絡先!$C$3:$E$81,3,FALSE)</f>
        <v>今治市阿方甲246-1</v>
      </c>
      <c r="E105" s="4" t="str">
        <f>VLOOKUP(C105,確認責任者連絡先!$C$3:$F$81,4,FALSE)</f>
        <v>0898-34-1884</v>
      </c>
      <c r="F105" s="2" t="s">
        <v>1738</v>
      </c>
      <c r="G105" s="142" t="s">
        <v>1738</v>
      </c>
      <c r="H105" s="79" t="s">
        <v>29</v>
      </c>
      <c r="I105" s="6" t="s">
        <v>1028</v>
      </c>
      <c r="J105" s="15" t="s">
        <v>1037</v>
      </c>
      <c r="K105" s="142" t="s">
        <v>1738</v>
      </c>
      <c r="L105" s="137" t="s">
        <v>28</v>
      </c>
      <c r="M105" s="137" t="s">
        <v>697</v>
      </c>
      <c r="N105" s="1" t="s">
        <v>1054</v>
      </c>
      <c r="O105" s="56">
        <v>45231</v>
      </c>
      <c r="P105" s="56">
        <v>45291</v>
      </c>
      <c r="Q105" s="116"/>
      <c r="R105" s="257"/>
      <c r="S105" s="258"/>
      <c r="T105" s="137"/>
    </row>
    <row r="106" spans="1:20" ht="48" customHeight="1" x14ac:dyDescent="0.15">
      <c r="A106" s="70" t="str">
        <f t="shared" ca="1" si="3"/>
        <v>出荷中</v>
      </c>
      <c r="B106" s="2">
        <v>104</v>
      </c>
      <c r="C106" s="3" t="s">
        <v>1022</v>
      </c>
      <c r="D106" s="4" t="str">
        <f>VLOOKUP(C106,確認責任者連絡先!$C$3:$E$81,3,FALSE)</f>
        <v>今治市阿方甲246-1</v>
      </c>
      <c r="E106" s="4" t="str">
        <f>VLOOKUP(C106,確認責任者連絡先!$C$3:$F$81,4,FALSE)</f>
        <v>0898-34-1884</v>
      </c>
      <c r="F106" s="137" t="s">
        <v>999</v>
      </c>
      <c r="G106" s="137" t="s">
        <v>1069</v>
      </c>
      <c r="H106" s="75" t="s">
        <v>22</v>
      </c>
      <c r="I106" s="131" t="s">
        <v>1029</v>
      </c>
      <c r="J106" s="15" t="s">
        <v>1038</v>
      </c>
      <c r="K106" s="59" t="s">
        <v>1065</v>
      </c>
      <c r="L106" s="94" t="s">
        <v>28</v>
      </c>
      <c r="M106" s="137" t="s">
        <v>699</v>
      </c>
      <c r="N106" s="169" t="s">
        <v>1054</v>
      </c>
      <c r="O106" s="56">
        <v>44995</v>
      </c>
      <c r="P106" s="56">
        <v>45322</v>
      </c>
      <c r="Q106" s="134">
        <v>2</v>
      </c>
      <c r="R106" s="135">
        <v>4</v>
      </c>
      <c r="S106" s="134">
        <v>2800</v>
      </c>
      <c r="T106" s="139" t="s">
        <v>590</v>
      </c>
    </row>
    <row r="107" spans="1:20" ht="48" customHeight="1" x14ac:dyDescent="0.15">
      <c r="A107" s="70" t="str">
        <f t="shared" ca="1" si="3"/>
        <v>出荷中</v>
      </c>
      <c r="B107" s="2">
        <v>105</v>
      </c>
      <c r="C107" s="3" t="s">
        <v>1022</v>
      </c>
      <c r="D107" s="4" t="str">
        <f>VLOOKUP(C107,確認責任者連絡先!$C$3:$E$81,3,FALSE)</f>
        <v>今治市阿方甲246-1</v>
      </c>
      <c r="E107" s="4" t="str">
        <f>VLOOKUP(C107,確認責任者連絡先!$C$3:$F$81,4,FALSE)</f>
        <v>0898-34-1884</v>
      </c>
      <c r="F107" s="137" t="s">
        <v>999</v>
      </c>
      <c r="G107" s="137" t="s">
        <v>1069</v>
      </c>
      <c r="H107" s="75" t="s">
        <v>22</v>
      </c>
      <c r="I107" s="6" t="s">
        <v>1030</v>
      </c>
      <c r="J107" s="15" t="s">
        <v>1039</v>
      </c>
      <c r="K107" s="59" t="s">
        <v>1066</v>
      </c>
      <c r="L107" s="137" t="s">
        <v>28</v>
      </c>
      <c r="M107" s="137" t="s">
        <v>699</v>
      </c>
      <c r="N107" s="1" t="s">
        <v>1054</v>
      </c>
      <c r="O107" s="56">
        <v>44972</v>
      </c>
      <c r="P107" s="56">
        <v>45322</v>
      </c>
      <c r="Q107" s="134">
        <v>2</v>
      </c>
      <c r="R107" s="135">
        <v>4</v>
      </c>
      <c r="S107" s="134">
        <v>2800</v>
      </c>
      <c r="T107" s="139" t="s">
        <v>590</v>
      </c>
    </row>
    <row r="108" spans="1:20" ht="48" customHeight="1" x14ac:dyDescent="0.15">
      <c r="A108" s="70" t="str">
        <f t="shared" ca="1" si="3"/>
        <v>出荷中</v>
      </c>
      <c r="B108" s="2">
        <v>106</v>
      </c>
      <c r="C108" s="3" t="s">
        <v>1022</v>
      </c>
      <c r="D108" s="4" t="str">
        <f>VLOOKUP(C108,確認責任者連絡先!$C$3:$E$81,3,FALSE)</f>
        <v>今治市阿方甲246-1</v>
      </c>
      <c r="E108" s="4" t="str">
        <f>VLOOKUP(C108,確認責任者連絡先!$C$3:$F$81,4,FALSE)</f>
        <v>0898-34-1884</v>
      </c>
      <c r="F108" s="137" t="s">
        <v>999</v>
      </c>
      <c r="G108" s="137" t="s">
        <v>1069</v>
      </c>
      <c r="H108" s="75" t="s">
        <v>22</v>
      </c>
      <c r="I108" s="6" t="s">
        <v>1031</v>
      </c>
      <c r="J108" s="15" t="s">
        <v>1040</v>
      </c>
      <c r="K108" s="59" t="s">
        <v>1067</v>
      </c>
      <c r="L108" s="137" t="s">
        <v>28</v>
      </c>
      <c r="M108" s="137" t="s">
        <v>699</v>
      </c>
      <c r="N108" s="1" t="s">
        <v>1054</v>
      </c>
      <c r="O108" s="56">
        <v>44972</v>
      </c>
      <c r="P108" s="56">
        <v>45322</v>
      </c>
      <c r="Q108" s="301">
        <v>2</v>
      </c>
      <c r="R108" s="302">
        <v>4</v>
      </c>
      <c r="S108" s="301">
        <v>2800</v>
      </c>
      <c r="T108" s="139" t="s">
        <v>590</v>
      </c>
    </row>
    <row r="109" spans="1:20" ht="48" customHeight="1" x14ac:dyDescent="0.15">
      <c r="A109" s="70" t="str">
        <f t="shared" ca="1" si="3"/>
        <v>出荷中</v>
      </c>
      <c r="B109" s="2">
        <v>107</v>
      </c>
      <c r="C109" s="3" t="s">
        <v>1022</v>
      </c>
      <c r="D109" s="4" t="str">
        <f>VLOOKUP(C109,確認責任者連絡先!$C$3:$E$81,3,FALSE)</f>
        <v>今治市阿方甲246-1</v>
      </c>
      <c r="E109" s="4" t="str">
        <f>VLOOKUP(C109,確認責任者連絡先!$C$3:$F$81,4,FALSE)</f>
        <v>0898-34-1884</v>
      </c>
      <c r="F109" s="137" t="s">
        <v>999</v>
      </c>
      <c r="G109" s="137" t="s">
        <v>1069</v>
      </c>
      <c r="H109" s="75" t="s">
        <v>22</v>
      </c>
      <c r="I109" s="6" t="s">
        <v>1032</v>
      </c>
      <c r="J109" s="15" t="s">
        <v>1041</v>
      </c>
      <c r="K109" s="59" t="s">
        <v>1068</v>
      </c>
      <c r="L109" s="77" t="s">
        <v>28</v>
      </c>
      <c r="M109" s="137" t="s">
        <v>699</v>
      </c>
      <c r="N109" s="6" t="s">
        <v>1054</v>
      </c>
      <c r="O109" s="56">
        <v>44972</v>
      </c>
      <c r="P109" s="56">
        <v>45322</v>
      </c>
      <c r="Q109" s="301">
        <v>2</v>
      </c>
      <c r="R109" s="302">
        <v>4</v>
      </c>
      <c r="S109" s="301">
        <v>2800</v>
      </c>
      <c r="T109" s="139" t="s">
        <v>590</v>
      </c>
    </row>
    <row r="110" spans="1:20" ht="48" customHeight="1" x14ac:dyDescent="0.15">
      <c r="A110" s="70" t="str">
        <f t="shared" ca="1" si="3"/>
        <v/>
      </c>
      <c r="B110" s="2">
        <v>108</v>
      </c>
      <c r="C110" s="3" t="s">
        <v>1022</v>
      </c>
      <c r="D110" s="4" t="str">
        <f>VLOOKUP(C110,確認責任者連絡先!$C$3:$E$81,3,FALSE)</f>
        <v>今治市阿方甲246-1</v>
      </c>
      <c r="E110" s="4" t="str">
        <f>VLOOKUP(C110,確認責任者連絡先!$C$3:$F$81,4,FALSE)</f>
        <v>0898-34-1884</v>
      </c>
      <c r="F110" s="2" t="s">
        <v>1738</v>
      </c>
      <c r="G110" s="142" t="s">
        <v>1738</v>
      </c>
      <c r="H110" s="79" t="s">
        <v>29</v>
      </c>
      <c r="I110" s="6" t="s">
        <v>1033</v>
      </c>
      <c r="J110" s="15" t="s">
        <v>1042</v>
      </c>
      <c r="K110" s="142" t="s">
        <v>1738</v>
      </c>
      <c r="L110" s="17" t="s">
        <v>28</v>
      </c>
      <c r="M110" s="137" t="s">
        <v>699</v>
      </c>
      <c r="N110" s="1" t="s">
        <v>1054</v>
      </c>
      <c r="O110" s="56">
        <v>45231</v>
      </c>
      <c r="P110" s="56">
        <v>45305</v>
      </c>
      <c r="Q110" s="142" t="s">
        <v>1738</v>
      </c>
      <c r="R110" s="142" t="s">
        <v>1738</v>
      </c>
      <c r="S110" s="142" t="s">
        <v>1738</v>
      </c>
      <c r="T110" s="142" t="s">
        <v>1738</v>
      </c>
    </row>
    <row r="111" spans="1:20" ht="48" customHeight="1" x14ac:dyDescent="0.15">
      <c r="A111" s="70" t="str">
        <f t="shared" ca="1" si="3"/>
        <v/>
      </c>
      <c r="B111" s="2">
        <v>109</v>
      </c>
      <c r="C111" s="5" t="s">
        <v>1056</v>
      </c>
      <c r="D111" s="4" t="str">
        <f>VLOOKUP(C111,確認責任者連絡先!$C$3:$E$81,3,FALSE)</f>
        <v>松山市八反地498</v>
      </c>
      <c r="E111" s="4" t="str">
        <f>VLOOKUP(C111,確認責任者連絡先!$C$3:$F$81,4,FALSE)</f>
        <v>089-946-9811</v>
      </c>
      <c r="F111" s="2" t="s">
        <v>1738</v>
      </c>
      <c r="G111" s="142" t="s">
        <v>1738</v>
      </c>
      <c r="H111" s="79" t="s">
        <v>382</v>
      </c>
      <c r="I111" s="52" t="s">
        <v>393</v>
      </c>
      <c r="J111" s="15" t="s">
        <v>1043</v>
      </c>
      <c r="K111" s="142" t="s">
        <v>1738</v>
      </c>
      <c r="L111" s="5" t="s">
        <v>394</v>
      </c>
      <c r="M111" s="4" t="s">
        <v>1618</v>
      </c>
      <c r="N111" s="81" t="s">
        <v>1055</v>
      </c>
      <c r="O111" s="55">
        <v>45323</v>
      </c>
      <c r="P111" s="55">
        <v>45351</v>
      </c>
      <c r="Q111" s="142" t="s">
        <v>1738</v>
      </c>
      <c r="R111" s="142" t="s">
        <v>1738</v>
      </c>
      <c r="S111" s="142" t="s">
        <v>1738</v>
      </c>
      <c r="T111" s="142" t="s">
        <v>1738</v>
      </c>
    </row>
    <row r="112" spans="1:20" ht="48" customHeight="1" x14ac:dyDescent="0.15">
      <c r="A112" s="70" t="str">
        <f t="shared" ca="1" si="3"/>
        <v/>
      </c>
      <c r="B112" s="2">
        <v>110</v>
      </c>
      <c r="C112" s="4" t="s">
        <v>180</v>
      </c>
      <c r="D112" s="4" t="str">
        <f>VLOOKUP(C112,確認責任者連絡先!$C$3:$E$81,3,FALSE)</f>
        <v>松山市松ノ木1-5-16</v>
      </c>
      <c r="E112" s="4" t="str">
        <f>VLOOKUP(C112,確認責任者連絡先!$C$3:$F$81,4,FALSE)</f>
        <v>089-953-3667</v>
      </c>
      <c r="F112" s="2" t="s">
        <v>1738</v>
      </c>
      <c r="G112" s="142" t="s">
        <v>1738</v>
      </c>
      <c r="H112" s="79" t="s">
        <v>382</v>
      </c>
      <c r="I112" s="52" t="s">
        <v>395</v>
      </c>
      <c r="J112" s="15" t="s">
        <v>1044</v>
      </c>
      <c r="K112" s="142" t="s">
        <v>1738</v>
      </c>
      <c r="L112" s="261" t="s">
        <v>396</v>
      </c>
      <c r="M112" s="4" t="s">
        <v>1619</v>
      </c>
      <c r="N112" s="81" t="s">
        <v>205</v>
      </c>
      <c r="O112" s="55">
        <v>45311</v>
      </c>
      <c r="P112" s="55">
        <v>45392</v>
      </c>
      <c r="Q112" s="142" t="s">
        <v>1738</v>
      </c>
      <c r="R112" s="142" t="s">
        <v>1738</v>
      </c>
      <c r="S112" s="142" t="s">
        <v>1738</v>
      </c>
      <c r="T112" s="142" t="s">
        <v>1738</v>
      </c>
    </row>
    <row r="113" spans="1:20" ht="48" customHeight="1" x14ac:dyDescent="0.15">
      <c r="A113" s="70" t="str">
        <f t="shared" ca="1" si="3"/>
        <v/>
      </c>
      <c r="B113" s="2">
        <v>111</v>
      </c>
      <c r="C113" s="4" t="s">
        <v>180</v>
      </c>
      <c r="D113" s="4" t="str">
        <f>VLOOKUP(C113,確認責任者連絡先!$C$3:$E$81,3,FALSE)</f>
        <v>松山市松ノ木1-5-16</v>
      </c>
      <c r="E113" s="4" t="str">
        <f>VLOOKUP(C113,確認責任者連絡先!$C$3:$F$81,4,FALSE)</f>
        <v>089-953-3667</v>
      </c>
      <c r="F113" s="2" t="s">
        <v>1738</v>
      </c>
      <c r="G113" s="142" t="s">
        <v>1738</v>
      </c>
      <c r="H113" s="79" t="s">
        <v>382</v>
      </c>
      <c r="I113" s="52" t="s">
        <v>1617</v>
      </c>
      <c r="J113" s="15" t="s">
        <v>1045</v>
      </c>
      <c r="K113" s="142" t="s">
        <v>1738</v>
      </c>
      <c r="L113" s="261" t="s">
        <v>385</v>
      </c>
      <c r="M113" s="4" t="s">
        <v>1620</v>
      </c>
      <c r="N113" s="81" t="s">
        <v>1055</v>
      </c>
      <c r="O113" s="55">
        <v>45352</v>
      </c>
      <c r="P113" s="55">
        <v>45413</v>
      </c>
      <c r="Q113" s="142" t="s">
        <v>1738</v>
      </c>
      <c r="R113" s="142" t="s">
        <v>1738</v>
      </c>
      <c r="S113" s="142" t="s">
        <v>1738</v>
      </c>
      <c r="T113" s="142" t="s">
        <v>1738</v>
      </c>
    </row>
    <row r="114" spans="1:20" ht="48" customHeight="1" x14ac:dyDescent="0.15">
      <c r="A114" s="70" t="str">
        <f t="shared" ca="1" si="3"/>
        <v/>
      </c>
      <c r="B114" s="2">
        <v>112</v>
      </c>
      <c r="C114" s="3" t="s">
        <v>1023</v>
      </c>
      <c r="D114" s="4" t="str">
        <f>VLOOKUP(C114,確認責任者連絡先!$C$3:$E$81,3,FALSE)</f>
        <v>西予市宇和町卯之町2-462</v>
      </c>
      <c r="E114" s="4" t="str">
        <f>VLOOKUP(C114,確認責任者連絡先!$C$3:$F$81,4,FALSE)</f>
        <v>0894-62-1211</v>
      </c>
      <c r="F114" s="2" t="s">
        <v>1738</v>
      </c>
      <c r="G114" s="142" t="s">
        <v>1738</v>
      </c>
      <c r="H114" s="252" t="s">
        <v>29</v>
      </c>
      <c r="I114" s="1" t="s">
        <v>215</v>
      </c>
      <c r="J114" s="15" t="s">
        <v>1046</v>
      </c>
      <c r="K114" s="142" t="s">
        <v>1738</v>
      </c>
      <c r="L114" s="62" t="s">
        <v>28</v>
      </c>
      <c r="M114" s="133" t="s">
        <v>48</v>
      </c>
      <c r="N114" s="18" t="s">
        <v>366</v>
      </c>
      <c r="O114" s="56">
        <v>45200</v>
      </c>
      <c r="P114" s="56">
        <v>45322</v>
      </c>
      <c r="Q114" s="142" t="s">
        <v>1738</v>
      </c>
      <c r="R114" s="142" t="s">
        <v>1738</v>
      </c>
      <c r="S114" s="142" t="s">
        <v>1738</v>
      </c>
      <c r="T114" s="142" t="s">
        <v>1738</v>
      </c>
    </row>
    <row r="115" spans="1:20" ht="48" customHeight="1" x14ac:dyDescent="0.15">
      <c r="A115" s="70" t="str">
        <f t="shared" ca="1" si="3"/>
        <v/>
      </c>
      <c r="B115" s="2">
        <v>113</v>
      </c>
      <c r="C115" s="3" t="s">
        <v>1023</v>
      </c>
      <c r="D115" s="4" t="str">
        <f>VLOOKUP(C115,確認責任者連絡先!$C$3:$E$81,3,FALSE)</f>
        <v>西予市宇和町卯之町2-462</v>
      </c>
      <c r="E115" s="4" t="str">
        <f>VLOOKUP(C115,確認責任者連絡先!$C$3:$F$81,4,FALSE)</f>
        <v>0894-62-1211</v>
      </c>
      <c r="F115" s="2" t="s">
        <v>1738</v>
      </c>
      <c r="G115" s="142" t="s">
        <v>1738</v>
      </c>
      <c r="H115" s="252" t="s">
        <v>29</v>
      </c>
      <c r="I115" s="1" t="s">
        <v>1034</v>
      </c>
      <c r="J115" s="15" t="s">
        <v>1047</v>
      </c>
      <c r="K115" s="142" t="s">
        <v>1738</v>
      </c>
      <c r="L115" s="62" t="s">
        <v>28</v>
      </c>
      <c r="M115" s="133" t="s">
        <v>48</v>
      </c>
      <c r="N115" s="18" t="s">
        <v>366</v>
      </c>
      <c r="O115" s="56">
        <v>45301</v>
      </c>
      <c r="P115" s="56">
        <v>45371</v>
      </c>
      <c r="Q115" s="142" t="s">
        <v>1738</v>
      </c>
      <c r="R115" s="142" t="s">
        <v>1738</v>
      </c>
      <c r="S115" s="142" t="s">
        <v>1738</v>
      </c>
      <c r="T115" s="142" t="s">
        <v>1738</v>
      </c>
    </row>
    <row r="116" spans="1:20" ht="48" customHeight="1" x14ac:dyDescent="0.15">
      <c r="A116" s="70" t="str">
        <f t="shared" ca="1" si="3"/>
        <v/>
      </c>
      <c r="B116" s="2">
        <v>114</v>
      </c>
      <c r="C116" s="3" t="s">
        <v>1024</v>
      </c>
      <c r="D116" s="4" t="str">
        <f>VLOOKUP(C116,確認責任者連絡先!$C$3:$E$81,3,FALSE)</f>
        <v>八幡浜市日土町2-116</v>
      </c>
      <c r="E116" s="4" t="str">
        <f>VLOOKUP(C116,確認責任者連絡先!$C$3:$F$81,4,FALSE)</f>
        <v>0894-26-1011</v>
      </c>
      <c r="F116" s="2" t="s">
        <v>1738</v>
      </c>
      <c r="G116" s="142" t="s">
        <v>1738</v>
      </c>
      <c r="H116" s="252" t="s">
        <v>29</v>
      </c>
      <c r="I116" s="1" t="s">
        <v>216</v>
      </c>
      <c r="J116" s="15" t="s">
        <v>1048</v>
      </c>
      <c r="K116" s="142" t="s">
        <v>1738</v>
      </c>
      <c r="L116" s="62" t="s">
        <v>28</v>
      </c>
      <c r="M116" s="133" t="s">
        <v>48</v>
      </c>
      <c r="N116" s="18" t="s">
        <v>366</v>
      </c>
      <c r="O116" s="56">
        <v>45200</v>
      </c>
      <c r="P116" s="56">
        <v>45285</v>
      </c>
      <c r="Q116" s="142" t="s">
        <v>1738</v>
      </c>
      <c r="R116" s="142" t="s">
        <v>1738</v>
      </c>
      <c r="S116" s="142" t="s">
        <v>1738</v>
      </c>
      <c r="T116" s="142" t="s">
        <v>1738</v>
      </c>
    </row>
    <row r="117" spans="1:20" ht="48" customHeight="1" x14ac:dyDescent="0.15">
      <c r="A117" s="70" t="str">
        <f t="shared" ca="1" si="3"/>
        <v/>
      </c>
      <c r="B117" s="2">
        <v>115</v>
      </c>
      <c r="C117" s="4" t="s">
        <v>188</v>
      </c>
      <c r="D117" s="4" t="str">
        <f>VLOOKUP(C117,確認責任者連絡先!$C$3:$E$81,3,FALSE)</f>
        <v>西予市宇和郡伊方町河内1448-1</v>
      </c>
      <c r="E117" s="4" t="str">
        <f>VLOOKUP(C117,確認責任者連絡先!$C$3:$F$81,4,FALSE)</f>
        <v>0894-38-2165</v>
      </c>
      <c r="F117" s="2" t="s">
        <v>1738</v>
      </c>
      <c r="G117" s="142" t="s">
        <v>1738</v>
      </c>
      <c r="H117" s="252" t="s">
        <v>29</v>
      </c>
      <c r="I117" s="6" t="s">
        <v>34</v>
      </c>
      <c r="J117" s="15" t="s">
        <v>1049</v>
      </c>
      <c r="K117" s="142" t="s">
        <v>1738</v>
      </c>
      <c r="L117" s="62" t="s">
        <v>28</v>
      </c>
      <c r="M117" s="133" t="s">
        <v>48</v>
      </c>
      <c r="N117" s="179" t="s">
        <v>365</v>
      </c>
      <c r="O117" s="56">
        <v>45231</v>
      </c>
      <c r="P117" s="56">
        <v>45291</v>
      </c>
      <c r="Q117" s="142" t="s">
        <v>1738</v>
      </c>
      <c r="R117" s="142" t="s">
        <v>1738</v>
      </c>
      <c r="S117" s="142" t="s">
        <v>1738</v>
      </c>
      <c r="T117" s="142" t="s">
        <v>1738</v>
      </c>
    </row>
    <row r="118" spans="1:20" ht="48" customHeight="1" x14ac:dyDescent="0.15">
      <c r="A118" s="70" t="str">
        <f t="shared" ca="1" si="3"/>
        <v/>
      </c>
      <c r="B118" s="2">
        <v>116</v>
      </c>
      <c r="C118" s="3" t="s">
        <v>496</v>
      </c>
      <c r="D118" s="4" t="str">
        <f>VLOOKUP(C118,確認責任者連絡先!$C$3:$E$81,3,FALSE)</f>
        <v>八幡浜市向灘高城229番地2</v>
      </c>
      <c r="E118" s="4" t="str">
        <f>VLOOKUP(C118,確認責任者連絡先!$C$3:$F$81,4,FALSE)</f>
        <v>0894-24-0090</v>
      </c>
      <c r="F118" s="2" t="s">
        <v>1738</v>
      </c>
      <c r="G118" s="142" t="s">
        <v>1738</v>
      </c>
      <c r="H118" s="252" t="s">
        <v>29</v>
      </c>
      <c r="I118" s="1" t="s">
        <v>38</v>
      </c>
      <c r="J118" s="15" t="s">
        <v>1050</v>
      </c>
      <c r="K118" s="142" t="s">
        <v>1738</v>
      </c>
      <c r="L118" s="62" t="s">
        <v>28</v>
      </c>
      <c r="M118" s="133" t="s">
        <v>217</v>
      </c>
      <c r="N118" s="18" t="s">
        <v>363</v>
      </c>
      <c r="O118" s="82">
        <v>45231</v>
      </c>
      <c r="P118" s="82">
        <v>45350</v>
      </c>
      <c r="Q118" s="142" t="s">
        <v>1738</v>
      </c>
      <c r="R118" s="142" t="s">
        <v>1738</v>
      </c>
      <c r="S118" s="142" t="s">
        <v>1738</v>
      </c>
      <c r="T118" s="142" t="s">
        <v>1738</v>
      </c>
    </row>
    <row r="119" spans="1:20" ht="48" customHeight="1" x14ac:dyDescent="0.15">
      <c r="A119" s="70" t="str">
        <f t="shared" ca="1" si="3"/>
        <v/>
      </c>
      <c r="B119" s="2">
        <v>117</v>
      </c>
      <c r="C119" s="3" t="s">
        <v>174</v>
      </c>
      <c r="D119" s="4" t="str">
        <f>VLOOKUP(C119,確認責任者連絡先!$C$3:$E$81,3,FALSE)</f>
        <v>宇和島市寄松甲833-4</v>
      </c>
      <c r="E119" s="4" t="str">
        <f>VLOOKUP(C119,確認責任者連絡先!$C$3:$F$81,4,FALSE)</f>
        <v>0895-27-2335</v>
      </c>
      <c r="F119" s="2" t="s">
        <v>1738</v>
      </c>
      <c r="G119" s="142" t="s">
        <v>1738</v>
      </c>
      <c r="H119" s="252" t="s">
        <v>29</v>
      </c>
      <c r="I119" s="1" t="s">
        <v>218</v>
      </c>
      <c r="J119" s="15" t="s">
        <v>1051</v>
      </c>
      <c r="K119" s="142" t="s">
        <v>1738</v>
      </c>
      <c r="L119" s="137" t="s">
        <v>139</v>
      </c>
      <c r="M119" s="133" t="s">
        <v>24</v>
      </c>
      <c r="N119" s="18" t="s">
        <v>363</v>
      </c>
      <c r="O119" s="56">
        <v>45270</v>
      </c>
      <c r="P119" s="56">
        <v>45322</v>
      </c>
      <c r="Q119" s="142" t="s">
        <v>1738</v>
      </c>
      <c r="R119" s="142" t="s">
        <v>1738</v>
      </c>
      <c r="S119" s="142" t="s">
        <v>1738</v>
      </c>
      <c r="T119" s="142" t="s">
        <v>1738</v>
      </c>
    </row>
    <row r="120" spans="1:20" ht="48" customHeight="1" x14ac:dyDescent="0.15">
      <c r="A120" s="70" t="str">
        <f t="shared" ca="1" si="3"/>
        <v/>
      </c>
      <c r="B120" s="2">
        <v>118</v>
      </c>
      <c r="C120" s="3" t="s">
        <v>1025</v>
      </c>
      <c r="D120" s="4" t="str">
        <f>VLOOKUP(C120,確認責任者連絡先!$C$3:$E$81,3,FALSE)</f>
        <v>松山市西石井1-9-22</v>
      </c>
      <c r="E120" s="4" t="str">
        <f>VLOOKUP(C120,確認責任者連絡先!$C$3:$F$81,4,FALSE)</f>
        <v>089-968-1105</v>
      </c>
      <c r="F120" s="2" t="s">
        <v>1738</v>
      </c>
      <c r="G120" s="142" t="s">
        <v>1738</v>
      </c>
      <c r="H120" s="252" t="s">
        <v>29</v>
      </c>
      <c r="I120" s="8" t="s">
        <v>9</v>
      </c>
      <c r="J120" s="15" t="s">
        <v>1052</v>
      </c>
      <c r="K120" s="142" t="s">
        <v>1738</v>
      </c>
      <c r="L120" s="137" t="s">
        <v>139</v>
      </c>
      <c r="M120" s="133" t="s">
        <v>24</v>
      </c>
      <c r="N120" s="18" t="s">
        <v>359</v>
      </c>
      <c r="O120" s="56">
        <v>45292</v>
      </c>
      <c r="P120" s="56">
        <v>45381</v>
      </c>
      <c r="Q120" s="142" t="s">
        <v>1738</v>
      </c>
      <c r="R120" s="142" t="s">
        <v>1738</v>
      </c>
      <c r="S120" s="142" t="s">
        <v>1738</v>
      </c>
      <c r="T120" s="142" t="s">
        <v>1738</v>
      </c>
    </row>
    <row r="121" spans="1:20" ht="48" customHeight="1" x14ac:dyDescent="0.15">
      <c r="A121" s="70" t="str">
        <f t="shared" ca="1" si="3"/>
        <v/>
      </c>
      <c r="B121" s="2">
        <v>119</v>
      </c>
      <c r="C121" s="3" t="s">
        <v>1025</v>
      </c>
      <c r="D121" s="4" t="str">
        <f>VLOOKUP(C121,確認責任者連絡先!$C$3:$E$81,3,FALSE)</f>
        <v>松山市西石井1-9-22</v>
      </c>
      <c r="E121" s="4" t="str">
        <f>VLOOKUP(C121,確認責任者連絡先!$C$3:$F$81,4,FALSE)</f>
        <v>089-968-1105</v>
      </c>
      <c r="F121" s="2" t="s">
        <v>1738</v>
      </c>
      <c r="G121" s="142" t="s">
        <v>1738</v>
      </c>
      <c r="H121" s="252" t="s">
        <v>29</v>
      </c>
      <c r="I121" s="8" t="s">
        <v>18</v>
      </c>
      <c r="J121" s="15" t="s">
        <v>1053</v>
      </c>
      <c r="K121" s="142" t="s">
        <v>1738</v>
      </c>
      <c r="L121" s="62" t="s">
        <v>28</v>
      </c>
      <c r="M121" s="77" t="s">
        <v>49</v>
      </c>
      <c r="N121" s="18" t="s">
        <v>359</v>
      </c>
      <c r="O121" s="54">
        <v>45311</v>
      </c>
      <c r="P121" s="54">
        <v>45412</v>
      </c>
      <c r="Q121" s="142" t="s">
        <v>1738</v>
      </c>
      <c r="R121" s="142" t="s">
        <v>1738</v>
      </c>
      <c r="S121" s="142" t="s">
        <v>1738</v>
      </c>
      <c r="T121" s="142" t="s">
        <v>1738</v>
      </c>
    </row>
    <row r="122" spans="1:20" ht="48" customHeight="1" x14ac:dyDescent="0.15">
      <c r="A122" s="70" t="str">
        <f t="shared" ca="1" si="3"/>
        <v/>
      </c>
      <c r="B122" s="2">
        <v>120</v>
      </c>
      <c r="C122" s="3" t="s">
        <v>1103</v>
      </c>
      <c r="D122" s="4" t="str">
        <f>VLOOKUP(C122,確認責任者連絡先!$C$3:$E$81,3,FALSE)</f>
        <v>四国中央市中之庄町1684-4</v>
      </c>
      <c r="E122" s="4" t="str">
        <f>VLOOKUP(C122,確認責任者連絡先!$C$3:$F$81,4,FALSE)</f>
        <v>0896-24-5500</v>
      </c>
      <c r="F122" s="2" t="s">
        <v>1738</v>
      </c>
      <c r="G122" s="142" t="s">
        <v>1738</v>
      </c>
      <c r="H122" s="118" t="s">
        <v>13</v>
      </c>
      <c r="I122" s="6" t="s">
        <v>401</v>
      </c>
      <c r="J122" s="59" t="s">
        <v>1147</v>
      </c>
      <c r="K122" s="142" t="s">
        <v>1738</v>
      </c>
      <c r="L122" s="85" t="s">
        <v>28</v>
      </c>
      <c r="M122" s="137" t="s">
        <v>477</v>
      </c>
      <c r="N122" s="6" t="s">
        <v>402</v>
      </c>
      <c r="O122" s="56">
        <v>45148</v>
      </c>
      <c r="P122" s="56">
        <v>45513</v>
      </c>
      <c r="Q122" s="142" t="s">
        <v>1738</v>
      </c>
      <c r="R122" s="142" t="s">
        <v>1738</v>
      </c>
      <c r="S122" s="142" t="s">
        <v>1738</v>
      </c>
      <c r="T122" s="142" t="s">
        <v>1738</v>
      </c>
    </row>
    <row r="123" spans="1:20" ht="48" customHeight="1" x14ac:dyDescent="0.15">
      <c r="A123" s="70" t="str">
        <f t="shared" ref="A123:A186" ca="1" si="4">IF(NOW()&gt;O123,IF(NOW()&lt;P123,"出荷中","終了"),"")</f>
        <v/>
      </c>
      <c r="B123" s="2">
        <v>121</v>
      </c>
      <c r="C123" s="5" t="s">
        <v>471</v>
      </c>
      <c r="D123" s="4" t="str">
        <f>VLOOKUP(C123,確認責任者連絡先!$C$3:$E$81,3,FALSE)</f>
        <v>四国中央市下柏町848-1</v>
      </c>
      <c r="E123" s="4" t="str">
        <f>VLOOKUP(C123,確認責任者連絡先!$C$3:$F$81,4,FALSE)</f>
        <v>0896-24-1107</v>
      </c>
      <c r="F123" s="2" t="s">
        <v>1738</v>
      </c>
      <c r="G123" s="142" t="s">
        <v>1738</v>
      </c>
      <c r="H123" s="76" t="s">
        <v>22</v>
      </c>
      <c r="I123" s="5" t="s">
        <v>1124</v>
      </c>
      <c r="J123" s="59" t="s">
        <v>1148</v>
      </c>
      <c r="K123" s="142" t="s">
        <v>1738</v>
      </c>
      <c r="L123" s="137" t="s">
        <v>223</v>
      </c>
      <c r="M123" s="246" t="s">
        <v>436</v>
      </c>
      <c r="N123" s="167" t="s">
        <v>376</v>
      </c>
      <c r="O123" s="54">
        <v>45047</v>
      </c>
      <c r="P123" s="54">
        <v>45392</v>
      </c>
      <c r="Q123" s="142" t="s">
        <v>1738</v>
      </c>
      <c r="R123" s="142" t="s">
        <v>1738</v>
      </c>
      <c r="S123" s="142" t="s">
        <v>1738</v>
      </c>
      <c r="T123" s="142" t="s">
        <v>1738</v>
      </c>
    </row>
    <row r="124" spans="1:20" ht="48" customHeight="1" x14ac:dyDescent="0.15">
      <c r="A124" s="70" t="str">
        <f t="shared" ca="1" si="4"/>
        <v/>
      </c>
      <c r="B124" s="2">
        <v>122</v>
      </c>
      <c r="C124" s="5" t="s">
        <v>471</v>
      </c>
      <c r="D124" s="4" t="str">
        <f>VLOOKUP(C124,確認責任者連絡先!$C$3:$E$81,3,FALSE)</f>
        <v>四国中央市下柏町848-1</v>
      </c>
      <c r="E124" s="4" t="str">
        <f>VLOOKUP(C124,確認責任者連絡先!$C$3:$F$81,4,FALSE)</f>
        <v>0896-24-1107</v>
      </c>
      <c r="F124" s="2" t="s">
        <v>1738</v>
      </c>
      <c r="G124" s="142" t="s">
        <v>1738</v>
      </c>
      <c r="H124" s="76" t="s">
        <v>22</v>
      </c>
      <c r="I124" s="5" t="s">
        <v>325</v>
      </c>
      <c r="J124" s="59" t="s">
        <v>1149</v>
      </c>
      <c r="K124" s="142" t="s">
        <v>1738</v>
      </c>
      <c r="L124" s="137" t="s">
        <v>223</v>
      </c>
      <c r="M124" s="246" t="s">
        <v>436</v>
      </c>
      <c r="N124" s="167" t="s">
        <v>376</v>
      </c>
      <c r="O124" s="54">
        <v>45047</v>
      </c>
      <c r="P124" s="54">
        <v>45488</v>
      </c>
      <c r="Q124" s="142" t="s">
        <v>1738</v>
      </c>
      <c r="R124" s="142" t="s">
        <v>1738</v>
      </c>
      <c r="S124" s="142" t="s">
        <v>1738</v>
      </c>
      <c r="T124" s="142" t="s">
        <v>1738</v>
      </c>
    </row>
    <row r="125" spans="1:20" ht="48" customHeight="1" x14ac:dyDescent="0.15">
      <c r="A125" s="70" t="str">
        <f t="shared" ca="1" si="4"/>
        <v/>
      </c>
      <c r="B125" s="2">
        <v>123</v>
      </c>
      <c r="C125" s="3" t="s">
        <v>1104</v>
      </c>
      <c r="D125" s="4" t="str">
        <f>VLOOKUP(C125,確認責任者連絡先!$C$3:$E$81,3,FALSE)</f>
        <v>四国中央市土居町藤原1-15</v>
      </c>
      <c r="E125" s="4" t="str">
        <f>VLOOKUP(C125,確認責任者連絡先!$C$3:$F$81,4,FALSE)</f>
        <v>0896-74-7971</v>
      </c>
      <c r="F125" s="2" t="s">
        <v>1738</v>
      </c>
      <c r="G125" s="142" t="s">
        <v>1738</v>
      </c>
      <c r="H125" s="76" t="s">
        <v>22</v>
      </c>
      <c r="I125" s="140" t="s">
        <v>1125</v>
      </c>
      <c r="J125" s="59" t="s">
        <v>1150</v>
      </c>
      <c r="K125" s="142" t="s">
        <v>1738</v>
      </c>
      <c r="L125" s="85" t="s">
        <v>295</v>
      </c>
      <c r="M125" s="137" t="s">
        <v>1212</v>
      </c>
      <c r="N125" s="6" t="s">
        <v>415</v>
      </c>
      <c r="O125" s="56">
        <v>45200</v>
      </c>
      <c r="P125" s="56">
        <v>45422</v>
      </c>
      <c r="Q125" s="142" t="s">
        <v>1738</v>
      </c>
      <c r="R125" s="142" t="s">
        <v>1738</v>
      </c>
      <c r="S125" s="142" t="s">
        <v>1738</v>
      </c>
      <c r="T125" s="142" t="s">
        <v>1738</v>
      </c>
    </row>
    <row r="126" spans="1:20" ht="48" customHeight="1" x14ac:dyDescent="0.15">
      <c r="A126" s="70" t="str">
        <f t="shared" ca="1" si="4"/>
        <v/>
      </c>
      <c r="B126" s="2">
        <v>124</v>
      </c>
      <c r="C126" s="3" t="s">
        <v>1105</v>
      </c>
      <c r="D126" s="4" t="str">
        <f>VLOOKUP(C126,確認責任者連絡先!$C$3:$E$81,3,FALSE)</f>
        <v>西条市丹原町今井431番地</v>
      </c>
      <c r="E126" s="4" t="str">
        <f>VLOOKUP(C126,確認責任者連絡先!$C$3:$F$81,4,FALSE)</f>
        <v>0898-68-4545</v>
      </c>
      <c r="F126" s="2" t="s">
        <v>1738</v>
      </c>
      <c r="G126" s="142" t="s">
        <v>1738</v>
      </c>
      <c r="H126" s="79" t="s">
        <v>29</v>
      </c>
      <c r="I126" s="6" t="s">
        <v>41</v>
      </c>
      <c r="J126" s="59" t="s">
        <v>1151</v>
      </c>
      <c r="K126" s="142" t="s">
        <v>1738</v>
      </c>
      <c r="L126" s="85" t="s">
        <v>28</v>
      </c>
      <c r="M126" s="137" t="s">
        <v>477</v>
      </c>
      <c r="N126" s="6" t="s">
        <v>402</v>
      </c>
      <c r="O126" s="56">
        <v>45315</v>
      </c>
      <c r="P126" s="56">
        <v>45412</v>
      </c>
      <c r="Q126" s="142" t="s">
        <v>1738</v>
      </c>
      <c r="R126" s="142" t="s">
        <v>1738</v>
      </c>
      <c r="S126" s="142" t="s">
        <v>1738</v>
      </c>
      <c r="T126" s="142" t="s">
        <v>1738</v>
      </c>
    </row>
    <row r="127" spans="1:20" ht="48" customHeight="1" x14ac:dyDescent="0.15">
      <c r="A127" s="70" t="str">
        <f t="shared" ca="1" si="4"/>
        <v/>
      </c>
      <c r="B127" s="2">
        <v>125</v>
      </c>
      <c r="C127" s="3" t="s">
        <v>1106</v>
      </c>
      <c r="D127" s="4" t="str">
        <f>VLOOKUP(C127,確認責任者連絡先!$C$3:$E$81,3,FALSE)</f>
        <v>新居浜市田所町3-63</v>
      </c>
      <c r="E127" s="4" t="str">
        <f>VLOOKUP(C127,確認責任者連絡先!$C$3:$F$81,4,FALSE)</f>
        <v>0897-37-1004</v>
      </c>
      <c r="F127" s="2" t="s">
        <v>1738</v>
      </c>
      <c r="G127" s="142" t="s">
        <v>1738</v>
      </c>
      <c r="H127" s="118" t="s">
        <v>13</v>
      </c>
      <c r="I127" s="6" t="s">
        <v>307</v>
      </c>
      <c r="J127" s="59" t="s">
        <v>1152</v>
      </c>
      <c r="K127" s="142" t="s">
        <v>1738</v>
      </c>
      <c r="L127" s="85" t="s">
        <v>28</v>
      </c>
      <c r="M127" s="137" t="s">
        <v>477</v>
      </c>
      <c r="N127" s="6" t="s">
        <v>403</v>
      </c>
      <c r="O127" s="56">
        <v>45139</v>
      </c>
      <c r="P127" s="56">
        <v>45535</v>
      </c>
      <c r="Q127" s="142" t="s">
        <v>1738</v>
      </c>
      <c r="R127" s="142" t="s">
        <v>1738</v>
      </c>
      <c r="S127" s="142" t="s">
        <v>1738</v>
      </c>
      <c r="T127" s="142" t="s">
        <v>1738</v>
      </c>
    </row>
    <row r="128" spans="1:20" ht="48" customHeight="1" x14ac:dyDescent="0.15">
      <c r="A128" s="70" t="str">
        <f t="shared" ca="1" si="4"/>
        <v/>
      </c>
      <c r="B128" s="2">
        <v>126</v>
      </c>
      <c r="C128" s="4" t="s">
        <v>657</v>
      </c>
      <c r="D128" s="4" t="str">
        <f>VLOOKUP(C128,確認責任者連絡先!$C$3:$E$81,3,FALSE)</f>
        <v>西条市丹原町願連寺163</v>
      </c>
      <c r="E128" s="4" t="str">
        <f>VLOOKUP(C128,確認責任者連絡先!$C$3:$F$81,4,FALSE)</f>
        <v>0898-68-7325</v>
      </c>
      <c r="F128" s="2" t="s">
        <v>1738</v>
      </c>
      <c r="G128" s="142" t="s">
        <v>1738</v>
      </c>
      <c r="H128" s="118" t="s">
        <v>13</v>
      </c>
      <c r="I128" s="6" t="s">
        <v>1126</v>
      </c>
      <c r="J128" s="59" t="s">
        <v>1153</v>
      </c>
      <c r="K128" s="142" t="s">
        <v>1738</v>
      </c>
      <c r="L128" s="137" t="s">
        <v>223</v>
      </c>
      <c r="M128" s="137" t="s">
        <v>1213</v>
      </c>
      <c r="N128" s="6" t="s">
        <v>403</v>
      </c>
      <c r="O128" s="56">
        <v>45222</v>
      </c>
      <c r="P128" s="56">
        <v>45254</v>
      </c>
      <c r="Q128" s="142" t="s">
        <v>1738</v>
      </c>
      <c r="R128" s="142" t="s">
        <v>1738</v>
      </c>
      <c r="S128" s="142" t="s">
        <v>1738</v>
      </c>
      <c r="T128" s="142" t="s">
        <v>1738</v>
      </c>
    </row>
    <row r="129" spans="1:20" ht="48" customHeight="1" x14ac:dyDescent="0.15">
      <c r="A129" s="70" t="str">
        <f t="shared" ca="1" si="4"/>
        <v/>
      </c>
      <c r="B129" s="2">
        <v>127</v>
      </c>
      <c r="C129" s="5" t="s">
        <v>1107</v>
      </c>
      <c r="D129" s="4" t="str">
        <f>VLOOKUP(C129,確認責任者連絡先!$C$3:$E$81,3,FALSE)</f>
        <v>松山市鴨川1-8-5</v>
      </c>
      <c r="E129" s="4" t="str">
        <f>VLOOKUP(C129,確認責任者連絡先!$C$3:$F$81,4,FALSE)</f>
        <v>089-979-1640</v>
      </c>
      <c r="F129" s="2" t="s">
        <v>1738</v>
      </c>
      <c r="G129" s="142" t="s">
        <v>1738</v>
      </c>
      <c r="H129" s="118" t="s">
        <v>13</v>
      </c>
      <c r="I129" s="6" t="s">
        <v>401</v>
      </c>
      <c r="J129" s="59" t="s">
        <v>1154</v>
      </c>
      <c r="K129" s="142" t="s">
        <v>1738</v>
      </c>
      <c r="L129" s="85" t="s">
        <v>28</v>
      </c>
      <c r="M129" s="137" t="s">
        <v>477</v>
      </c>
      <c r="N129" s="6" t="s">
        <v>403</v>
      </c>
      <c r="O129" s="56">
        <v>45153</v>
      </c>
      <c r="P129" s="56">
        <v>45504</v>
      </c>
      <c r="Q129" s="142" t="s">
        <v>1738</v>
      </c>
      <c r="R129" s="142" t="s">
        <v>1738</v>
      </c>
      <c r="S129" s="142" t="s">
        <v>1738</v>
      </c>
      <c r="T129" s="142" t="s">
        <v>1738</v>
      </c>
    </row>
    <row r="130" spans="1:20" ht="48" customHeight="1" x14ac:dyDescent="0.15">
      <c r="A130" s="70" t="str">
        <f t="shared" ca="1" si="4"/>
        <v/>
      </c>
      <c r="B130" s="2">
        <v>128</v>
      </c>
      <c r="C130" s="5" t="s">
        <v>1107</v>
      </c>
      <c r="D130" s="4" t="str">
        <f>VLOOKUP(C130,確認責任者連絡先!$C$3:$E$81,3,FALSE)</f>
        <v>松山市鴨川1-8-5</v>
      </c>
      <c r="E130" s="4" t="str">
        <f>VLOOKUP(C130,確認責任者連絡先!$C$3:$F$81,4,FALSE)</f>
        <v>089-979-1640</v>
      </c>
      <c r="F130" s="2" t="s">
        <v>1738</v>
      </c>
      <c r="G130" s="142" t="s">
        <v>1738</v>
      </c>
      <c r="H130" s="76" t="s">
        <v>22</v>
      </c>
      <c r="I130" s="6" t="s">
        <v>1125</v>
      </c>
      <c r="J130" s="59" t="s">
        <v>1155</v>
      </c>
      <c r="K130" s="142" t="s">
        <v>1738</v>
      </c>
      <c r="L130" s="85" t="s">
        <v>28</v>
      </c>
      <c r="M130" s="137" t="s">
        <v>477</v>
      </c>
      <c r="N130" s="6" t="s">
        <v>403</v>
      </c>
      <c r="O130" s="56">
        <v>45231</v>
      </c>
      <c r="P130" s="56">
        <v>45382</v>
      </c>
      <c r="Q130" s="142" t="s">
        <v>1738</v>
      </c>
      <c r="R130" s="142" t="s">
        <v>1738</v>
      </c>
      <c r="S130" s="142" t="s">
        <v>1738</v>
      </c>
      <c r="T130" s="142" t="s">
        <v>1738</v>
      </c>
    </row>
    <row r="131" spans="1:20" ht="48" customHeight="1" x14ac:dyDescent="0.15">
      <c r="A131" s="70" t="str">
        <f t="shared" ca="1" si="4"/>
        <v/>
      </c>
      <c r="B131" s="2">
        <v>129</v>
      </c>
      <c r="C131" s="3" t="s">
        <v>1108</v>
      </c>
      <c r="D131" s="4" t="str">
        <f>VLOOKUP(C131,確認責任者連絡先!$C$3:$E$81,3,FALSE)</f>
        <v>今治市阿方甲246-1</v>
      </c>
      <c r="E131" s="4" t="str">
        <f>VLOOKUP(C131,確認責任者連絡先!$C$3:$F$81,4,FALSE)</f>
        <v>0898-34-1884</v>
      </c>
      <c r="F131" s="2" t="s">
        <v>1738</v>
      </c>
      <c r="G131" s="142" t="s">
        <v>1738</v>
      </c>
      <c r="H131" s="118" t="s">
        <v>13</v>
      </c>
      <c r="I131" s="6" t="s">
        <v>401</v>
      </c>
      <c r="J131" s="59" t="s">
        <v>1156</v>
      </c>
      <c r="K131" s="142" t="s">
        <v>1738</v>
      </c>
      <c r="L131" s="85" t="s">
        <v>28</v>
      </c>
      <c r="M131" s="137" t="s">
        <v>477</v>
      </c>
      <c r="N131" s="6" t="s">
        <v>27</v>
      </c>
      <c r="O131" s="56">
        <v>45164</v>
      </c>
      <c r="P131" s="56">
        <v>45230</v>
      </c>
      <c r="Q131" s="142" t="s">
        <v>1738</v>
      </c>
      <c r="R131" s="142" t="s">
        <v>1738</v>
      </c>
      <c r="S131" s="142" t="s">
        <v>1738</v>
      </c>
      <c r="T131" s="142" t="s">
        <v>1738</v>
      </c>
    </row>
    <row r="132" spans="1:20" ht="48" customHeight="1" x14ac:dyDescent="0.15">
      <c r="A132" s="70" t="str">
        <f t="shared" ca="1" si="4"/>
        <v/>
      </c>
      <c r="B132" s="2">
        <v>130</v>
      </c>
      <c r="C132" s="3" t="s">
        <v>1108</v>
      </c>
      <c r="D132" s="4" t="str">
        <f>VLOOKUP(C132,確認責任者連絡先!$C$3:$E$81,3,FALSE)</f>
        <v>今治市阿方甲246-1</v>
      </c>
      <c r="E132" s="4" t="str">
        <f>VLOOKUP(C132,確認責任者連絡先!$C$3:$F$81,4,FALSE)</f>
        <v>0898-34-1884</v>
      </c>
      <c r="F132" s="2" t="s">
        <v>1738</v>
      </c>
      <c r="G132" s="142" t="s">
        <v>1738</v>
      </c>
      <c r="H132" s="76" t="s">
        <v>22</v>
      </c>
      <c r="I132" s="6" t="s">
        <v>1127</v>
      </c>
      <c r="J132" s="59" t="s">
        <v>1157</v>
      </c>
      <c r="K132" s="142" t="s">
        <v>1738</v>
      </c>
      <c r="L132" s="85" t="s">
        <v>28</v>
      </c>
      <c r="M132" s="137" t="s">
        <v>477</v>
      </c>
      <c r="N132" s="6" t="s">
        <v>27</v>
      </c>
      <c r="O132" s="56">
        <v>45056</v>
      </c>
      <c r="P132" s="56">
        <v>45350</v>
      </c>
      <c r="Q132" s="142" t="s">
        <v>1738</v>
      </c>
      <c r="R132" s="142" t="s">
        <v>1738</v>
      </c>
      <c r="S132" s="142" t="s">
        <v>1738</v>
      </c>
      <c r="T132" s="142" t="s">
        <v>1738</v>
      </c>
    </row>
    <row r="133" spans="1:20" ht="48" customHeight="1" x14ac:dyDescent="0.15">
      <c r="A133" s="70" t="str">
        <f t="shared" ca="1" si="4"/>
        <v/>
      </c>
      <c r="B133" s="2">
        <v>131</v>
      </c>
      <c r="C133" s="3" t="s">
        <v>1108</v>
      </c>
      <c r="D133" s="4" t="str">
        <f>VLOOKUP(C133,確認責任者連絡先!$C$3:$E$81,3,FALSE)</f>
        <v>今治市阿方甲246-1</v>
      </c>
      <c r="E133" s="4" t="str">
        <f>VLOOKUP(C133,確認責任者連絡先!$C$3:$F$81,4,FALSE)</f>
        <v>0898-34-1884</v>
      </c>
      <c r="F133" s="2" t="s">
        <v>1738</v>
      </c>
      <c r="G133" s="142" t="s">
        <v>1738</v>
      </c>
      <c r="H133" s="76" t="s">
        <v>22</v>
      </c>
      <c r="I133" s="6" t="s">
        <v>220</v>
      </c>
      <c r="J133" s="59" t="s">
        <v>1158</v>
      </c>
      <c r="K133" s="142" t="s">
        <v>1738</v>
      </c>
      <c r="L133" s="85" t="s">
        <v>28</v>
      </c>
      <c r="M133" s="137" t="s">
        <v>477</v>
      </c>
      <c r="N133" s="6" t="s">
        <v>27</v>
      </c>
      <c r="O133" s="56">
        <v>45078</v>
      </c>
      <c r="P133" s="56">
        <v>45350</v>
      </c>
      <c r="Q133" s="142" t="s">
        <v>1738</v>
      </c>
      <c r="R133" s="142" t="s">
        <v>1738</v>
      </c>
      <c r="S133" s="142" t="s">
        <v>1738</v>
      </c>
      <c r="T133" s="142" t="s">
        <v>1738</v>
      </c>
    </row>
    <row r="134" spans="1:20" ht="48" customHeight="1" x14ac:dyDescent="0.15">
      <c r="A134" s="70" t="str">
        <f t="shared" ca="1" si="4"/>
        <v/>
      </c>
      <c r="B134" s="2">
        <v>132</v>
      </c>
      <c r="C134" s="3" t="s">
        <v>1108</v>
      </c>
      <c r="D134" s="4" t="str">
        <f>VLOOKUP(C134,確認責任者連絡先!$C$3:$E$81,3,FALSE)</f>
        <v>今治市阿方甲246-1</v>
      </c>
      <c r="E134" s="4" t="str">
        <f>VLOOKUP(C134,確認責任者連絡先!$C$3:$F$81,4,FALSE)</f>
        <v>0898-34-1884</v>
      </c>
      <c r="F134" s="2" t="s">
        <v>1738</v>
      </c>
      <c r="G134" s="142" t="s">
        <v>1738</v>
      </c>
      <c r="H134" s="76" t="s">
        <v>22</v>
      </c>
      <c r="I134" s="6" t="s">
        <v>1128</v>
      </c>
      <c r="J134" s="59" t="s">
        <v>1159</v>
      </c>
      <c r="K134" s="142" t="s">
        <v>1738</v>
      </c>
      <c r="L134" s="85" t="s">
        <v>28</v>
      </c>
      <c r="M134" s="137" t="s">
        <v>477</v>
      </c>
      <c r="N134" s="6" t="s">
        <v>27</v>
      </c>
      <c r="O134" s="56">
        <v>45056</v>
      </c>
      <c r="P134" s="56">
        <v>45432</v>
      </c>
      <c r="Q134" s="142" t="s">
        <v>1738</v>
      </c>
      <c r="R134" s="142" t="s">
        <v>1738</v>
      </c>
      <c r="S134" s="142" t="s">
        <v>1738</v>
      </c>
      <c r="T134" s="142" t="s">
        <v>1738</v>
      </c>
    </row>
    <row r="135" spans="1:20" ht="48" customHeight="1" x14ac:dyDescent="0.15">
      <c r="A135" s="70" t="str">
        <f t="shared" ca="1" si="4"/>
        <v/>
      </c>
      <c r="B135" s="2">
        <v>133</v>
      </c>
      <c r="C135" s="3" t="s">
        <v>1108</v>
      </c>
      <c r="D135" s="4" t="str">
        <f>VLOOKUP(C135,確認責任者連絡先!$C$3:$E$81,3,FALSE)</f>
        <v>今治市阿方甲246-1</v>
      </c>
      <c r="E135" s="4" t="str">
        <f>VLOOKUP(C135,確認責任者連絡先!$C$3:$F$81,4,FALSE)</f>
        <v>0898-34-1884</v>
      </c>
      <c r="F135" s="2" t="s">
        <v>1738</v>
      </c>
      <c r="G135" s="142" t="s">
        <v>1738</v>
      </c>
      <c r="H135" s="76" t="s">
        <v>22</v>
      </c>
      <c r="I135" s="6" t="s">
        <v>1129</v>
      </c>
      <c r="J135" s="59" t="s">
        <v>1160</v>
      </c>
      <c r="K135" s="142" t="s">
        <v>1738</v>
      </c>
      <c r="L135" s="137" t="s">
        <v>412</v>
      </c>
      <c r="M135" s="137" t="s">
        <v>222</v>
      </c>
      <c r="N135" s="6" t="s">
        <v>27</v>
      </c>
      <c r="O135" s="56">
        <v>45159</v>
      </c>
      <c r="P135" s="56">
        <v>45382</v>
      </c>
      <c r="Q135" s="142" t="s">
        <v>1738</v>
      </c>
      <c r="R135" s="142" t="s">
        <v>1738</v>
      </c>
      <c r="S135" s="142" t="s">
        <v>1738</v>
      </c>
      <c r="T135" s="142" t="s">
        <v>1738</v>
      </c>
    </row>
    <row r="136" spans="1:20" ht="48" customHeight="1" x14ac:dyDescent="0.15">
      <c r="A136" s="70" t="str">
        <f t="shared" ca="1" si="4"/>
        <v/>
      </c>
      <c r="B136" s="2">
        <v>134</v>
      </c>
      <c r="C136" s="3" t="s">
        <v>1108</v>
      </c>
      <c r="D136" s="4" t="str">
        <f>VLOOKUP(C136,確認責任者連絡先!$C$3:$E$81,3,FALSE)</f>
        <v>今治市阿方甲246-1</v>
      </c>
      <c r="E136" s="4" t="str">
        <f>VLOOKUP(C136,確認責任者連絡先!$C$3:$F$81,4,FALSE)</f>
        <v>0898-34-1884</v>
      </c>
      <c r="F136" s="2" t="s">
        <v>1738</v>
      </c>
      <c r="G136" s="142" t="s">
        <v>1738</v>
      </c>
      <c r="H136" s="76" t="s">
        <v>22</v>
      </c>
      <c r="I136" s="6" t="s">
        <v>1130</v>
      </c>
      <c r="J136" s="59" t="s">
        <v>1161</v>
      </c>
      <c r="K136" s="142" t="s">
        <v>1738</v>
      </c>
      <c r="L136" s="85" t="s">
        <v>28</v>
      </c>
      <c r="M136" s="137" t="s">
        <v>477</v>
      </c>
      <c r="N136" s="6" t="s">
        <v>27</v>
      </c>
      <c r="O136" s="56">
        <v>45087</v>
      </c>
      <c r="P136" s="56">
        <v>45231</v>
      </c>
      <c r="Q136" s="142" t="s">
        <v>1738</v>
      </c>
      <c r="R136" s="142" t="s">
        <v>1738</v>
      </c>
      <c r="S136" s="142" t="s">
        <v>1738</v>
      </c>
      <c r="T136" s="142" t="s">
        <v>1738</v>
      </c>
    </row>
    <row r="137" spans="1:20" ht="48" customHeight="1" x14ac:dyDescent="0.15">
      <c r="A137" s="70" t="str">
        <f t="shared" ca="1" si="4"/>
        <v/>
      </c>
      <c r="B137" s="2">
        <v>135</v>
      </c>
      <c r="C137" s="3" t="s">
        <v>1108</v>
      </c>
      <c r="D137" s="4" t="str">
        <f>VLOOKUP(C137,確認責任者連絡先!$C$3:$E$81,3,FALSE)</f>
        <v>今治市阿方甲246-1</v>
      </c>
      <c r="E137" s="4" t="str">
        <f>VLOOKUP(C137,確認責任者連絡先!$C$3:$F$81,4,FALSE)</f>
        <v>0898-34-1884</v>
      </c>
      <c r="F137" s="2" t="s">
        <v>1738</v>
      </c>
      <c r="G137" s="142" t="s">
        <v>1738</v>
      </c>
      <c r="H137" s="76" t="s">
        <v>22</v>
      </c>
      <c r="I137" s="6" t="s">
        <v>1128</v>
      </c>
      <c r="J137" s="59" t="s">
        <v>1162</v>
      </c>
      <c r="K137" s="142" t="s">
        <v>1738</v>
      </c>
      <c r="L137" s="137" t="s">
        <v>412</v>
      </c>
      <c r="M137" s="137" t="s">
        <v>222</v>
      </c>
      <c r="N137" s="6" t="s">
        <v>27</v>
      </c>
      <c r="O137" s="56">
        <v>45056</v>
      </c>
      <c r="P137" s="56">
        <v>45432</v>
      </c>
      <c r="Q137" s="142" t="s">
        <v>1738</v>
      </c>
      <c r="R137" s="142" t="s">
        <v>1738</v>
      </c>
      <c r="S137" s="142" t="s">
        <v>1738</v>
      </c>
      <c r="T137" s="142" t="s">
        <v>1738</v>
      </c>
    </row>
    <row r="138" spans="1:20" ht="48" customHeight="1" x14ac:dyDescent="0.15">
      <c r="A138" s="70" t="str">
        <f t="shared" ca="1" si="4"/>
        <v/>
      </c>
      <c r="B138" s="2">
        <v>136</v>
      </c>
      <c r="C138" s="5" t="s">
        <v>1109</v>
      </c>
      <c r="D138" s="4" t="str">
        <f>VLOOKUP(C138,確認責任者連絡先!$C$3:$E$81,3,FALSE)</f>
        <v>松山市三番町八丁目325番1</v>
      </c>
      <c r="E138" s="4" t="str">
        <f>VLOOKUP(C138,確認責任者連絡先!$C$3:$F$81,4,FALSE)</f>
        <v>089-946-1611</v>
      </c>
      <c r="F138" s="2" t="s">
        <v>1738</v>
      </c>
      <c r="G138" s="142" t="s">
        <v>1738</v>
      </c>
      <c r="H138" s="114" t="s">
        <v>203</v>
      </c>
      <c r="I138" s="18" t="s">
        <v>1131</v>
      </c>
      <c r="J138" s="59" t="s">
        <v>1163</v>
      </c>
      <c r="K138" s="142" t="s">
        <v>1738</v>
      </c>
      <c r="L138" s="261" t="s">
        <v>206</v>
      </c>
      <c r="M138" s="4" t="s">
        <v>1214</v>
      </c>
      <c r="N138" s="81" t="s">
        <v>211</v>
      </c>
      <c r="O138" s="55">
        <v>45096</v>
      </c>
      <c r="P138" s="55">
        <v>45259</v>
      </c>
      <c r="Q138" s="142" t="s">
        <v>1738</v>
      </c>
      <c r="R138" s="142" t="s">
        <v>1738</v>
      </c>
      <c r="S138" s="142" t="s">
        <v>1738</v>
      </c>
      <c r="T138" s="142" t="s">
        <v>1738</v>
      </c>
    </row>
    <row r="139" spans="1:20" ht="48" customHeight="1" x14ac:dyDescent="0.15">
      <c r="A139" s="70" t="str">
        <f t="shared" ca="1" si="4"/>
        <v/>
      </c>
      <c r="B139" s="2">
        <v>137</v>
      </c>
      <c r="C139" s="5" t="s">
        <v>1109</v>
      </c>
      <c r="D139" s="4" t="str">
        <f>VLOOKUP(C139,確認責任者連絡先!$C$3:$E$81,3,FALSE)</f>
        <v>松山市三番町八丁目325番1</v>
      </c>
      <c r="E139" s="4" t="str">
        <f>VLOOKUP(C139,確認責任者連絡先!$C$3:$F$81,4,FALSE)</f>
        <v>089-946-1611</v>
      </c>
      <c r="F139" s="2" t="s">
        <v>1738</v>
      </c>
      <c r="G139" s="142" t="s">
        <v>1738</v>
      </c>
      <c r="H139" s="118" t="s">
        <v>224</v>
      </c>
      <c r="I139" s="52" t="s">
        <v>1132</v>
      </c>
      <c r="J139" s="59" t="s">
        <v>1164</v>
      </c>
      <c r="K139" s="142" t="s">
        <v>1738</v>
      </c>
      <c r="L139" s="261" t="s">
        <v>204</v>
      </c>
      <c r="M139" s="4" t="s">
        <v>1215</v>
      </c>
      <c r="N139" s="81" t="s">
        <v>211</v>
      </c>
      <c r="O139" s="55">
        <v>45170</v>
      </c>
      <c r="P139" s="55">
        <v>45535</v>
      </c>
      <c r="Q139" s="142" t="s">
        <v>1738</v>
      </c>
      <c r="R139" s="142" t="s">
        <v>1738</v>
      </c>
      <c r="S139" s="142" t="s">
        <v>1738</v>
      </c>
      <c r="T139" s="142" t="s">
        <v>1738</v>
      </c>
    </row>
    <row r="140" spans="1:20" ht="48" customHeight="1" x14ac:dyDescent="0.15">
      <c r="A140" s="70" t="str">
        <f t="shared" ca="1" si="4"/>
        <v/>
      </c>
      <c r="B140" s="2">
        <v>138</v>
      </c>
      <c r="C140" s="5" t="s">
        <v>1109</v>
      </c>
      <c r="D140" s="4" t="str">
        <f>VLOOKUP(C140,確認責任者連絡先!$C$3:$E$81,3,FALSE)</f>
        <v>松山市三番町八丁目325番1</v>
      </c>
      <c r="E140" s="4" t="str">
        <f>VLOOKUP(C140,確認責任者連絡先!$C$3:$F$81,4,FALSE)</f>
        <v>089-946-1611</v>
      </c>
      <c r="F140" s="2" t="s">
        <v>1738</v>
      </c>
      <c r="G140" s="142" t="s">
        <v>1738</v>
      </c>
      <c r="H140" s="114" t="s">
        <v>203</v>
      </c>
      <c r="I140" s="52" t="s">
        <v>228</v>
      </c>
      <c r="J140" s="59" t="s">
        <v>1165</v>
      </c>
      <c r="K140" s="142" t="s">
        <v>1738</v>
      </c>
      <c r="L140" s="261" t="s">
        <v>204</v>
      </c>
      <c r="M140" s="4" t="s">
        <v>1215</v>
      </c>
      <c r="N140" s="81" t="s">
        <v>367</v>
      </c>
      <c r="O140" s="55">
        <v>45231</v>
      </c>
      <c r="P140" s="55">
        <v>45443</v>
      </c>
      <c r="Q140" s="142" t="s">
        <v>1738</v>
      </c>
      <c r="R140" s="142" t="s">
        <v>1738</v>
      </c>
      <c r="S140" s="142" t="s">
        <v>1738</v>
      </c>
      <c r="T140" s="142" t="s">
        <v>1738</v>
      </c>
    </row>
    <row r="141" spans="1:20" ht="48" customHeight="1" x14ac:dyDescent="0.15">
      <c r="A141" s="70" t="str">
        <f t="shared" ca="1" si="4"/>
        <v/>
      </c>
      <c r="B141" s="2">
        <v>139</v>
      </c>
      <c r="C141" s="26" t="s">
        <v>280</v>
      </c>
      <c r="D141" s="4" t="str">
        <f>VLOOKUP(C141,確認責任者連絡先!$C$3:$E$81,3,FALSE)</f>
        <v>松山市高井町1096-1</v>
      </c>
      <c r="E141" s="4" t="str">
        <f>VLOOKUP(C141,確認責任者連絡先!$C$3:$F$81,4,FALSE)</f>
        <v>089-975-0362</v>
      </c>
      <c r="F141" s="2" t="s">
        <v>1738</v>
      </c>
      <c r="G141" s="142" t="s">
        <v>1738</v>
      </c>
      <c r="H141" s="118" t="s">
        <v>224</v>
      </c>
      <c r="I141" s="52" t="s">
        <v>1133</v>
      </c>
      <c r="J141" s="59" t="s">
        <v>1166</v>
      </c>
      <c r="K141" s="142" t="s">
        <v>1738</v>
      </c>
      <c r="L141" s="167" t="s">
        <v>208</v>
      </c>
      <c r="M141" s="4" t="s">
        <v>1216</v>
      </c>
      <c r="N141" s="81" t="s">
        <v>205</v>
      </c>
      <c r="O141" s="55">
        <v>45179</v>
      </c>
      <c r="P141" s="55">
        <v>45544</v>
      </c>
      <c r="Q141" s="142" t="s">
        <v>1738</v>
      </c>
      <c r="R141" s="142" t="s">
        <v>1738</v>
      </c>
      <c r="S141" s="142" t="s">
        <v>1738</v>
      </c>
      <c r="T141" s="142" t="s">
        <v>1738</v>
      </c>
    </row>
    <row r="142" spans="1:20" ht="48" customHeight="1" x14ac:dyDescent="0.15">
      <c r="A142" s="70" t="str">
        <f t="shared" ca="1" si="4"/>
        <v/>
      </c>
      <c r="B142" s="2">
        <v>140</v>
      </c>
      <c r="C142" s="5" t="s">
        <v>1110</v>
      </c>
      <c r="D142" s="4" t="str">
        <f>VLOOKUP(C142,確認責任者連絡先!$C$3:$E$81,3,FALSE)</f>
        <v>上浮穴郡久万高原町入野517</v>
      </c>
      <c r="E142" s="4" t="str">
        <f>VLOOKUP(C142,確認責任者連絡先!$C$3:$F$81,4,FALSE)</f>
        <v>0892-21-0394</v>
      </c>
      <c r="F142" s="2" t="s">
        <v>1738</v>
      </c>
      <c r="G142" s="142" t="s">
        <v>1738</v>
      </c>
      <c r="H142" s="118" t="s">
        <v>224</v>
      </c>
      <c r="I142" s="52" t="s">
        <v>1133</v>
      </c>
      <c r="J142" s="59" t="s">
        <v>1167</v>
      </c>
      <c r="K142" s="142" t="s">
        <v>1738</v>
      </c>
      <c r="L142" s="261" t="s">
        <v>204</v>
      </c>
      <c r="M142" s="4" t="s">
        <v>1215</v>
      </c>
      <c r="N142" s="81" t="s">
        <v>211</v>
      </c>
      <c r="O142" s="55">
        <v>45170</v>
      </c>
      <c r="P142" s="55">
        <v>45535</v>
      </c>
      <c r="Q142" s="142" t="s">
        <v>1738</v>
      </c>
      <c r="R142" s="142" t="s">
        <v>1738</v>
      </c>
      <c r="S142" s="142" t="s">
        <v>1738</v>
      </c>
      <c r="T142" s="142" t="s">
        <v>1738</v>
      </c>
    </row>
    <row r="143" spans="1:20" ht="48" customHeight="1" x14ac:dyDescent="0.15">
      <c r="A143" s="70" t="str">
        <f t="shared" ca="1" si="4"/>
        <v/>
      </c>
      <c r="B143" s="2">
        <v>141</v>
      </c>
      <c r="C143" s="5" t="s">
        <v>1737</v>
      </c>
      <c r="D143" s="4" t="str">
        <f>VLOOKUP(C143,確認責任者連絡先!$C$3:$E$81,3,FALSE)</f>
        <v>松山市八反地498</v>
      </c>
      <c r="E143" s="4" t="str">
        <f>VLOOKUP(C143,確認責任者連絡先!$C$3:$F$81,4,FALSE)</f>
        <v>089-946-9811</v>
      </c>
      <c r="F143" s="2" t="s">
        <v>1738</v>
      </c>
      <c r="G143" s="142" t="s">
        <v>1738</v>
      </c>
      <c r="H143" s="118" t="s">
        <v>224</v>
      </c>
      <c r="I143" s="52" t="s">
        <v>1134</v>
      </c>
      <c r="J143" s="59" t="s">
        <v>1168</v>
      </c>
      <c r="K143" s="142" t="s">
        <v>1738</v>
      </c>
      <c r="L143" s="167" t="s">
        <v>208</v>
      </c>
      <c r="M143" s="4" t="s">
        <v>1216</v>
      </c>
      <c r="N143" s="81" t="s">
        <v>205</v>
      </c>
      <c r="O143" s="55">
        <v>45200</v>
      </c>
      <c r="P143" s="55">
        <v>45566</v>
      </c>
      <c r="Q143" s="142" t="s">
        <v>1738</v>
      </c>
      <c r="R143" s="142" t="s">
        <v>1738</v>
      </c>
      <c r="S143" s="142" t="s">
        <v>1738</v>
      </c>
      <c r="T143" s="142" t="s">
        <v>1738</v>
      </c>
    </row>
    <row r="144" spans="1:20" ht="48" customHeight="1" x14ac:dyDescent="0.15">
      <c r="A144" s="70" t="str">
        <f t="shared" ca="1" si="4"/>
        <v/>
      </c>
      <c r="B144" s="2">
        <v>142</v>
      </c>
      <c r="C144" s="5" t="s">
        <v>1107</v>
      </c>
      <c r="D144" s="4" t="str">
        <f>VLOOKUP(C144,確認責任者連絡先!$C$3:$E$81,3,FALSE)</f>
        <v>松山市鴨川1-8-5</v>
      </c>
      <c r="E144" s="4" t="str">
        <f>VLOOKUP(C144,確認責任者連絡先!$C$3:$F$81,4,FALSE)</f>
        <v>089-979-1640</v>
      </c>
      <c r="F144" s="2" t="s">
        <v>1738</v>
      </c>
      <c r="G144" s="142" t="s">
        <v>1738</v>
      </c>
      <c r="H144" s="114" t="s">
        <v>203</v>
      </c>
      <c r="I144" s="52" t="s">
        <v>1135</v>
      </c>
      <c r="J144" s="59" t="s">
        <v>1169</v>
      </c>
      <c r="K144" s="142" t="s">
        <v>1738</v>
      </c>
      <c r="L144" s="167" t="s">
        <v>204</v>
      </c>
      <c r="M144" s="4" t="s">
        <v>1215</v>
      </c>
      <c r="N144" s="81" t="s">
        <v>1217</v>
      </c>
      <c r="O144" s="55">
        <v>45041</v>
      </c>
      <c r="P144" s="55">
        <v>45224</v>
      </c>
      <c r="Q144" s="142" t="s">
        <v>1738</v>
      </c>
      <c r="R144" s="142" t="s">
        <v>1738</v>
      </c>
      <c r="S144" s="142" t="s">
        <v>1738</v>
      </c>
      <c r="T144" s="142" t="s">
        <v>1738</v>
      </c>
    </row>
    <row r="145" spans="1:20" ht="48" customHeight="1" x14ac:dyDescent="0.15">
      <c r="A145" s="70" t="str">
        <f t="shared" ca="1" si="4"/>
        <v/>
      </c>
      <c r="B145" s="2">
        <v>143</v>
      </c>
      <c r="C145" s="5" t="s">
        <v>1107</v>
      </c>
      <c r="D145" s="4" t="str">
        <f>VLOOKUP(C145,確認責任者連絡先!$C$3:$E$81,3,FALSE)</f>
        <v>松山市鴨川1-8-5</v>
      </c>
      <c r="E145" s="4" t="str">
        <f>VLOOKUP(C145,確認責任者連絡先!$C$3:$F$81,4,FALSE)</f>
        <v>089-979-1640</v>
      </c>
      <c r="F145" s="2" t="s">
        <v>1738</v>
      </c>
      <c r="G145" s="142" t="s">
        <v>1738</v>
      </c>
      <c r="H145" s="114" t="s">
        <v>203</v>
      </c>
      <c r="I145" s="52" t="s">
        <v>1136</v>
      </c>
      <c r="J145" s="59" t="s">
        <v>1170</v>
      </c>
      <c r="K145" s="142" t="s">
        <v>1738</v>
      </c>
      <c r="L145" s="167" t="s">
        <v>204</v>
      </c>
      <c r="M145" s="4" t="s">
        <v>1215</v>
      </c>
      <c r="N145" s="81" t="s">
        <v>361</v>
      </c>
      <c r="O145" s="55">
        <v>45113</v>
      </c>
      <c r="P145" s="55">
        <v>45250</v>
      </c>
      <c r="Q145" s="142" t="s">
        <v>1738</v>
      </c>
      <c r="R145" s="142" t="s">
        <v>1738</v>
      </c>
      <c r="S145" s="142" t="s">
        <v>1738</v>
      </c>
      <c r="T145" s="142" t="s">
        <v>1738</v>
      </c>
    </row>
    <row r="146" spans="1:20" ht="48" customHeight="1" x14ac:dyDescent="0.15">
      <c r="A146" s="70" t="str">
        <f t="shared" ca="1" si="4"/>
        <v/>
      </c>
      <c r="B146" s="2">
        <v>144</v>
      </c>
      <c r="C146" s="5" t="s">
        <v>1107</v>
      </c>
      <c r="D146" s="4" t="str">
        <f>VLOOKUP(C146,確認責任者連絡先!$C$3:$E$81,3,FALSE)</f>
        <v>松山市鴨川1-8-5</v>
      </c>
      <c r="E146" s="4" t="str">
        <f>VLOOKUP(C146,確認責任者連絡先!$C$3:$F$81,4,FALSE)</f>
        <v>089-979-1640</v>
      </c>
      <c r="F146" s="2" t="s">
        <v>1738</v>
      </c>
      <c r="G146" s="142" t="s">
        <v>1738</v>
      </c>
      <c r="H146" s="114" t="s">
        <v>203</v>
      </c>
      <c r="I146" s="52" t="s">
        <v>207</v>
      </c>
      <c r="J146" s="59" t="s">
        <v>1171</v>
      </c>
      <c r="K146" s="142" t="s">
        <v>1738</v>
      </c>
      <c r="L146" s="167" t="s">
        <v>208</v>
      </c>
      <c r="M146" s="4" t="s">
        <v>1216</v>
      </c>
      <c r="N146" s="81" t="s">
        <v>205</v>
      </c>
      <c r="O146" s="55">
        <v>45066</v>
      </c>
      <c r="P146" s="55">
        <v>45138</v>
      </c>
      <c r="Q146" s="142" t="s">
        <v>1738</v>
      </c>
      <c r="R146" s="142" t="s">
        <v>1738</v>
      </c>
      <c r="S146" s="142" t="s">
        <v>1738</v>
      </c>
      <c r="T146" s="142" t="s">
        <v>1738</v>
      </c>
    </row>
    <row r="147" spans="1:20" ht="48" customHeight="1" x14ac:dyDescent="0.15">
      <c r="A147" s="70" t="str">
        <f t="shared" ca="1" si="4"/>
        <v/>
      </c>
      <c r="B147" s="2">
        <v>145</v>
      </c>
      <c r="C147" s="5" t="s">
        <v>1107</v>
      </c>
      <c r="D147" s="4" t="str">
        <f>VLOOKUP(C147,確認責任者連絡先!$C$3:$E$81,3,FALSE)</f>
        <v>松山市鴨川1-8-5</v>
      </c>
      <c r="E147" s="4" t="str">
        <f>VLOOKUP(C147,確認責任者連絡先!$C$3:$F$81,4,FALSE)</f>
        <v>089-979-1640</v>
      </c>
      <c r="F147" s="2" t="s">
        <v>1738</v>
      </c>
      <c r="G147" s="142" t="s">
        <v>1738</v>
      </c>
      <c r="H147" s="114" t="s">
        <v>203</v>
      </c>
      <c r="I147" s="52" t="s">
        <v>207</v>
      </c>
      <c r="J147" s="59" t="s">
        <v>1172</v>
      </c>
      <c r="K147" s="142" t="s">
        <v>1738</v>
      </c>
      <c r="L147" s="167" t="s">
        <v>208</v>
      </c>
      <c r="M147" s="4" t="s">
        <v>1216</v>
      </c>
      <c r="N147" s="81" t="s">
        <v>205</v>
      </c>
      <c r="O147" s="55">
        <v>45047</v>
      </c>
      <c r="P147" s="55">
        <v>45199</v>
      </c>
      <c r="Q147" s="142" t="s">
        <v>1738</v>
      </c>
      <c r="R147" s="142" t="s">
        <v>1738</v>
      </c>
      <c r="S147" s="142" t="s">
        <v>1738</v>
      </c>
      <c r="T147" s="142" t="s">
        <v>1738</v>
      </c>
    </row>
    <row r="148" spans="1:20" ht="48" customHeight="1" x14ac:dyDescent="0.15">
      <c r="A148" s="70" t="str">
        <f t="shared" ca="1" si="4"/>
        <v/>
      </c>
      <c r="B148" s="2">
        <v>146</v>
      </c>
      <c r="C148" s="5" t="s">
        <v>1229</v>
      </c>
      <c r="D148" s="4" t="str">
        <f>VLOOKUP(C148,確認責任者連絡先!$C$3:$E$81,3,FALSE)</f>
        <v>伊予市下吾川1433</v>
      </c>
      <c r="E148" s="4" t="str">
        <f>VLOOKUP(C148,確認責任者連絡先!$C$3:$F$81,4,FALSE)</f>
        <v>089-982-1225</v>
      </c>
      <c r="F148" s="2" t="s">
        <v>1738</v>
      </c>
      <c r="G148" s="142" t="s">
        <v>1738</v>
      </c>
      <c r="H148" s="118" t="s">
        <v>224</v>
      </c>
      <c r="I148" s="52" t="s">
        <v>1137</v>
      </c>
      <c r="J148" s="59" t="s">
        <v>1173</v>
      </c>
      <c r="K148" s="142" t="s">
        <v>1738</v>
      </c>
      <c r="L148" s="140" t="s">
        <v>201</v>
      </c>
      <c r="M148" s="4" t="s">
        <v>1216</v>
      </c>
      <c r="N148" s="81" t="s">
        <v>361</v>
      </c>
      <c r="O148" s="55">
        <v>45200</v>
      </c>
      <c r="P148" s="55">
        <v>45291</v>
      </c>
      <c r="Q148" s="142" t="s">
        <v>1738</v>
      </c>
      <c r="R148" s="142" t="s">
        <v>1738</v>
      </c>
      <c r="S148" s="142" t="s">
        <v>1738</v>
      </c>
      <c r="T148" s="142" t="s">
        <v>1738</v>
      </c>
    </row>
    <row r="149" spans="1:20" ht="48" customHeight="1" x14ac:dyDescent="0.15">
      <c r="A149" s="70" t="str">
        <f t="shared" ca="1" si="4"/>
        <v/>
      </c>
      <c r="B149" s="2">
        <v>147</v>
      </c>
      <c r="C149" s="5" t="s">
        <v>1111</v>
      </c>
      <c r="D149" s="4" t="str">
        <f>VLOOKUP(C149,確認責任者連絡先!$C$3:$E$81,3,FALSE)</f>
        <v>伊予郡松前町大字北川原79-1</v>
      </c>
      <c r="E149" s="4" t="str">
        <f>VLOOKUP(C149,確認責任者連絡先!$C$3:$F$81,4,FALSE)</f>
        <v>089-971-7319</v>
      </c>
      <c r="F149" s="2" t="s">
        <v>1738</v>
      </c>
      <c r="G149" s="142" t="s">
        <v>1738</v>
      </c>
      <c r="H149" s="118" t="s">
        <v>224</v>
      </c>
      <c r="I149" s="52" t="s">
        <v>1138</v>
      </c>
      <c r="J149" s="59" t="s">
        <v>1174</v>
      </c>
      <c r="K149" s="142" t="s">
        <v>1738</v>
      </c>
      <c r="L149" s="140" t="s">
        <v>201</v>
      </c>
      <c r="M149" s="4" t="s">
        <v>1216</v>
      </c>
      <c r="N149" s="81" t="s">
        <v>368</v>
      </c>
      <c r="O149" s="55">
        <v>45184</v>
      </c>
      <c r="P149" s="55">
        <v>45626</v>
      </c>
      <c r="Q149" s="142" t="s">
        <v>1738</v>
      </c>
      <c r="R149" s="142" t="s">
        <v>1738</v>
      </c>
      <c r="S149" s="142" t="s">
        <v>1738</v>
      </c>
      <c r="T149" s="142" t="s">
        <v>1738</v>
      </c>
    </row>
    <row r="150" spans="1:20" ht="48" customHeight="1" x14ac:dyDescent="0.15">
      <c r="A150" s="70" t="str">
        <f t="shared" ca="1" si="4"/>
        <v/>
      </c>
      <c r="B150" s="2">
        <v>148</v>
      </c>
      <c r="C150" s="5" t="s">
        <v>1111</v>
      </c>
      <c r="D150" s="4" t="str">
        <f>VLOOKUP(C150,確認責任者連絡先!$C$3:$E$81,3,FALSE)</f>
        <v>伊予郡松前町大字北川原79-1</v>
      </c>
      <c r="E150" s="4" t="str">
        <f>VLOOKUP(C150,確認責任者連絡先!$C$3:$F$81,4,FALSE)</f>
        <v>089-971-7319</v>
      </c>
      <c r="F150" s="2" t="s">
        <v>1738</v>
      </c>
      <c r="G150" s="142" t="s">
        <v>1738</v>
      </c>
      <c r="H150" s="114" t="s">
        <v>203</v>
      </c>
      <c r="I150" s="52" t="s">
        <v>1139</v>
      </c>
      <c r="J150" s="59" t="s">
        <v>1175</v>
      </c>
      <c r="K150" s="142" t="s">
        <v>1738</v>
      </c>
      <c r="L150" s="140" t="s">
        <v>201</v>
      </c>
      <c r="M150" s="4" t="s">
        <v>1216</v>
      </c>
      <c r="N150" s="81" t="s">
        <v>200</v>
      </c>
      <c r="O150" s="55">
        <v>45093</v>
      </c>
      <c r="P150" s="55">
        <v>45199</v>
      </c>
      <c r="Q150" s="142" t="s">
        <v>1738</v>
      </c>
      <c r="R150" s="142" t="s">
        <v>1738</v>
      </c>
      <c r="S150" s="142" t="s">
        <v>1738</v>
      </c>
      <c r="T150" s="142" t="s">
        <v>1738</v>
      </c>
    </row>
    <row r="151" spans="1:20" ht="48" customHeight="1" x14ac:dyDescent="0.15">
      <c r="A151" s="70" t="str">
        <f t="shared" ca="1" si="4"/>
        <v/>
      </c>
      <c r="B151" s="2">
        <v>149</v>
      </c>
      <c r="C151" s="5" t="s">
        <v>1111</v>
      </c>
      <c r="D151" s="4" t="str">
        <f>VLOOKUP(C151,確認責任者連絡先!$C$3:$E$81,3,FALSE)</f>
        <v>伊予郡松前町大字北川原79-1</v>
      </c>
      <c r="E151" s="4" t="str">
        <f>VLOOKUP(C151,確認責任者連絡先!$C$3:$F$81,4,FALSE)</f>
        <v>089-971-7319</v>
      </c>
      <c r="F151" s="2" t="s">
        <v>1738</v>
      </c>
      <c r="G151" s="142" t="s">
        <v>1738</v>
      </c>
      <c r="H151" s="114" t="s">
        <v>203</v>
      </c>
      <c r="I151" s="52" t="s">
        <v>1140</v>
      </c>
      <c r="J151" s="59" t="s">
        <v>1176</v>
      </c>
      <c r="K151" s="142" t="s">
        <v>1738</v>
      </c>
      <c r="L151" s="140" t="s">
        <v>201</v>
      </c>
      <c r="M151" s="4" t="s">
        <v>1216</v>
      </c>
      <c r="N151" s="81" t="s">
        <v>200</v>
      </c>
      <c r="O151" s="55">
        <v>45093</v>
      </c>
      <c r="P151" s="55">
        <v>45260</v>
      </c>
      <c r="Q151" s="142" t="s">
        <v>1738</v>
      </c>
      <c r="R151" s="142" t="s">
        <v>1738</v>
      </c>
      <c r="S151" s="142" t="s">
        <v>1738</v>
      </c>
      <c r="T151" s="142" t="s">
        <v>1738</v>
      </c>
    </row>
    <row r="152" spans="1:20" ht="48" customHeight="1" x14ac:dyDescent="0.15">
      <c r="A152" s="70" t="str">
        <f t="shared" ca="1" si="4"/>
        <v/>
      </c>
      <c r="B152" s="2">
        <v>150</v>
      </c>
      <c r="C152" s="5" t="s">
        <v>1111</v>
      </c>
      <c r="D152" s="4" t="str">
        <f>VLOOKUP(C152,確認責任者連絡先!$C$3:$E$81,3,FALSE)</f>
        <v>伊予郡松前町大字北川原79-1</v>
      </c>
      <c r="E152" s="4" t="str">
        <f>VLOOKUP(C152,確認責任者連絡先!$C$3:$F$81,4,FALSE)</f>
        <v>089-971-7319</v>
      </c>
      <c r="F152" s="2" t="s">
        <v>1738</v>
      </c>
      <c r="G152" s="142" t="s">
        <v>1738</v>
      </c>
      <c r="H152" s="114" t="s">
        <v>203</v>
      </c>
      <c r="I152" s="52" t="s">
        <v>1141</v>
      </c>
      <c r="J152" s="59" t="s">
        <v>1177</v>
      </c>
      <c r="K152" s="142" t="s">
        <v>1738</v>
      </c>
      <c r="L152" s="140" t="s">
        <v>201</v>
      </c>
      <c r="M152" s="4" t="s">
        <v>1216</v>
      </c>
      <c r="N152" s="81" t="s">
        <v>200</v>
      </c>
      <c r="O152" s="55">
        <v>45100</v>
      </c>
      <c r="P152" s="55">
        <v>45199</v>
      </c>
      <c r="Q152" s="142" t="s">
        <v>1738</v>
      </c>
      <c r="R152" s="142" t="s">
        <v>1738</v>
      </c>
      <c r="S152" s="142" t="s">
        <v>1738</v>
      </c>
      <c r="T152" s="142" t="s">
        <v>1738</v>
      </c>
    </row>
    <row r="153" spans="1:20" ht="48" customHeight="1" x14ac:dyDescent="0.15">
      <c r="A153" s="70" t="str">
        <f t="shared" ca="1" si="4"/>
        <v/>
      </c>
      <c r="B153" s="2">
        <v>151</v>
      </c>
      <c r="C153" s="5" t="s">
        <v>1111</v>
      </c>
      <c r="D153" s="4" t="str">
        <f>VLOOKUP(C153,確認責任者連絡先!$C$3:$E$81,3,FALSE)</f>
        <v>伊予郡松前町大字北川原79-1</v>
      </c>
      <c r="E153" s="4" t="str">
        <f>VLOOKUP(C153,確認責任者連絡先!$C$3:$F$81,4,FALSE)</f>
        <v>089-971-7319</v>
      </c>
      <c r="F153" s="2" t="s">
        <v>1738</v>
      </c>
      <c r="G153" s="142" t="s">
        <v>1738</v>
      </c>
      <c r="H153" s="114" t="s">
        <v>203</v>
      </c>
      <c r="I153" s="52" t="s">
        <v>1142</v>
      </c>
      <c r="J153" s="59" t="s">
        <v>1178</v>
      </c>
      <c r="K153" s="142" t="s">
        <v>1738</v>
      </c>
      <c r="L153" s="140" t="s">
        <v>201</v>
      </c>
      <c r="M153" s="4" t="s">
        <v>1216</v>
      </c>
      <c r="N153" s="81" t="s">
        <v>361</v>
      </c>
      <c r="O153" s="55">
        <v>45156</v>
      </c>
      <c r="P153" s="55">
        <v>45230</v>
      </c>
      <c r="Q153" s="142" t="s">
        <v>1738</v>
      </c>
      <c r="R153" s="142" t="s">
        <v>1738</v>
      </c>
      <c r="S153" s="142" t="s">
        <v>1738</v>
      </c>
      <c r="T153" s="142" t="s">
        <v>1738</v>
      </c>
    </row>
    <row r="154" spans="1:20" ht="48" customHeight="1" x14ac:dyDescent="0.15">
      <c r="A154" s="70" t="str">
        <f t="shared" ca="1" si="4"/>
        <v/>
      </c>
      <c r="B154" s="2">
        <v>152</v>
      </c>
      <c r="C154" s="5" t="s">
        <v>1111</v>
      </c>
      <c r="D154" s="4" t="str">
        <f>VLOOKUP(C154,確認責任者連絡先!$C$3:$E$81,3,FALSE)</f>
        <v>伊予郡松前町大字北川原79-1</v>
      </c>
      <c r="E154" s="4" t="str">
        <f>VLOOKUP(C154,確認責任者連絡先!$C$3:$F$81,4,FALSE)</f>
        <v>089-971-7319</v>
      </c>
      <c r="F154" s="2" t="s">
        <v>1738</v>
      </c>
      <c r="G154" s="142" t="s">
        <v>1738</v>
      </c>
      <c r="H154" s="114" t="s">
        <v>203</v>
      </c>
      <c r="I154" s="52" t="s">
        <v>309</v>
      </c>
      <c r="J154" s="59" t="s">
        <v>1179</v>
      </c>
      <c r="K154" s="142" t="s">
        <v>1738</v>
      </c>
      <c r="L154" s="140" t="s">
        <v>201</v>
      </c>
      <c r="M154" s="4" t="s">
        <v>1216</v>
      </c>
      <c r="N154" s="81" t="s">
        <v>200</v>
      </c>
      <c r="O154" s="55">
        <v>45170</v>
      </c>
      <c r="P154" s="55">
        <v>45382</v>
      </c>
      <c r="Q154" s="142" t="s">
        <v>1738</v>
      </c>
      <c r="R154" s="142" t="s">
        <v>1738</v>
      </c>
      <c r="S154" s="142" t="s">
        <v>1738</v>
      </c>
      <c r="T154" s="142" t="s">
        <v>1738</v>
      </c>
    </row>
    <row r="155" spans="1:20" ht="48" customHeight="1" x14ac:dyDescent="0.15">
      <c r="A155" s="70" t="str">
        <f t="shared" ca="1" si="4"/>
        <v/>
      </c>
      <c r="B155" s="2">
        <v>153</v>
      </c>
      <c r="C155" s="5" t="s">
        <v>1111</v>
      </c>
      <c r="D155" s="4" t="str">
        <f>VLOOKUP(C155,確認責任者連絡先!$C$3:$E$81,3,FALSE)</f>
        <v>伊予郡松前町大字北川原79-1</v>
      </c>
      <c r="E155" s="4" t="str">
        <f>VLOOKUP(C155,確認責任者連絡先!$C$3:$F$81,4,FALSE)</f>
        <v>089-971-7319</v>
      </c>
      <c r="F155" s="2" t="s">
        <v>1738</v>
      </c>
      <c r="G155" s="142" t="s">
        <v>1738</v>
      </c>
      <c r="H155" s="114" t="s">
        <v>203</v>
      </c>
      <c r="I155" s="52" t="s">
        <v>229</v>
      </c>
      <c r="J155" s="59" t="s">
        <v>1180</v>
      </c>
      <c r="K155" s="142" t="s">
        <v>1738</v>
      </c>
      <c r="L155" s="140" t="s">
        <v>201</v>
      </c>
      <c r="M155" s="4" t="s">
        <v>1216</v>
      </c>
      <c r="N155" s="81" t="s">
        <v>200</v>
      </c>
      <c r="O155" s="55">
        <v>45219</v>
      </c>
      <c r="P155" s="55">
        <v>45382</v>
      </c>
      <c r="Q155" s="142" t="s">
        <v>1738</v>
      </c>
      <c r="R155" s="142" t="s">
        <v>1738</v>
      </c>
      <c r="S155" s="142" t="s">
        <v>1738</v>
      </c>
      <c r="T155" s="142" t="s">
        <v>1738</v>
      </c>
    </row>
    <row r="156" spans="1:20" ht="48" customHeight="1" x14ac:dyDescent="0.15">
      <c r="A156" s="70" t="str">
        <f t="shared" ca="1" si="4"/>
        <v/>
      </c>
      <c r="B156" s="2">
        <v>154</v>
      </c>
      <c r="C156" s="5" t="s">
        <v>1111</v>
      </c>
      <c r="D156" s="4" t="str">
        <f>VLOOKUP(C156,確認責任者連絡先!$C$3:$E$81,3,FALSE)</f>
        <v>伊予郡松前町大字北川原79-1</v>
      </c>
      <c r="E156" s="4" t="str">
        <f>VLOOKUP(C156,確認責任者連絡先!$C$3:$F$81,4,FALSE)</f>
        <v>089-971-7319</v>
      </c>
      <c r="F156" s="2" t="s">
        <v>1738</v>
      </c>
      <c r="G156" s="142" t="s">
        <v>1738</v>
      </c>
      <c r="H156" s="114" t="s">
        <v>203</v>
      </c>
      <c r="I156" s="52" t="s">
        <v>228</v>
      </c>
      <c r="J156" s="59" t="s">
        <v>1181</v>
      </c>
      <c r="K156" s="142" t="s">
        <v>1738</v>
      </c>
      <c r="L156" s="140" t="s">
        <v>201</v>
      </c>
      <c r="M156" s="4" t="s">
        <v>1216</v>
      </c>
      <c r="N156" s="81" t="s">
        <v>200</v>
      </c>
      <c r="O156" s="55">
        <v>45240</v>
      </c>
      <c r="P156" s="55">
        <v>45382</v>
      </c>
      <c r="Q156" s="142" t="s">
        <v>1738</v>
      </c>
      <c r="R156" s="142" t="s">
        <v>1738</v>
      </c>
      <c r="S156" s="142" t="s">
        <v>1738</v>
      </c>
      <c r="T156" s="142" t="s">
        <v>1738</v>
      </c>
    </row>
    <row r="157" spans="1:20" ht="48" customHeight="1" x14ac:dyDescent="0.15">
      <c r="A157" s="70" t="str">
        <f t="shared" ca="1" si="4"/>
        <v/>
      </c>
      <c r="B157" s="2">
        <v>155</v>
      </c>
      <c r="C157" s="3" t="s">
        <v>496</v>
      </c>
      <c r="D157" s="4" t="str">
        <f>VLOOKUP(C157,確認責任者連絡先!$C$3:$E$81,3,FALSE)</f>
        <v>八幡浜市向灘高城229番地2</v>
      </c>
      <c r="E157" s="4" t="str">
        <f>VLOOKUP(C157,確認責任者連絡先!$C$3:$F$81,4,FALSE)</f>
        <v>0894-24-0090</v>
      </c>
      <c r="F157" s="2" t="s">
        <v>1738</v>
      </c>
      <c r="G157" s="142" t="s">
        <v>1738</v>
      </c>
      <c r="H157" s="75" t="s">
        <v>22</v>
      </c>
      <c r="I157" s="1" t="s">
        <v>400</v>
      </c>
      <c r="J157" s="59" t="s">
        <v>1182</v>
      </c>
      <c r="K157" s="142" t="s">
        <v>1738</v>
      </c>
      <c r="L157" s="62" t="s">
        <v>28</v>
      </c>
      <c r="M157" s="17" t="s">
        <v>48</v>
      </c>
      <c r="N157" s="18" t="s">
        <v>50</v>
      </c>
      <c r="O157" s="56">
        <v>45108</v>
      </c>
      <c r="P157" s="56">
        <v>45260</v>
      </c>
      <c r="Q157" s="142" t="s">
        <v>1738</v>
      </c>
      <c r="R157" s="142" t="s">
        <v>1738</v>
      </c>
      <c r="S157" s="142" t="s">
        <v>1738</v>
      </c>
      <c r="T157" s="142" t="s">
        <v>1738</v>
      </c>
    </row>
    <row r="158" spans="1:20" ht="48" customHeight="1" x14ac:dyDescent="0.15">
      <c r="A158" s="70" t="str">
        <f t="shared" ca="1" si="4"/>
        <v/>
      </c>
      <c r="B158" s="2">
        <v>156</v>
      </c>
      <c r="C158" s="3" t="s">
        <v>496</v>
      </c>
      <c r="D158" s="4" t="str">
        <f>VLOOKUP(C158,確認責任者連絡先!$C$3:$E$81,3,FALSE)</f>
        <v>八幡浜市向灘高城229番地2</v>
      </c>
      <c r="E158" s="4" t="str">
        <f>VLOOKUP(C158,確認責任者連絡先!$C$3:$F$81,4,FALSE)</f>
        <v>0894-24-0090</v>
      </c>
      <c r="F158" s="2" t="s">
        <v>1738</v>
      </c>
      <c r="G158" s="142" t="s">
        <v>1738</v>
      </c>
      <c r="H158" s="118" t="s">
        <v>13</v>
      </c>
      <c r="I158" s="1" t="s">
        <v>42</v>
      </c>
      <c r="J158" s="59" t="s">
        <v>1183</v>
      </c>
      <c r="K158" s="142" t="s">
        <v>1738</v>
      </c>
      <c r="L158" s="62" t="s">
        <v>28</v>
      </c>
      <c r="M158" s="17" t="s">
        <v>48</v>
      </c>
      <c r="N158" s="18" t="s">
        <v>363</v>
      </c>
      <c r="O158" s="56">
        <v>45154</v>
      </c>
      <c r="P158" s="56">
        <v>45535</v>
      </c>
      <c r="Q158" s="142" t="s">
        <v>1738</v>
      </c>
      <c r="R158" s="142" t="s">
        <v>1738</v>
      </c>
      <c r="S158" s="142" t="s">
        <v>1738</v>
      </c>
      <c r="T158" s="142" t="s">
        <v>1738</v>
      </c>
    </row>
    <row r="159" spans="1:20" ht="48" customHeight="1" x14ac:dyDescent="0.15">
      <c r="A159" s="70" t="str">
        <f t="shared" ca="1" si="4"/>
        <v/>
      </c>
      <c r="B159" s="2">
        <v>157</v>
      </c>
      <c r="C159" s="3" t="s">
        <v>496</v>
      </c>
      <c r="D159" s="4" t="str">
        <f>VLOOKUP(C159,確認責任者連絡先!$C$3:$E$81,3,FALSE)</f>
        <v>八幡浜市向灘高城229番地2</v>
      </c>
      <c r="E159" s="4" t="str">
        <f>VLOOKUP(C159,確認責任者連絡先!$C$3:$F$81,4,FALSE)</f>
        <v>0894-24-0090</v>
      </c>
      <c r="F159" s="2" t="s">
        <v>1738</v>
      </c>
      <c r="G159" s="142" t="s">
        <v>1738</v>
      </c>
      <c r="H159" s="76" t="s">
        <v>22</v>
      </c>
      <c r="I159" s="1" t="s">
        <v>327</v>
      </c>
      <c r="J159" s="59" t="s">
        <v>1184</v>
      </c>
      <c r="K159" s="142" t="s">
        <v>1738</v>
      </c>
      <c r="L159" s="137" t="s">
        <v>139</v>
      </c>
      <c r="M159" s="17" t="s">
        <v>24</v>
      </c>
      <c r="N159" s="179" t="s">
        <v>50</v>
      </c>
      <c r="O159" s="56">
        <v>45240</v>
      </c>
      <c r="P159" s="56">
        <v>45350</v>
      </c>
      <c r="Q159" s="142" t="s">
        <v>1738</v>
      </c>
      <c r="R159" s="142" t="s">
        <v>1738</v>
      </c>
      <c r="S159" s="142" t="s">
        <v>1738</v>
      </c>
      <c r="T159" s="142" t="s">
        <v>1738</v>
      </c>
    </row>
    <row r="160" spans="1:20" ht="48" customHeight="1" x14ac:dyDescent="0.15">
      <c r="A160" s="70" t="str">
        <f t="shared" ca="1" si="4"/>
        <v/>
      </c>
      <c r="B160" s="2">
        <v>158</v>
      </c>
      <c r="C160" s="3" t="s">
        <v>1112</v>
      </c>
      <c r="D160" s="4" t="str">
        <f>VLOOKUP(C160,確認責任者連絡先!$C$3:$E$81,3,FALSE)</f>
        <v>宇和島市三間町務田180-1</v>
      </c>
      <c r="E160" s="4" t="str">
        <f>VLOOKUP(C160,確認責任者連絡先!$C$3:$F$81,4,FALSE)</f>
        <v>0895-58-1122</v>
      </c>
      <c r="F160" s="2" t="s">
        <v>1738</v>
      </c>
      <c r="G160" s="142" t="s">
        <v>1738</v>
      </c>
      <c r="H160" s="118" t="s">
        <v>13</v>
      </c>
      <c r="I160" s="8" t="s">
        <v>39</v>
      </c>
      <c r="J160" s="59" t="s">
        <v>1185</v>
      </c>
      <c r="K160" s="142" t="s">
        <v>1738</v>
      </c>
      <c r="L160" s="62" t="s">
        <v>28</v>
      </c>
      <c r="M160" s="17" t="s">
        <v>48</v>
      </c>
      <c r="N160" s="18" t="s">
        <v>363</v>
      </c>
      <c r="O160" s="56">
        <v>45158</v>
      </c>
      <c r="P160" s="56">
        <v>45523</v>
      </c>
      <c r="Q160" s="142" t="s">
        <v>1738</v>
      </c>
      <c r="R160" s="142" t="s">
        <v>1738</v>
      </c>
      <c r="S160" s="142" t="s">
        <v>1738</v>
      </c>
      <c r="T160" s="142" t="s">
        <v>1738</v>
      </c>
    </row>
    <row r="161" spans="1:20" ht="48" customHeight="1" x14ac:dyDescent="0.15">
      <c r="A161" s="70" t="str">
        <f t="shared" ca="1" si="4"/>
        <v/>
      </c>
      <c r="B161" s="2">
        <v>159</v>
      </c>
      <c r="C161" s="3" t="s">
        <v>1112</v>
      </c>
      <c r="D161" s="4" t="str">
        <f>VLOOKUP(C161,確認責任者連絡先!$C$3:$E$81,3,FALSE)</f>
        <v>宇和島市三間町務田180-1</v>
      </c>
      <c r="E161" s="4" t="str">
        <f>VLOOKUP(C161,確認責任者連絡先!$C$3:$F$81,4,FALSE)</f>
        <v>0895-58-1122</v>
      </c>
      <c r="F161" s="2" t="s">
        <v>1738</v>
      </c>
      <c r="G161" s="142" t="s">
        <v>1738</v>
      </c>
      <c r="H161" s="118" t="s">
        <v>13</v>
      </c>
      <c r="I161" s="8" t="s">
        <v>15</v>
      </c>
      <c r="J161" s="59" t="s">
        <v>1186</v>
      </c>
      <c r="K161" s="142" t="s">
        <v>1738</v>
      </c>
      <c r="L161" s="62" t="s">
        <v>28</v>
      </c>
      <c r="M161" s="17" t="s">
        <v>48</v>
      </c>
      <c r="N161" s="18" t="s">
        <v>363</v>
      </c>
      <c r="O161" s="56">
        <v>45158</v>
      </c>
      <c r="P161" s="56">
        <v>45523</v>
      </c>
      <c r="Q161" s="142" t="s">
        <v>1738</v>
      </c>
      <c r="R161" s="142" t="s">
        <v>1738</v>
      </c>
      <c r="S161" s="142" t="s">
        <v>1738</v>
      </c>
      <c r="T161" s="142" t="s">
        <v>1738</v>
      </c>
    </row>
    <row r="162" spans="1:20" ht="48" customHeight="1" x14ac:dyDescent="0.15">
      <c r="A162" s="70" t="str">
        <f t="shared" ca="1" si="4"/>
        <v/>
      </c>
      <c r="B162" s="2">
        <v>160</v>
      </c>
      <c r="C162" s="3" t="s">
        <v>1112</v>
      </c>
      <c r="D162" s="4" t="str">
        <f>VLOOKUP(C162,確認責任者連絡先!$C$3:$E$81,3,FALSE)</f>
        <v>宇和島市三間町務田180-1</v>
      </c>
      <c r="E162" s="4" t="str">
        <f>VLOOKUP(C162,確認責任者連絡先!$C$3:$F$81,4,FALSE)</f>
        <v>0895-58-1122</v>
      </c>
      <c r="F162" s="2" t="s">
        <v>1738</v>
      </c>
      <c r="G162" s="142" t="s">
        <v>1738</v>
      </c>
      <c r="H162" s="118" t="s">
        <v>13</v>
      </c>
      <c r="I162" s="8" t="s">
        <v>15</v>
      </c>
      <c r="J162" s="59" t="s">
        <v>1187</v>
      </c>
      <c r="K162" s="142" t="s">
        <v>1738</v>
      </c>
      <c r="L162" s="62" t="s">
        <v>28</v>
      </c>
      <c r="M162" s="17" t="s">
        <v>48</v>
      </c>
      <c r="N162" s="18" t="s">
        <v>363</v>
      </c>
      <c r="O162" s="56">
        <v>45158</v>
      </c>
      <c r="P162" s="56">
        <v>45523</v>
      </c>
      <c r="Q162" s="142" t="s">
        <v>1738</v>
      </c>
      <c r="R162" s="142" t="s">
        <v>1738</v>
      </c>
      <c r="S162" s="142" t="s">
        <v>1738</v>
      </c>
      <c r="T162" s="142" t="s">
        <v>1738</v>
      </c>
    </row>
    <row r="163" spans="1:20" ht="48" customHeight="1" x14ac:dyDescent="0.15">
      <c r="A163" s="70" t="str">
        <f t="shared" ca="1" si="4"/>
        <v/>
      </c>
      <c r="B163" s="2">
        <v>161</v>
      </c>
      <c r="C163" s="3" t="s">
        <v>1112</v>
      </c>
      <c r="D163" s="4" t="str">
        <f>VLOOKUP(C163,確認責任者連絡先!$C$3:$E$81,3,FALSE)</f>
        <v>宇和島市三間町務田180-1</v>
      </c>
      <c r="E163" s="4" t="str">
        <f>VLOOKUP(C163,確認責任者連絡先!$C$3:$F$81,4,FALSE)</f>
        <v>0895-58-1122</v>
      </c>
      <c r="F163" s="2" t="s">
        <v>1738</v>
      </c>
      <c r="G163" s="142" t="s">
        <v>1738</v>
      </c>
      <c r="H163" s="118" t="s">
        <v>13</v>
      </c>
      <c r="I163" s="1" t="s">
        <v>1143</v>
      </c>
      <c r="J163" s="59" t="s">
        <v>1188</v>
      </c>
      <c r="K163" s="142" t="s">
        <v>1738</v>
      </c>
      <c r="L163" s="62" t="s">
        <v>28</v>
      </c>
      <c r="M163" s="17" t="s">
        <v>48</v>
      </c>
      <c r="N163" s="18" t="s">
        <v>363</v>
      </c>
      <c r="O163" s="56">
        <v>45179</v>
      </c>
      <c r="P163" s="56">
        <v>45554</v>
      </c>
      <c r="Q163" s="142" t="s">
        <v>1738</v>
      </c>
      <c r="R163" s="142" t="s">
        <v>1738</v>
      </c>
      <c r="S163" s="142" t="s">
        <v>1738</v>
      </c>
      <c r="T163" s="142" t="s">
        <v>1738</v>
      </c>
    </row>
    <row r="164" spans="1:20" ht="48" customHeight="1" x14ac:dyDescent="0.15">
      <c r="A164" s="70" t="str">
        <f t="shared" ca="1" si="4"/>
        <v/>
      </c>
      <c r="B164" s="2">
        <v>162</v>
      </c>
      <c r="C164" s="3" t="s">
        <v>1112</v>
      </c>
      <c r="D164" s="4" t="str">
        <f>VLOOKUP(C164,確認責任者連絡先!$C$3:$E$81,3,FALSE)</f>
        <v>宇和島市三間町務田180-1</v>
      </c>
      <c r="E164" s="4" t="str">
        <f>VLOOKUP(C164,確認責任者連絡先!$C$3:$F$81,4,FALSE)</f>
        <v>0895-58-1122</v>
      </c>
      <c r="F164" s="2" t="s">
        <v>1738</v>
      </c>
      <c r="G164" s="142" t="s">
        <v>1738</v>
      </c>
      <c r="H164" s="118" t="s">
        <v>13</v>
      </c>
      <c r="I164" s="1" t="s">
        <v>1144</v>
      </c>
      <c r="J164" s="59" t="s">
        <v>1189</v>
      </c>
      <c r="K164" s="142" t="s">
        <v>1738</v>
      </c>
      <c r="L164" s="62" t="s">
        <v>28</v>
      </c>
      <c r="M164" s="17" t="s">
        <v>48</v>
      </c>
      <c r="N164" s="18" t="s">
        <v>363</v>
      </c>
      <c r="O164" s="56">
        <v>45163</v>
      </c>
      <c r="P164" s="56">
        <v>45545</v>
      </c>
      <c r="Q164" s="142" t="s">
        <v>1738</v>
      </c>
      <c r="R164" s="142" t="s">
        <v>1738</v>
      </c>
      <c r="S164" s="142" t="s">
        <v>1738</v>
      </c>
      <c r="T164" s="142" t="s">
        <v>1738</v>
      </c>
    </row>
    <row r="165" spans="1:20" ht="48" customHeight="1" x14ac:dyDescent="0.15">
      <c r="A165" s="70" t="str">
        <f t="shared" ca="1" si="4"/>
        <v/>
      </c>
      <c r="B165" s="2">
        <v>163</v>
      </c>
      <c r="C165" s="3" t="s">
        <v>1112</v>
      </c>
      <c r="D165" s="4" t="str">
        <f>VLOOKUP(C165,確認責任者連絡先!$C$3:$E$81,3,FALSE)</f>
        <v>宇和島市三間町務田180-1</v>
      </c>
      <c r="E165" s="4" t="str">
        <f>VLOOKUP(C165,確認責任者連絡先!$C$3:$F$81,4,FALSE)</f>
        <v>0895-58-1122</v>
      </c>
      <c r="F165" s="2" t="s">
        <v>1738</v>
      </c>
      <c r="G165" s="142" t="s">
        <v>1738</v>
      </c>
      <c r="H165" s="118" t="s">
        <v>13</v>
      </c>
      <c r="I165" s="1" t="s">
        <v>286</v>
      </c>
      <c r="J165" s="59" t="s">
        <v>1190</v>
      </c>
      <c r="K165" s="142" t="s">
        <v>1738</v>
      </c>
      <c r="L165" s="62" t="s">
        <v>28</v>
      </c>
      <c r="M165" s="17" t="s">
        <v>48</v>
      </c>
      <c r="N165" s="18" t="s">
        <v>363</v>
      </c>
      <c r="O165" s="56">
        <v>45200</v>
      </c>
      <c r="P165" s="56">
        <v>45565</v>
      </c>
      <c r="Q165" s="142" t="s">
        <v>1738</v>
      </c>
      <c r="R165" s="142" t="s">
        <v>1738</v>
      </c>
      <c r="S165" s="142" t="s">
        <v>1738</v>
      </c>
      <c r="T165" s="142" t="s">
        <v>1738</v>
      </c>
    </row>
    <row r="166" spans="1:20" ht="48" customHeight="1" x14ac:dyDescent="0.15">
      <c r="A166" s="70" t="str">
        <f t="shared" ca="1" si="4"/>
        <v/>
      </c>
      <c r="B166" s="2">
        <v>164</v>
      </c>
      <c r="C166" s="3" t="s">
        <v>1112</v>
      </c>
      <c r="D166" s="4" t="str">
        <f>VLOOKUP(C166,確認責任者連絡先!$C$3:$E$81,3,FALSE)</f>
        <v>宇和島市三間町務田180-1</v>
      </c>
      <c r="E166" s="4" t="str">
        <f>VLOOKUP(C166,確認責任者連絡先!$C$3:$F$81,4,FALSE)</f>
        <v>0895-58-1122</v>
      </c>
      <c r="F166" s="2" t="s">
        <v>1738</v>
      </c>
      <c r="G166" s="142" t="s">
        <v>1738</v>
      </c>
      <c r="H166" s="118" t="s">
        <v>13</v>
      </c>
      <c r="I166" s="1" t="s">
        <v>1145</v>
      </c>
      <c r="J166" s="59" t="s">
        <v>1191</v>
      </c>
      <c r="K166" s="142" t="s">
        <v>1738</v>
      </c>
      <c r="L166" s="62" t="s">
        <v>28</v>
      </c>
      <c r="M166" s="17" t="s">
        <v>47</v>
      </c>
      <c r="N166" s="18" t="s">
        <v>363</v>
      </c>
      <c r="O166" s="56">
        <v>45179</v>
      </c>
      <c r="P166" s="56">
        <v>45514</v>
      </c>
      <c r="Q166" s="142" t="s">
        <v>1738</v>
      </c>
      <c r="R166" s="142" t="s">
        <v>1738</v>
      </c>
      <c r="S166" s="142" t="s">
        <v>1738</v>
      </c>
      <c r="T166" s="142" t="s">
        <v>1738</v>
      </c>
    </row>
    <row r="167" spans="1:20" ht="48" customHeight="1" x14ac:dyDescent="0.15">
      <c r="A167" s="70" t="str">
        <f t="shared" ca="1" si="4"/>
        <v/>
      </c>
      <c r="B167" s="2">
        <v>165</v>
      </c>
      <c r="C167" s="3" t="s">
        <v>1113</v>
      </c>
      <c r="D167" s="4" t="str">
        <f>VLOOKUP(C167,確認責任者連絡先!$C$3:$E$81,3,FALSE)</f>
        <v>八幡浜市1079</v>
      </c>
      <c r="E167" s="4" t="str">
        <f>VLOOKUP(C167,確認責任者連絡先!$C$3:$F$81,4,FALSE)</f>
        <v>0894-22-0070</v>
      </c>
      <c r="F167" s="2" t="s">
        <v>1738</v>
      </c>
      <c r="G167" s="142" t="s">
        <v>1738</v>
      </c>
      <c r="H167" s="118" t="s">
        <v>13</v>
      </c>
      <c r="I167" s="8" t="s">
        <v>15</v>
      </c>
      <c r="J167" s="59" t="s">
        <v>1192</v>
      </c>
      <c r="K167" s="142" t="s">
        <v>1738</v>
      </c>
      <c r="L167" s="62" t="s">
        <v>28</v>
      </c>
      <c r="M167" s="17" t="s">
        <v>48</v>
      </c>
      <c r="N167" s="18" t="s">
        <v>363</v>
      </c>
      <c r="O167" s="56">
        <v>45163</v>
      </c>
      <c r="P167" s="56">
        <v>45555</v>
      </c>
      <c r="Q167" s="142" t="s">
        <v>1738</v>
      </c>
      <c r="R167" s="142" t="s">
        <v>1738</v>
      </c>
      <c r="S167" s="142" t="s">
        <v>1738</v>
      </c>
      <c r="T167" s="142" t="s">
        <v>1738</v>
      </c>
    </row>
    <row r="168" spans="1:20" ht="48" customHeight="1" x14ac:dyDescent="0.15">
      <c r="A168" s="70" t="str">
        <f t="shared" ca="1" si="4"/>
        <v/>
      </c>
      <c r="B168" s="2">
        <v>166</v>
      </c>
      <c r="C168" s="3" t="s">
        <v>566</v>
      </c>
      <c r="D168" s="4" t="str">
        <f>VLOOKUP(C168,確認責任者連絡先!$C$3:$E$81,3,FALSE)</f>
        <v>宇和島市寄松甲833-4</v>
      </c>
      <c r="E168" s="4" t="str">
        <f>VLOOKUP(C168,確認責任者連絡先!$C$3:$F$81,4,FALSE)</f>
        <v>0895-27-2335</v>
      </c>
      <c r="F168" s="2" t="s">
        <v>1738</v>
      </c>
      <c r="G168" s="142" t="s">
        <v>1738</v>
      </c>
      <c r="H168" s="118" t="s">
        <v>13</v>
      </c>
      <c r="I168" s="1" t="s">
        <v>15</v>
      </c>
      <c r="J168" s="59" t="s">
        <v>1193</v>
      </c>
      <c r="K168" s="142" t="s">
        <v>1738</v>
      </c>
      <c r="L168" s="62" t="s">
        <v>28</v>
      </c>
      <c r="M168" s="17" t="s">
        <v>48</v>
      </c>
      <c r="N168" s="18" t="s">
        <v>362</v>
      </c>
      <c r="O168" s="56">
        <v>45158</v>
      </c>
      <c r="P168" s="56">
        <v>45535</v>
      </c>
      <c r="Q168" s="142" t="s">
        <v>1738</v>
      </c>
      <c r="R168" s="142" t="s">
        <v>1738</v>
      </c>
      <c r="S168" s="142" t="s">
        <v>1738</v>
      </c>
      <c r="T168" s="142" t="s">
        <v>1738</v>
      </c>
    </row>
    <row r="169" spans="1:20" ht="48" customHeight="1" x14ac:dyDescent="0.15">
      <c r="A169" s="70" t="str">
        <f t="shared" ca="1" si="4"/>
        <v/>
      </c>
      <c r="B169" s="2">
        <v>167</v>
      </c>
      <c r="C169" s="3" t="s">
        <v>566</v>
      </c>
      <c r="D169" s="4" t="str">
        <f>VLOOKUP(C169,確認責任者連絡先!$C$3:$E$81,3,FALSE)</f>
        <v>宇和島市寄松甲833-4</v>
      </c>
      <c r="E169" s="4" t="str">
        <f>VLOOKUP(C169,確認責任者連絡先!$C$3:$F$81,4,FALSE)</f>
        <v>0895-27-2335</v>
      </c>
      <c r="F169" s="2" t="s">
        <v>1738</v>
      </c>
      <c r="G169" s="142" t="s">
        <v>1738</v>
      </c>
      <c r="H169" s="252" t="s">
        <v>29</v>
      </c>
      <c r="I169" s="1" t="s">
        <v>166</v>
      </c>
      <c r="J169" s="59" t="s">
        <v>1194</v>
      </c>
      <c r="K169" s="142" t="s">
        <v>1738</v>
      </c>
      <c r="L169" s="137" t="s">
        <v>139</v>
      </c>
      <c r="M169" s="17" t="s">
        <v>24</v>
      </c>
      <c r="N169" s="18" t="s">
        <v>363</v>
      </c>
      <c r="O169" s="56">
        <v>45219</v>
      </c>
      <c r="P169" s="56">
        <v>45371</v>
      </c>
      <c r="Q169" s="142" t="s">
        <v>1738</v>
      </c>
      <c r="R169" s="142" t="s">
        <v>1738</v>
      </c>
      <c r="S169" s="142" t="s">
        <v>1738</v>
      </c>
      <c r="T169" s="142" t="s">
        <v>1738</v>
      </c>
    </row>
    <row r="170" spans="1:20" ht="48" customHeight="1" x14ac:dyDescent="0.15">
      <c r="A170" s="70" t="str">
        <f t="shared" ca="1" si="4"/>
        <v/>
      </c>
      <c r="B170" s="2">
        <v>168</v>
      </c>
      <c r="C170" s="3" t="s">
        <v>566</v>
      </c>
      <c r="D170" s="4" t="str">
        <f>VLOOKUP(C170,確認責任者連絡先!$C$3:$E$81,3,FALSE)</f>
        <v>宇和島市寄松甲833-4</v>
      </c>
      <c r="E170" s="4" t="str">
        <f>VLOOKUP(C170,確認責任者連絡先!$C$3:$F$81,4,FALSE)</f>
        <v>0895-27-2335</v>
      </c>
      <c r="F170" s="2" t="s">
        <v>1738</v>
      </c>
      <c r="G170" s="142" t="s">
        <v>1738</v>
      </c>
      <c r="H170" s="252" t="s">
        <v>29</v>
      </c>
      <c r="I170" s="1" t="s">
        <v>167</v>
      </c>
      <c r="J170" s="59" t="s">
        <v>1195</v>
      </c>
      <c r="K170" s="142" t="s">
        <v>1738</v>
      </c>
      <c r="L170" s="62" t="s">
        <v>28</v>
      </c>
      <c r="M170" s="77" t="s">
        <v>49</v>
      </c>
      <c r="N170" s="18" t="s">
        <v>363</v>
      </c>
      <c r="O170" s="56">
        <v>45332</v>
      </c>
      <c r="P170" s="56">
        <v>45371</v>
      </c>
      <c r="Q170" s="142" t="s">
        <v>1738</v>
      </c>
      <c r="R170" s="142" t="s">
        <v>1738</v>
      </c>
      <c r="S170" s="142" t="s">
        <v>1738</v>
      </c>
      <c r="T170" s="142" t="s">
        <v>1738</v>
      </c>
    </row>
    <row r="171" spans="1:20" ht="48" customHeight="1" x14ac:dyDescent="0.15">
      <c r="A171" s="70" t="str">
        <f t="shared" ca="1" si="4"/>
        <v/>
      </c>
      <c r="B171" s="2">
        <v>169</v>
      </c>
      <c r="C171" s="3" t="s">
        <v>566</v>
      </c>
      <c r="D171" s="4" t="str">
        <f>VLOOKUP(C171,確認責任者連絡先!$C$3:$E$81,3,FALSE)</f>
        <v>宇和島市寄松甲833-4</v>
      </c>
      <c r="E171" s="4" t="str">
        <f>VLOOKUP(C171,確認責任者連絡先!$C$3:$F$81,4,FALSE)</f>
        <v>0895-27-2335</v>
      </c>
      <c r="F171" s="2" t="s">
        <v>1738</v>
      </c>
      <c r="G171" s="142" t="s">
        <v>1738</v>
      </c>
      <c r="H171" s="252" t="s">
        <v>29</v>
      </c>
      <c r="I171" s="1" t="s">
        <v>165</v>
      </c>
      <c r="J171" s="59" t="s">
        <v>1196</v>
      </c>
      <c r="K171" s="142" t="s">
        <v>1738</v>
      </c>
      <c r="L171" s="137" t="s">
        <v>139</v>
      </c>
      <c r="M171" s="17" t="s">
        <v>24</v>
      </c>
      <c r="N171" s="18" t="s">
        <v>363</v>
      </c>
      <c r="O171" s="56">
        <v>45352</v>
      </c>
      <c r="P171" s="56">
        <v>45392</v>
      </c>
      <c r="Q171" s="142" t="s">
        <v>1738</v>
      </c>
      <c r="R171" s="142" t="s">
        <v>1738</v>
      </c>
      <c r="S171" s="142" t="s">
        <v>1738</v>
      </c>
      <c r="T171" s="142" t="s">
        <v>1738</v>
      </c>
    </row>
    <row r="172" spans="1:20" ht="48" customHeight="1" x14ac:dyDescent="0.15">
      <c r="A172" s="70" t="str">
        <f t="shared" ca="1" si="4"/>
        <v/>
      </c>
      <c r="B172" s="2">
        <v>170</v>
      </c>
      <c r="C172" s="3" t="s">
        <v>566</v>
      </c>
      <c r="D172" s="4" t="str">
        <f>VLOOKUP(C172,確認責任者連絡先!$C$3:$E$81,3,FALSE)</f>
        <v>宇和島市寄松甲833-4</v>
      </c>
      <c r="E172" s="4" t="str">
        <f>VLOOKUP(C172,確認責任者連絡先!$C$3:$F$81,4,FALSE)</f>
        <v>0895-27-2335</v>
      </c>
      <c r="F172" s="2" t="s">
        <v>1738</v>
      </c>
      <c r="G172" s="142" t="s">
        <v>1738</v>
      </c>
      <c r="H172" s="252" t="s">
        <v>29</v>
      </c>
      <c r="I172" s="1" t="s">
        <v>168</v>
      </c>
      <c r="J172" s="59" t="s">
        <v>1197</v>
      </c>
      <c r="K172" s="142" t="s">
        <v>1738</v>
      </c>
      <c r="L172" s="137" t="s">
        <v>139</v>
      </c>
      <c r="M172" s="17" t="s">
        <v>24</v>
      </c>
      <c r="N172" s="18" t="s">
        <v>363</v>
      </c>
      <c r="O172" s="56">
        <v>45352</v>
      </c>
      <c r="P172" s="56">
        <v>45371</v>
      </c>
      <c r="Q172" s="142" t="s">
        <v>1738</v>
      </c>
      <c r="R172" s="142" t="s">
        <v>1738</v>
      </c>
      <c r="S172" s="142" t="s">
        <v>1738</v>
      </c>
      <c r="T172" s="142" t="s">
        <v>1738</v>
      </c>
    </row>
    <row r="173" spans="1:20" ht="48" customHeight="1" x14ac:dyDescent="0.15">
      <c r="A173" s="70" t="str">
        <f t="shared" ca="1" si="4"/>
        <v/>
      </c>
      <c r="B173" s="2">
        <v>171</v>
      </c>
      <c r="C173" s="3" t="s">
        <v>1114</v>
      </c>
      <c r="D173" s="4" t="str">
        <f>VLOOKUP(C173,確認責任者連絡先!$C$3:$E$81,3,FALSE)</f>
        <v>宇和島市栄町港3丁目303</v>
      </c>
      <c r="E173" s="4" t="str">
        <f>VLOOKUP(C173,確認責任者連絡先!$C$3:$F$81,4,FALSE)</f>
        <v>0895-22-8111</v>
      </c>
      <c r="F173" s="2" t="s">
        <v>1738</v>
      </c>
      <c r="G173" s="142" t="s">
        <v>1738</v>
      </c>
      <c r="H173" s="118" t="s">
        <v>13</v>
      </c>
      <c r="I173" s="8" t="s">
        <v>15</v>
      </c>
      <c r="J173" s="59" t="s">
        <v>1198</v>
      </c>
      <c r="K173" s="142" t="s">
        <v>1738</v>
      </c>
      <c r="L173" s="62" t="s">
        <v>28</v>
      </c>
      <c r="M173" s="17" t="s">
        <v>48</v>
      </c>
      <c r="N173" s="18" t="s">
        <v>369</v>
      </c>
      <c r="O173" s="56">
        <v>45170</v>
      </c>
      <c r="P173" s="56">
        <v>45535</v>
      </c>
      <c r="Q173" s="142" t="s">
        <v>1738</v>
      </c>
      <c r="R173" s="142" t="s">
        <v>1738</v>
      </c>
      <c r="S173" s="142" t="s">
        <v>1738</v>
      </c>
      <c r="T173" s="142" t="s">
        <v>1738</v>
      </c>
    </row>
    <row r="174" spans="1:20" ht="48" customHeight="1" x14ac:dyDescent="0.15">
      <c r="A174" s="70" t="str">
        <f t="shared" ca="1" si="4"/>
        <v/>
      </c>
      <c r="B174" s="2">
        <v>172</v>
      </c>
      <c r="C174" s="3" t="s">
        <v>1114</v>
      </c>
      <c r="D174" s="4" t="str">
        <f>VLOOKUP(C174,確認責任者連絡先!$C$3:$E$81,3,FALSE)</f>
        <v>宇和島市栄町港3丁目303</v>
      </c>
      <c r="E174" s="4" t="str">
        <f>VLOOKUP(C174,確認責任者連絡先!$C$3:$F$81,4,FALSE)</f>
        <v>0895-22-8111</v>
      </c>
      <c r="F174" s="2" t="s">
        <v>1738</v>
      </c>
      <c r="G174" s="142" t="s">
        <v>1738</v>
      </c>
      <c r="H174" s="252" t="s">
        <v>29</v>
      </c>
      <c r="I174" s="6" t="s">
        <v>163</v>
      </c>
      <c r="J174" s="59" t="s">
        <v>1199</v>
      </c>
      <c r="K174" s="142" t="s">
        <v>1738</v>
      </c>
      <c r="L174" s="62" t="s">
        <v>3</v>
      </c>
      <c r="M174" s="124" t="s">
        <v>46</v>
      </c>
      <c r="N174" s="18" t="s">
        <v>363</v>
      </c>
      <c r="O174" s="56">
        <v>45311</v>
      </c>
      <c r="P174" s="56">
        <v>45350</v>
      </c>
      <c r="Q174" s="142" t="s">
        <v>1738</v>
      </c>
      <c r="R174" s="142" t="s">
        <v>1738</v>
      </c>
      <c r="S174" s="142" t="s">
        <v>1738</v>
      </c>
      <c r="T174" s="142" t="s">
        <v>1738</v>
      </c>
    </row>
    <row r="175" spans="1:20" ht="48" customHeight="1" x14ac:dyDescent="0.15">
      <c r="A175" s="70" t="str">
        <f t="shared" ca="1" si="4"/>
        <v/>
      </c>
      <c r="B175" s="2">
        <v>173</v>
      </c>
      <c r="C175" s="3" t="s">
        <v>1115</v>
      </c>
      <c r="D175" s="4" t="str">
        <f>VLOOKUP(C175,確認責任者連絡先!$C$3:$E$81,3,FALSE)</f>
        <v>西予市宇和町卯之町2-462</v>
      </c>
      <c r="E175" s="4" t="str">
        <f>VLOOKUP(C175,確認責任者連絡先!$C$3:$F$81,4,FALSE)</f>
        <v>0894-62-1211</v>
      </c>
      <c r="F175" s="2" t="s">
        <v>1738</v>
      </c>
      <c r="G175" s="142" t="s">
        <v>1738</v>
      </c>
      <c r="H175" s="118" t="s">
        <v>13</v>
      </c>
      <c r="I175" s="8" t="s">
        <v>15</v>
      </c>
      <c r="J175" s="59" t="s">
        <v>1200</v>
      </c>
      <c r="K175" s="142" t="s">
        <v>1738</v>
      </c>
      <c r="L175" s="137" t="s">
        <v>139</v>
      </c>
      <c r="M175" s="17" t="s">
        <v>24</v>
      </c>
      <c r="N175" s="18" t="s">
        <v>366</v>
      </c>
      <c r="O175" s="56">
        <v>45170</v>
      </c>
      <c r="P175" s="56">
        <v>45535</v>
      </c>
      <c r="Q175" s="142" t="s">
        <v>1738</v>
      </c>
      <c r="R175" s="142" t="s">
        <v>1738</v>
      </c>
      <c r="S175" s="142" t="s">
        <v>1738</v>
      </c>
      <c r="T175" s="142" t="s">
        <v>1738</v>
      </c>
    </row>
    <row r="176" spans="1:20" ht="48" customHeight="1" x14ac:dyDescent="0.15">
      <c r="A176" s="70" t="str">
        <f t="shared" ca="1" si="4"/>
        <v/>
      </c>
      <c r="B176" s="2">
        <v>174</v>
      </c>
      <c r="C176" s="3" t="s">
        <v>1116</v>
      </c>
      <c r="D176" s="4" t="str">
        <f>VLOOKUP(C176,確認責任者連絡先!$C$3:$E$81,3,FALSE)</f>
        <v>宇和島市吉田町河内甲1471</v>
      </c>
      <c r="E176" s="4" t="str">
        <f>VLOOKUP(C176,確認責任者連絡先!$C$3:$F$81,4,FALSE)</f>
        <v>0895-52-1937</v>
      </c>
      <c r="F176" s="2" t="s">
        <v>1738</v>
      </c>
      <c r="G176" s="142" t="s">
        <v>1738</v>
      </c>
      <c r="H176" s="118" t="s">
        <v>13</v>
      </c>
      <c r="I176" s="8" t="s">
        <v>35</v>
      </c>
      <c r="J176" s="59" t="s">
        <v>1201</v>
      </c>
      <c r="K176" s="142" t="s">
        <v>1738</v>
      </c>
      <c r="L176" s="62" t="s">
        <v>28</v>
      </c>
      <c r="M176" s="17" t="s">
        <v>48</v>
      </c>
      <c r="N176" s="127" t="s">
        <v>370</v>
      </c>
      <c r="O176" s="54">
        <v>45170</v>
      </c>
      <c r="P176" s="54">
        <v>45535</v>
      </c>
      <c r="Q176" s="142" t="s">
        <v>1738</v>
      </c>
      <c r="R176" s="142" t="s">
        <v>1738</v>
      </c>
      <c r="S176" s="142" t="s">
        <v>1738</v>
      </c>
      <c r="T176" s="142" t="s">
        <v>1738</v>
      </c>
    </row>
    <row r="177" spans="1:20" ht="48" customHeight="1" x14ac:dyDescent="0.15">
      <c r="A177" s="70" t="str">
        <f t="shared" ca="1" si="4"/>
        <v/>
      </c>
      <c r="B177" s="2">
        <v>175</v>
      </c>
      <c r="C177" s="3" t="s">
        <v>497</v>
      </c>
      <c r="D177" s="4" t="str">
        <f>VLOOKUP(C177,確認責任者連絡先!$C$3:$E$81,3,FALSE)</f>
        <v>大洲市東大洲198番地</v>
      </c>
      <c r="E177" s="4" t="str">
        <f>VLOOKUP(C177,確認責任者連絡先!$C$3:$F$81,4,FALSE)</f>
        <v>0893-24-4181</v>
      </c>
      <c r="F177" s="2" t="s">
        <v>1738</v>
      </c>
      <c r="G177" s="142" t="s">
        <v>1738</v>
      </c>
      <c r="H177" s="118" t="s">
        <v>13</v>
      </c>
      <c r="I177" s="1" t="s">
        <v>40</v>
      </c>
      <c r="J177" s="59" t="s">
        <v>1202</v>
      </c>
      <c r="K177" s="142" t="s">
        <v>1738</v>
      </c>
      <c r="L177" s="62" t="s">
        <v>28</v>
      </c>
      <c r="M177" s="17" t="s">
        <v>48</v>
      </c>
      <c r="N177" s="18" t="s">
        <v>53</v>
      </c>
      <c r="O177" s="56">
        <v>45189</v>
      </c>
      <c r="P177" s="56">
        <v>45657</v>
      </c>
      <c r="Q177" s="142" t="s">
        <v>1738</v>
      </c>
      <c r="R177" s="142" t="s">
        <v>1738</v>
      </c>
      <c r="S177" s="142" t="s">
        <v>1738</v>
      </c>
      <c r="T177" s="142" t="s">
        <v>1738</v>
      </c>
    </row>
    <row r="178" spans="1:20" ht="48" customHeight="1" x14ac:dyDescent="0.15">
      <c r="A178" s="70" t="str">
        <f t="shared" ca="1" si="4"/>
        <v/>
      </c>
      <c r="B178" s="2">
        <v>176</v>
      </c>
      <c r="C178" s="3" t="s">
        <v>1736</v>
      </c>
      <c r="D178" s="4" t="str">
        <f>VLOOKUP(C178,確認責任者連絡先!$C$3:$E$81,3,FALSE)</f>
        <v>西予市宇和郡伊方町河内1448-1</v>
      </c>
      <c r="E178" s="4" t="str">
        <f>VLOOKUP(C178,確認責任者連絡先!$C$3:$F$81,4,FALSE)</f>
        <v>0894-38-2165</v>
      </c>
      <c r="F178" s="2" t="s">
        <v>1738</v>
      </c>
      <c r="G178" s="142" t="s">
        <v>1738</v>
      </c>
      <c r="H178" s="252" t="s">
        <v>29</v>
      </c>
      <c r="I178" s="6" t="s">
        <v>162</v>
      </c>
      <c r="J178" s="59" t="s">
        <v>1203</v>
      </c>
      <c r="K178" s="142" t="s">
        <v>1738</v>
      </c>
      <c r="L178" s="62" t="s">
        <v>28</v>
      </c>
      <c r="M178" s="17" t="s">
        <v>48</v>
      </c>
      <c r="N178" s="179" t="s">
        <v>365</v>
      </c>
      <c r="O178" s="56">
        <v>45332</v>
      </c>
      <c r="P178" s="56">
        <v>45370</v>
      </c>
      <c r="Q178" s="142" t="s">
        <v>1738</v>
      </c>
      <c r="R178" s="142" t="s">
        <v>1738</v>
      </c>
      <c r="S178" s="142" t="s">
        <v>1738</v>
      </c>
      <c r="T178" s="142" t="s">
        <v>1738</v>
      </c>
    </row>
    <row r="179" spans="1:20" ht="48" customHeight="1" x14ac:dyDescent="0.15">
      <c r="A179" s="70" t="str">
        <f t="shared" ca="1" si="4"/>
        <v/>
      </c>
      <c r="B179" s="2">
        <v>177</v>
      </c>
      <c r="C179" s="3" t="s">
        <v>1736</v>
      </c>
      <c r="D179" s="4" t="str">
        <f>VLOOKUP(C179,確認責任者連絡先!$C$3:$E$81,3,FALSE)</f>
        <v>西予市宇和郡伊方町河内1448-1</v>
      </c>
      <c r="E179" s="4" t="str">
        <f>VLOOKUP(C179,確認責任者連絡先!$C$3:$F$81,4,FALSE)</f>
        <v>0894-38-2165</v>
      </c>
      <c r="F179" s="2" t="s">
        <v>1738</v>
      </c>
      <c r="G179" s="142" t="s">
        <v>1738</v>
      </c>
      <c r="H179" s="252" t="s">
        <v>29</v>
      </c>
      <c r="I179" s="6" t="s">
        <v>164</v>
      </c>
      <c r="J179" s="59" t="s">
        <v>1204</v>
      </c>
      <c r="K179" s="142" t="s">
        <v>1738</v>
      </c>
      <c r="L179" s="62" t="s">
        <v>28</v>
      </c>
      <c r="M179" s="17" t="s">
        <v>48</v>
      </c>
      <c r="N179" s="18" t="s">
        <v>371</v>
      </c>
      <c r="O179" s="56">
        <v>45332</v>
      </c>
      <c r="P179" s="56">
        <v>45382</v>
      </c>
      <c r="Q179" s="142" t="s">
        <v>1738</v>
      </c>
      <c r="R179" s="142" t="s">
        <v>1738</v>
      </c>
      <c r="S179" s="142" t="s">
        <v>1738</v>
      </c>
      <c r="T179" s="142" t="s">
        <v>1738</v>
      </c>
    </row>
    <row r="180" spans="1:20" ht="48" customHeight="1" x14ac:dyDescent="0.15">
      <c r="A180" s="70" t="str">
        <f t="shared" ca="1" si="4"/>
        <v/>
      </c>
      <c r="B180" s="2">
        <v>178</v>
      </c>
      <c r="C180" s="3" t="s">
        <v>1117</v>
      </c>
      <c r="D180" s="4" t="str">
        <f>VLOOKUP(C180,確認責任者連絡先!$C$3:$E$81,3,FALSE)</f>
        <v>南宇和郡愛南町広見1989</v>
      </c>
      <c r="E180" s="4" t="str">
        <f>VLOOKUP(C180,確認責任者連絡先!$C$3:$F$81,4,FALSE)</f>
        <v>0895-84-3397</v>
      </c>
      <c r="F180" s="2" t="s">
        <v>1738</v>
      </c>
      <c r="G180" s="142" t="s">
        <v>1738</v>
      </c>
      <c r="H180" s="252" t="s">
        <v>29</v>
      </c>
      <c r="I180" s="6" t="s">
        <v>16</v>
      </c>
      <c r="J180" s="59" t="s">
        <v>1205</v>
      </c>
      <c r="K180" s="142" t="s">
        <v>1738</v>
      </c>
      <c r="L180" s="62" t="s">
        <v>3</v>
      </c>
      <c r="M180" s="124" t="s">
        <v>46</v>
      </c>
      <c r="N180" s="179" t="s">
        <v>372</v>
      </c>
      <c r="O180" s="56">
        <v>45352</v>
      </c>
      <c r="P180" s="56">
        <v>45443</v>
      </c>
      <c r="Q180" s="142" t="s">
        <v>1738</v>
      </c>
      <c r="R180" s="142" t="s">
        <v>1738</v>
      </c>
      <c r="S180" s="142" t="s">
        <v>1738</v>
      </c>
      <c r="T180" s="142" t="s">
        <v>1738</v>
      </c>
    </row>
    <row r="181" spans="1:20" ht="48" customHeight="1" x14ac:dyDescent="0.15">
      <c r="A181" s="70" t="str">
        <f t="shared" ca="1" si="4"/>
        <v/>
      </c>
      <c r="B181" s="2">
        <v>179</v>
      </c>
      <c r="C181" s="3" t="s">
        <v>1117</v>
      </c>
      <c r="D181" s="4" t="str">
        <f>VLOOKUP(C181,確認責任者連絡先!$C$3:$E$81,3,FALSE)</f>
        <v>南宇和郡愛南町広見1989</v>
      </c>
      <c r="E181" s="4" t="str">
        <f>VLOOKUP(C181,確認責任者連絡先!$C$3:$F$81,4,FALSE)</f>
        <v>0895-84-3397</v>
      </c>
      <c r="F181" s="2" t="s">
        <v>1738</v>
      </c>
      <c r="G181" s="142" t="s">
        <v>1738</v>
      </c>
      <c r="H181" s="252" t="s">
        <v>29</v>
      </c>
      <c r="I181" s="6" t="s">
        <v>17</v>
      </c>
      <c r="J181" s="59" t="s">
        <v>1206</v>
      </c>
      <c r="K181" s="142" t="s">
        <v>1738</v>
      </c>
      <c r="L181" s="62" t="s">
        <v>3</v>
      </c>
      <c r="M181" s="124" t="s">
        <v>46</v>
      </c>
      <c r="N181" s="179" t="s">
        <v>372</v>
      </c>
      <c r="O181" s="56">
        <v>45352</v>
      </c>
      <c r="P181" s="56">
        <v>45443</v>
      </c>
      <c r="Q181" s="142" t="s">
        <v>1738</v>
      </c>
      <c r="R181" s="142" t="s">
        <v>1738</v>
      </c>
      <c r="S181" s="142" t="s">
        <v>1738</v>
      </c>
      <c r="T181" s="142" t="s">
        <v>1738</v>
      </c>
    </row>
    <row r="182" spans="1:20" ht="48" customHeight="1" x14ac:dyDescent="0.15">
      <c r="A182" s="70" t="str">
        <f t="shared" ca="1" si="4"/>
        <v/>
      </c>
      <c r="B182" s="2">
        <v>180</v>
      </c>
      <c r="C182" s="3" t="s">
        <v>636</v>
      </c>
      <c r="D182" s="4" t="str">
        <f>VLOOKUP(C182,確認責任者連絡先!$C$3:$E$81,3,FALSE)</f>
        <v>宇和島市津島町甲1112番地7</v>
      </c>
      <c r="E182" s="4" t="str">
        <f>VLOOKUP(C182,確認責任者連絡先!$C$3:$F$81,4,FALSE)</f>
        <v>0895-32-5758</v>
      </c>
      <c r="F182" s="2" t="s">
        <v>1738</v>
      </c>
      <c r="G182" s="142" t="s">
        <v>1738</v>
      </c>
      <c r="H182" s="118" t="s">
        <v>13</v>
      </c>
      <c r="I182" s="8" t="s">
        <v>15</v>
      </c>
      <c r="J182" s="59" t="s">
        <v>1207</v>
      </c>
      <c r="K182" s="142" t="s">
        <v>1738</v>
      </c>
      <c r="L182" s="62" t="s">
        <v>28</v>
      </c>
      <c r="M182" s="17" t="s">
        <v>48</v>
      </c>
      <c r="N182" s="18" t="s">
        <v>363</v>
      </c>
      <c r="O182" s="56">
        <v>45149</v>
      </c>
      <c r="P182" s="56">
        <v>45504</v>
      </c>
      <c r="Q182" s="142" t="s">
        <v>1738</v>
      </c>
      <c r="R182" s="142" t="s">
        <v>1738</v>
      </c>
      <c r="S182" s="142" t="s">
        <v>1738</v>
      </c>
      <c r="T182" s="142" t="s">
        <v>1738</v>
      </c>
    </row>
    <row r="183" spans="1:20" ht="48" customHeight="1" x14ac:dyDescent="0.15">
      <c r="A183" s="70" t="str">
        <f t="shared" ca="1" si="4"/>
        <v/>
      </c>
      <c r="B183" s="2">
        <v>181</v>
      </c>
      <c r="C183" s="3" t="s">
        <v>1118</v>
      </c>
      <c r="D183" s="4" t="str">
        <f>VLOOKUP(C183,確認責任者連絡先!$C$3:$E$81,3,FALSE)</f>
        <v>宇和島市伊吹町字高樋甲895</v>
      </c>
      <c r="E183" s="4" t="str">
        <f>VLOOKUP(C183,確認責任者連絡先!$C$3:$F$81,4,FALSE)</f>
        <v>0895-25-1249</v>
      </c>
      <c r="F183" s="2" t="s">
        <v>1738</v>
      </c>
      <c r="G183" s="142" t="s">
        <v>1738</v>
      </c>
      <c r="H183" s="252" t="s">
        <v>29</v>
      </c>
      <c r="I183" s="1" t="s">
        <v>233</v>
      </c>
      <c r="J183" s="59" t="s">
        <v>1208</v>
      </c>
      <c r="K183" s="142" t="s">
        <v>1738</v>
      </c>
      <c r="L183" s="62" t="s">
        <v>28</v>
      </c>
      <c r="M183" s="17" t="s">
        <v>48</v>
      </c>
      <c r="N183" s="18" t="s">
        <v>363</v>
      </c>
      <c r="O183" s="56">
        <v>45170</v>
      </c>
      <c r="P183" s="56">
        <v>45350</v>
      </c>
      <c r="Q183" s="142" t="s">
        <v>1738</v>
      </c>
      <c r="R183" s="142" t="s">
        <v>1738</v>
      </c>
      <c r="S183" s="142" t="s">
        <v>1738</v>
      </c>
      <c r="T183" s="142" t="s">
        <v>1738</v>
      </c>
    </row>
    <row r="184" spans="1:20" ht="48" customHeight="1" x14ac:dyDescent="0.15">
      <c r="A184" s="70" t="str">
        <f t="shared" ca="1" si="4"/>
        <v/>
      </c>
      <c r="B184" s="2">
        <v>182</v>
      </c>
      <c r="C184" s="5" t="s">
        <v>1107</v>
      </c>
      <c r="D184" s="4" t="str">
        <f>VLOOKUP(C184,確認責任者連絡先!$C$3:$E$81,3,FALSE)</f>
        <v>松山市鴨川1-8-5</v>
      </c>
      <c r="E184" s="4" t="str">
        <f>VLOOKUP(C184,確認責任者連絡先!$C$3:$F$81,4,FALSE)</f>
        <v>089-979-1640</v>
      </c>
      <c r="F184" s="2" t="s">
        <v>1738</v>
      </c>
      <c r="G184" s="142" t="s">
        <v>1738</v>
      </c>
      <c r="H184" s="76" t="s">
        <v>22</v>
      </c>
      <c r="I184" s="8" t="s">
        <v>310</v>
      </c>
      <c r="J184" s="59" t="s">
        <v>1209</v>
      </c>
      <c r="K184" s="142" t="s">
        <v>1738</v>
      </c>
      <c r="L184" s="62" t="s">
        <v>28</v>
      </c>
      <c r="M184" s="17" t="s">
        <v>47</v>
      </c>
      <c r="N184" s="18" t="s">
        <v>11</v>
      </c>
      <c r="O184" s="54">
        <v>45066</v>
      </c>
      <c r="P184" s="54">
        <v>45291</v>
      </c>
      <c r="Q184" s="142" t="s">
        <v>1738</v>
      </c>
      <c r="R184" s="142" t="s">
        <v>1738</v>
      </c>
      <c r="S184" s="142" t="s">
        <v>1738</v>
      </c>
      <c r="T184" s="142" t="s">
        <v>1738</v>
      </c>
    </row>
    <row r="185" spans="1:20" ht="48" customHeight="1" x14ac:dyDescent="0.15">
      <c r="A185" s="70" t="str">
        <f t="shared" ca="1" si="4"/>
        <v/>
      </c>
      <c r="B185" s="2">
        <v>183</v>
      </c>
      <c r="C185" s="3" t="s">
        <v>1119</v>
      </c>
      <c r="D185" s="4" t="str">
        <f>VLOOKUP(C185,確認責任者連絡先!$C$3:$E$81,3,FALSE)</f>
        <v>北宇和郡松野町延野々1510-1</v>
      </c>
      <c r="E185" s="4" t="str">
        <f>VLOOKUP(C185,確認責任者連絡先!$C$3:$F$81,4,FALSE)</f>
        <v>0895-20-5006</v>
      </c>
      <c r="F185" s="2" t="s">
        <v>1738</v>
      </c>
      <c r="G185" s="142" t="s">
        <v>1738</v>
      </c>
      <c r="H185" s="118" t="s">
        <v>13</v>
      </c>
      <c r="I185" s="1" t="s">
        <v>1146</v>
      </c>
      <c r="J185" s="59" t="s">
        <v>1210</v>
      </c>
      <c r="K185" s="142" t="s">
        <v>1738</v>
      </c>
      <c r="L185" s="62" t="s">
        <v>28</v>
      </c>
      <c r="M185" s="17" t="s">
        <v>48</v>
      </c>
      <c r="N185" s="18" t="s">
        <v>1218</v>
      </c>
      <c r="O185" s="56">
        <v>45168</v>
      </c>
      <c r="P185" s="56">
        <v>45534</v>
      </c>
      <c r="Q185" s="142" t="s">
        <v>1738</v>
      </c>
      <c r="R185" s="142" t="s">
        <v>1738</v>
      </c>
      <c r="S185" s="142" t="s">
        <v>1738</v>
      </c>
      <c r="T185" s="142" t="s">
        <v>1738</v>
      </c>
    </row>
    <row r="186" spans="1:20" ht="48" customHeight="1" x14ac:dyDescent="0.15">
      <c r="A186" s="193" t="str">
        <f t="shared" ca="1" si="4"/>
        <v/>
      </c>
      <c r="B186" s="2">
        <v>184</v>
      </c>
      <c r="C186" s="3" t="s">
        <v>1120</v>
      </c>
      <c r="D186" s="4" t="str">
        <f>VLOOKUP(C186,確認責任者連絡先!$C$3:$E$81,3,FALSE)</f>
        <v>大洲市東大洲15</v>
      </c>
      <c r="E186" s="4" t="str">
        <f>VLOOKUP(C186,確認責任者連絡先!$C$3:$F$81,4,FALSE)</f>
        <v>0893-24-3101</v>
      </c>
      <c r="F186" s="2" t="s">
        <v>1738</v>
      </c>
      <c r="G186" s="142" t="s">
        <v>1738</v>
      </c>
      <c r="H186" s="118" t="s">
        <v>13</v>
      </c>
      <c r="I186" s="8" t="s">
        <v>37</v>
      </c>
      <c r="J186" s="59" t="s">
        <v>1211</v>
      </c>
      <c r="K186" s="142" t="s">
        <v>1738</v>
      </c>
      <c r="L186" s="137" t="s">
        <v>432</v>
      </c>
      <c r="M186" s="124" t="s">
        <v>46</v>
      </c>
      <c r="N186" s="18" t="s">
        <v>373</v>
      </c>
      <c r="O186" s="56">
        <v>45204</v>
      </c>
      <c r="P186" s="56">
        <v>45290</v>
      </c>
      <c r="Q186" s="142" t="s">
        <v>1738</v>
      </c>
      <c r="R186" s="142" t="s">
        <v>1738</v>
      </c>
      <c r="S186" s="142" t="s">
        <v>1738</v>
      </c>
      <c r="T186" s="142" t="s">
        <v>1738</v>
      </c>
    </row>
    <row r="187" spans="1:20" ht="48" customHeight="1" x14ac:dyDescent="0.15">
      <c r="C187" s="194"/>
      <c r="F187" s="195"/>
      <c r="G187" s="195"/>
      <c r="H187" s="196"/>
      <c r="I187" s="185"/>
      <c r="J187" s="197"/>
      <c r="K187" s="198"/>
      <c r="L187" s="199"/>
      <c r="M187" s="200"/>
      <c r="N187" s="201"/>
      <c r="O187" s="202"/>
      <c r="P187" s="202"/>
      <c r="Q187" s="203"/>
      <c r="R187" s="203"/>
      <c r="S187" s="204"/>
      <c r="T187" s="205"/>
    </row>
    <row r="188" spans="1:20" ht="48" customHeight="1" x14ac:dyDescent="0.15">
      <c r="C188" s="194"/>
      <c r="F188" s="230"/>
      <c r="G188" s="230"/>
      <c r="H188" s="206"/>
      <c r="I188" s="207"/>
      <c r="J188" s="187"/>
      <c r="K188" s="198"/>
      <c r="L188" s="208"/>
      <c r="N188" s="88"/>
      <c r="O188" s="209"/>
      <c r="P188" s="209"/>
      <c r="Q188" s="203"/>
      <c r="R188" s="203"/>
      <c r="S188" s="204"/>
      <c r="T188" s="205"/>
    </row>
    <row r="189" spans="1:20" ht="48" customHeight="1" x14ac:dyDescent="0.15">
      <c r="C189" s="210"/>
      <c r="F189" s="195"/>
      <c r="G189" s="195"/>
      <c r="H189" s="211"/>
      <c r="I189" s="212"/>
      <c r="J189" s="187"/>
      <c r="K189" s="198"/>
      <c r="L189" s="10"/>
      <c r="M189" s="213"/>
      <c r="N189" s="201"/>
      <c r="O189" s="214"/>
      <c r="P189" s="202"/>
      <c r="Q189" s="203"/>
      <c r="R189" s="203"/>
      <c r="S189" s="204"/>
      <c r="T189" s="205"/>
    </row>
    <row r="190" spans="1:20" ht="48" customHeight="1" x14ac:dyDescent="0.15">
      <c r="C190" s="210"/>
      <c r="F190" s="195"/>
      <c r="G190" s="195"/>
      <c r="H190" s="211"/>
      <c r="I190" s="210"/>
      <c r="J190" s="187"/>
      <c r="K190" s="198"/>
      <c r="L190" s="10"/>
      <c r="M190" s="213"/>
      <c r="N190" s="201"/>
      <c r="O190" s="214"/>
      <c r="P190" s="202"/>
      <c r="Q190" s="203"/>
      <c r="R190" s="203"/>
      <c r="S190" s="204"/>
      <c r="T190" s="205"/>
    </row>
    <row r="191" spans="1:20" ht="48" customHeight="1" x14ac:dyDescent="0.15">
      <c r="C191" s="194"/>
      <c r="F191" s="195"/>
      <c r="G191" s="195"/>
      <c r="H191" s="211"/>
      <c r="I191" s="89"/>
      <c r="J191" s="187"/>
      <c r="K191" s="198"/>
      <c r="L191" s="208"/>
      <c r="N191" s="88"/>
      <c r="O191" s="209"/>
      <c r="P191" s="209"/>
      <c r="Q191" s="203"/>
      <c r="R191" s="203"/>
      <c r="S191" s="204"/>
      <c r="T191" s="205"/>
    </row>
    <row r="192" spans="1:20" ht="48" customHeight="1" x14ac:dyDescent="0.15">
      <c r="C192" s="194"/>
      <c r="F192" s="195"/>
      <c r="G192" s="195"/>
      <c r="H192" s="206"/>
      <c r="I192" s="207"/>
      <c r="J192" s="187"/>
      <c r="K192" s="198"/>
      <c r="L192" s="208"/>
      <c r="N192" s="88"/>
      <c r="O192" s="209"/>
      <c r="P192" s="209"/>
      <c r="Q192" s="203"/>
      <c r="R192" s="203"/>
      <c r="S192" s="204"/>
      <c r="T192" s="205"/>
    </row>
    <row r="193" spans="3:20" ht="48" customHeight="1" x14ac:dyDescent="0.15">
      <c r="C193" s="194"/>
      <c r="F193" s="195"/>
      <c r="G193" s="195"/>
      <c r="H193" s="206"/>
      <c r="I193" s="207"/>
      <c r="J193" s="187"/>
      <c r="K193" s="198"/>
      <c r="L193" s="208"/>
      <c r="N193" s="88"/>
      <c r="O193" s="209"/>
      <c r="P193" s="209"/>
      <c r="Q193" s="203"/>
      <c r="R193" s="203"/>
      <c r="S193" s="204"/>
      <c r="T193" s="205"/>
    </row>
    <row r="194" spans="3:20" ht="48" customHeight="1" x14ac:dyDescent="0.15">
      <c r="C194" s="89"/>
      <c r="F194" s="195"/>
      <c r="G194" s="195"/>
      <c r="H194" s="206"/>
      <c r="I194" s="207"/>
      <c r="J194" s="187"/>
      <c r="K194" s="198"/>
      <c r="L194" s="10"/>
      <c r="N194" s="88"/>
      <c r="O194" s="209"/>
      <c r="P194" s="209"/>
      <c r="Q194" s="203"/>
      <c r="R194" s="203"/>
      <c r="S194" s="204"/>
      <c r="T194" s="205"/>
    </row>
    <row r="195" spans="3:20" ht="48" customHeight="1" x14ac:dyDescent="0.15">
      <c r="C195" s="210"/>
      <c r="F195" s="195"/>
      <c r="G195" s="195"/>
      <c r="H195" s="206"/>
      <c r="I195" s="207"/>
      <c r="J195" s="187"/>
      <c r="K195" s="198"/>
      <c r="L195" s="208"/>
      <c r="N195" s="88"/>
      <c r="O195" s="209"/>
      <c r="P195" s="209"/>
      <c r="Q195" s="203"/>
      <c r="R195" s="203"/>
      <c r="S195" s="204"/>
      <c r="T195" s="205"/>
    </row>
    <row r="196" spans="3:20" ht="48" customHeight="1" x14ac:dyDescent="0.15">
      <c r="C196" s="210"/>
      <c r="F196" s="195"/>
      <c r="G196" s="195"/>
      <c r="H196" s="211"/>
      <c r="I196" s="207"/>
      <c r="J196" s="187"/>
      <c r="K196" s="198"/>
      <c r="L196" s="208"/>
      <c r="N196" s="88"/>
      <c r="O196" s="209"/>
      <c r="P196" s="209"/>
      <c r="Q196" s="203"/>
      <c r="R196" s="203"/>
      <c r="S196" s="204"/>
      <c r="T196" s="205"/>
    </row>
    <row r="197" spans="3:20" ht="48" customHeight="1" x14ac:dyDescent="0.15">
      <c r="C197" s="194"/>
      <c r="F197" s="195"/>
      <c r="G197" s="195"/>
      <c r="H197" s="206"/>
      <c r="I197" s="207"/>
      <c r="J197" s="187"/>
      <c r="K197" s="198"/>
      <c r="L197" s="208"/>
      <c r="N197" s="88"/>
      <c r="O197" s="209"/>
      <c r="P197" s="209"/>
      <c r="Q197" s="203"/>
      <c r="R197" s="203"/>
      <c r="S197" s="204"/>
      <c r="T197" s="205"/>
    </row>
    <row r="198" spans="3:20" ht="48" customHeight="1" x14ac:dyDescent="0.15">
      <c r="C198" s="194"/>
      <c r="F198" s="195"/>
      <c r="G198" s="195"/>
      <c r="H198" s="211"/>
      <c r="I198" s="207"/>
      <c r="J198" s="187"/>
      <c r="K198" s="198"/>
      <c r="L198" s="208"/>
      <c r="N198" s="88"/>
      <c r="O198" s="209"/>
      <c r="P198" s="209"/>
      <c r="Q198" s="203"/>
      <c r="R198" s="203"/>
      <c r="S198" s="204"/>
      <c r="T198" s="205"/>
    </row>
    <row r="199" spans="3:20" ht="48" customHeight="1" x14ac:dyDescent="0.15">
      <c r="C199" s="194"/>
      <c r="F199" s="195"/>
      <c r="G199" s="195"/>
      <c r="H199" s="211"/>
      <c r="I199" s="207"/>
      <c r="J199" s="187"/>
      <c r="K199" s="198"/>
      <c r="L199" s="208"/>
      <c r="N199" s="88"/>
      <c r="O199" s="209"/>
      <c r="P199" s="209"/>
      <c r="Q199" s="203"/>
      <c r="R199" s="203"/>
      <c r="S199" s="204"/>
      <c r="T199" s="205"/>
    </row>
    <row r="200" spans="3:20" ht="48" customHeight="1" x14ac:dyDescent="0.15">
      <c r="C200" s="194"/>
      <c r="F200" s="195"/>
      <c r="G200" s="195"/>
      <c r="H200" s="211"/>
      <c r="I200" s="207"/>
      <c r="J200" s="187"/>
      <c r="K200" s="198"/>
      <c r="L200" s="208"/>
      <c r="N200" s="88"/>
      <c r="O200" s="209"/>
      <c r="P200" s="209"/>
      <c r="Q200" s="203"/>
      <c r="R200" s="203"/>
      <c r="S200" s="204"/>
      <c r="T200" s="205"/>
    </row>
    <row r="201" spans="3:20" ht="48" customHeight="1" x14ac:dyDescent="0.15">
      <c r="C201" s="194"/>
      <c r="F201" s="195"/>
      <c r="G201" s="195"/>
      <c r="H201" s="211"/>
      <c r="I201" s="207"/>
      <c r="J201" s="187"/>
      <c r="K201" s="198"/>
      <c r="L201" s="10"/>
      <c r="N201" s="88"/>
      <c r="O201" s="209"/>
      <c r="P201" s="209"/>
      <c r="Q201" s="203"/>
      <c r="R201" s="203"/>
      <c r="S201" s="204"/>
      <c r="T201" s="205"/>
    </row>
    <row r="202" spans="3:20" ht="48" customHeight="1" x14ac:dyDescent="0.15">
      <c r="C202" s="194"/>
      <c r="F202" s="195"/>
      <c r="G202" s="195"/>
      <c r="H202" s="211"/>
      <c r="I202" s="207"/>
      <c r="J202" s="187"/>
      <c r="K202" s="198"/>
      <c r="L202" s="208"/>
      <c r="N202" s="88"/>
      <c r="O202" s="209"/>
      <c r="P202" s="209"/>
      <c r="Q202" s="203"/>
      <c r="R202" s="203"/>
      <c r="S202" s="204"/>
      <c r="T202" s="205"/>
    </row>
    <row r="203" spans="3:20" ht="48" customHeight="1" x14ac:dyDescent="0.15">
      <c r="C203" s="194"/>
      <c r="F203" s="195"/>
      <c r="G203" s="195"/>
      <c r="H203" s="211"/>
      <c r="I203" s="207"/>
      <c r="J203" s="187"/>
      <c r="K203" s="198"/>
      <c r="L203" s="10"/>
      <c r="N203" s="88"/>
      <c r="O203" s="209"/>
      <c r="P203" s="209"/>
      <c r="Q203" s="203"/>
      <c r="R203" s="203"/>
      <c r="S203" s="204"/>
      <c r="T203" s="205"/>
    </row>
    <row r="204" spans="3:20" ht="48" customHeight="1" x14ac:dyDescent="0.15">
      <c r="C204" s="210"/>
      <c r="F204" s="195"/>
      <c r="G204" s="195"/>
      <c r="H204" s="215"/>
      <c r="I204" s="216"/>
      <c r="J204" s="187"/>
      <c r="K204" s="198"/>
      <c r="L204" s="199"/>
      <c r="N204" s="208"/>
      <c r="O204" s="191"/>
      <c r="P204" s="191"/>
      <c r="Q204" s="203"/>
      <c r="R204" s="203"/>
      <c r="S204" s="204"/>
      <c r="T204" s="205"/>
    </row>
    <row r="205" spans="3:20" ht="48" customHeight="1" x14ac:dyDescent="0.15">
      <c r="C205" s="210"/>
      <c r="F205" s="195"/>
      <c r="G205" s="195"/>
      <c r="H205" s="215"/>
      <c r="I205" s="190"/>
      <c r="J205" s="187"/>
      <c r="K205" s="198"/>
      <c r="L205" s="199"/>
      <c r="N205" s="208"/>
      <c r="O205" s="191"/>
      <c r="P205" s="191"/>
      <c r="Q205" s="203"/>
      <c r="R205" s="203"/>
      <c r="S205" s="204"/>
      <c r="T205" s="205"/>
    </row>
    <row r="206" spans="3:20" ht="48" customHeight="1" x14ac:dyDescent="0.15">
      <c r="C206" s="210"/>
      <c r="F206" s="195"/>
      <c r="G206" s="195"/>
      <c r="H206" s="215"/>
      <c r="I206" s="190"/>
      <c r="J206" s="187"/>
      <c r="K206" s="198"/>
      <c r="L206" s="199"/>
      <c r="N206" s="208"/>
      <c r="O206" s="191"/>
      <c r="P206" s="191"/>
      <c r="Q206" s="203"/>
      <c r="R206" s="203"/>
      <c r="S206" s="204"/>
      <c r="T206" s="205"/>
    </row>
    <row r="207" spans="3:20" ht="48" customHeight="1" x14ac:dyDescent="0.15">
      <c r="C207" s="217"/>
      <c r="F207" s="195"/>
      <c r="G207" s="195"/>
      <c r="H207" s="215"/>
      <c r="I207" s="190"/>
      <c r="J207" s="187"/>
      <c r="K207" s="198"/>
      <c r="L207" s="201"/>
      <c r="N207" s="208"/>
      <c r="O207" s="191"/>
      <c r="P207" s="191"/>
      <c r="Q207" s="203"/>
      <c r="R207" s="203"/>
      <c r="S207" s="204"/>
      <c r="T207" s="205"/>
    </row>
    <row r="208" spans="3:20" ht="48" customHeight="1" x14ac:dyDescent="0.15">
      <c r="C208" s="210"/>
      <c r="F208" s="195"/>
      <c r="G208" s="195"/>
      <c r="H208" s="215"/>
      <c r="I208" s="190"/>
      <c r="J208" s="187"/>
      <c r="K208" s="198"/>
      <c r="L208" s="199"/>
      <c r="N208" s="208"/>
      <c r="O208" s="191"/>
      <c r="P208" s="191"/>
      <c r="Q208" s="203"/>
      <c r="R208" s="203"/>
      <c r="S208" s="204"/>
      <c r="T208" s="205"/>
    </row>
    <row r="209" spans="3:20" ht="48" customHeight="1" x14ac:dyDescent="0.15">
      <c r="C209" s="218"/>
      <c r="F209" s="195"/>
      <c r="G209" s="195"/>
      <c r="H209" s="215"/>
      <c r="I209" s="190"/>
      <c r="J209" s="187"/>
      <c r="K209" s="198"/>
      <c r="L209" s="201"/>
      <c r="N209" s="208"/>
      <c r="O209" s="191"/>
      <c r="P209" s="191"/>
      <c r="Q209" s="203"/>
      <c r="R209" s="203"/>
      <c r="S209" s="204"/>
      <c r="T209" s="205"/>
    </row>
    <row r="210" spans="3:20" ht="48" customHeight="1" x14ac:dyDescent="0.15">
      <c r="C210" s="210"/>
      <c r="F210" s="195"/>
      <c r="G210" s="195"/>
      <c r="H210" s="215"/>
      <c r="I210" s="190"/>
      <c r="J210" s="187"/>
      <c r="K210" s="198"/>
      <c r="L210" s="201"/>
      <c r="N210" s="208"/>
      <c r="O210" s="191"/>
      <c r="P210" s="191"/>
      <c r="Q210" s="203"/>
      <c r="R210" s="203"/>
      <c r="S210" s="204"/>
      <c r="T210" s="205"/>
    </row>
    <row r="211" spans="3:20" ht="48" customHeight="1" x14ac:dyDescent="0.15">
      <c r="C211" s="210"/>
      <c r="F211" s="195"/>
      <c r="G211" s="195"/>
      <c r="H211" s="215"/>
      <c r="I211" s="190"/>
      <c r="J211" s="187"/>
      <c r="K211" s="198"/>
      <c r="L211" s="201"/>
      <c r="N211" s="208"/>
      <c r="O211" s="191"/>
      <c r="P211" s="191"/>
      <c r="Q211" s="203"/>
      <c r="R211" s="203"/>
      <c r="S211" s="204"/>
      <c r="T211" s="205"/>
    </row>
    <row r="212" spans="3:20" ht="48" customHeight="1" x14ac:dyDescent="0.15">
      <c r="C212" s="210"/>
      <c r="F212" s="195"/>
      <c r="G212" s="195"/>
      <c r="H212" s="215"/>
      <c r="I212" s="190"/>
      <c r="J212" s="187"/>
      <c r="K212" s="198"/>
      <c r="L212" s="201"/>
      <c r="N212" s="208"/>
      <c r="O212" s="191"/>
      <c r="P212" s="191"/>
      <c r="Q212" s="203"/>
      <c r="R212" s="203"/>
      <c r="S212" s="204"/>
      <c r="T212" s="205"/>
    </row>
    <row r="213" spans="3:20" ht="48" customHeight="1" x14ac:dyDescent="0.15">
      <c r="C213" s="210"/>
      <c r="F213" s="195"/>
      <c r="G213" s="195"/>
      <c r="H213" s="215"/>
      <c r="I213" s="190"/>
      <c r="J213" s="187"/>
      <c r="K213" s="198"/>
      <c r="L213" s="201"/>
      <c r="N213" s="208"/>
      <c r="O213" s="191"/>
      <c r="P213" s="191"/>
      <c r="Q213" s="203"/>
      <c r="R213" s="203"/>
      <c r="S213" s="204"/>
      <c r="T213" s="205"/>
    </row>
    <row r="214" spans="3:20" ht="48" customHeight="1" x14ac:dyDescent="0.15">
      <c r="C214" s="210"/>
      <c r="F214" s="195"/>
      <c r="G214" s="195"/>
      <c r="H214" s="215"/>
      <c r="I214" s="190"/>
      <c r="J214" s="187"/>
      <c r="K214" s="198"/>
      <c r="L214" s="219"/>
      <c r="N214" s="208"/>
      <c r="O214" s="191"/>
      <c r="P214" s="191"/>
      <c r="Q214" s="203"/>
      <c r="R214" s="203"/>
      <c r="S214" s="204"/>
      <c r="T214" s="205"/>
    </row>
    <row r="215" spans="3:20" ht="48" customHeight="1" x14ac:dyDescent="0.15">
      <c r="C215" s="210"/>
      <c r="F215" s="195"/>
      <c r="G215" s="195"/>
      <c r="H215" s="215"/>
      <c r="I215" s="190"/>
      <c r="J215" s="187"/>
      <c r="K215" s="198"/>
      <c r="L215" s="219"/>
      <c r="N215" s="208"/>
      <c r="O215" s="191"/>
      <c r="P215" s="191"/>
      <c r="Q215" s="203"/>
      <c r="R215" s="203"/>
      <c r="S215" s="204"/>
      <c r="T215" s="205"/>
    </row>
    <row r="216" spans="3:20" ht="48" customHeight="1" x14ac:dyDescent="0.15">
      <c r="C216" s="210"/>
      <c r="F216" s="195"/>
      <c r="G216" s="195"/>
      <c r="H216" s="215"/>
      <c r="I216" s="190"/>
      <c r="J216" s="187"/>
      <c r="K216" s="198"/>
      <c r="L216" s="219"/>
      <c r="N216" s="208"/>
      <c r="O216" s="191"/>
      <c r="P216" s="191"/>
      <c r="Q216" s="203"/>
      <c r="R216" s="203"/>
      <c r="S216" s="204"/>
      <c r="T216" s="205"/>
    </row>
    <row r="217" spans="3:20" ht="48" customHeight="1" x14ac:dyDescent="0.15">
      <c r="C217" s="210"/>
      <c r="F217" s="195"/>
      <c r="G217" s="195"/>
      <c r="H217" s="215"/>
      <c r="I217" s="190"/>
      <c r="J217" s="187"/>
      <c r="K217" s="198"/>
      <c r="L217" s="219"/>
      <c r="N217" s="208"/>
      <c r="O217" s="191"/>
      <c r="P217" s="191"/>
      <c r="Q217" s="203"/>
      <c r="R217" s="203"/>
      <c r="S217" s="204"/>
      <c r="T217" s="205"/>
    </row>
    <row r="218" spans="3:20" ht="48" customHeight="1" x14ac:dyDescent="0.15">
      <c r="C218" s="210"/>
      <c r="F218" s="195"/>
      <c r="G218" s="195"/>
      <c r="H218" s="215"/>
      <c r="I218" s="190"/>
      <c r="J218" s="187"/>
      <c r="K218" s="198"/>
      <c r="L218" s="219"/>
      <c r="N218" s="208"/>
      <c r="O218" s="191"/>
      <c r="P218" s="191"/>
      <c r="Q218" s="203"/>
      <c r="R218" s="203"/>
      <c r="S218" s="204"/>
      <c r="T218" s="205"/>
    </row>
    <row r="219" spans="3:20" ht="48" customHeight="1" x14ac:dyDescent="0.15">
      <c r="C219" s="210"/>
      <c r="F219" s="195"/>
      <c r="G219" s="195"/>
      <c r="H219" s="215"/>
      <c r="I219" s="190"/>
      <c r="J219" s="187"/>
      <c r="K219" s="198"/>
      <c r="L219" s="219"/>
      <c r="N219" s="208"/>
      <c r="O219" s="191"/>
      <c r="P219" s="191"/>
      <c r="Q219" s="203"/>
      <c r="R219" s="203"/>
      <c r="S219" s="204"/>
      <c r="T219" s="205"/>
    </row>
    <row r="220" spans="3:20" ht="48" customHeight="1" x14ac:dyDescent="0.15">
      <c r="C220" s="210"/>
      <c r="F220" s="195"/>
      <c r="G220" s="195"/>
      <c r="H220" s="215"/>
      <c r="I220" s="190"/>
      <c r="J220" s="187"/>
      <c r="K220" s="198"/>
      <c r="L220" s="219"/>
      <c r="N220" s="208"/>
      <c r="O220" s="191"/>
      <c r="P220" s="191"/>
      <c r="Q220" s="203"/>
      <c r="R220" s="203"/>
      <c r="S220" s="204"/>
      <c r="T220" s="205"/>
    </row>
    <row r="221" spans="3:20" ht="48" customHeight="1" x14ac:dyDescent="0.15">
      <c r="C221" s="210"/>
      <c r="F221" s="195"/>
      <c r="G221" s="195"/>
      <c r="H221" s="215"/>
      <c r="I221" s="190"/>
      <c r="J221" s="187"/>
      <c r="K221" s="198"/>
      <c r="L221" s="219"/>
      <c r="N221" s="208"/>
      <c r="O221" s="191"/>
      <c r="P221" s="191"/>
      <c r="Q221" s="203"/>
      <c r="R221" s="203"/>
      <c r="S221" s="204"/>
      <c r="T221" s="205"/>
    </row>
    <row r="222" spans="3:20" ht="48" customHeight="1" x14ac:dyDescent="0.15">
      <c r="C222" s="210"/>
      <c r="F222" s="195"/>
      <c r="G222" s="195"/>
      <c r="H222" s="215"/>
      <c r="I222" s="190"/>
      <c r="J222" s="187"/>
      <c r="K222" s="198"/>
      <c r="L222" s="219"/>
      <c r="N222" s="208"/>
      <c r="O222" s="191"/>
      <c r="P222" s="191"/>
      <c r="Q222" s="203"/>
      <c r="R222" s="203"/>
      <c r="S222" s="204"/>
      <c r="T222" s="205"/>
    </row>
    <row r="223" spans="3:20" ht="48" customHeight="1" x14ac:dyDescent="0.15">
      <c r="C223" s="194"/>
      <c r="F223" s="195"/>
      <c r="G223" s="195"/>
      <c r="H223" s="215"/>
      <c r="I223" s="220"/>
      <c r="J223" s="187"/>
      <c r="K223" s="198"/>
      <c r="L223" s="199"/>
      <c r="M223" s="88"/>
      <c r="N223" s="201"/>
      <c r="O223" s="221"/>
      <c r="P223" s="221"/>
      <c r="Q223" s="203"/>
      <c r="R223" s="203"/>
      <c r="S223" s="204"/>
      <c r="T223" s="205"/>
    </row>
    <row r="224" spans="3:20" ht="48" customHeight="1" x14ac:dyDescent="0.15">
      <c r="C224" s="194"/>
      <c r="F224" s="195"/>
      <c r="G224" s="195"/>
      <c r="H224" s="206"/>
      <c r="I224" s="220"/>
      <c r="J224" s="187"/>
      <c r="K224" s="198"/>
      <c r="L224" s="199"/>
      <c r="M224" s="88"/>
      <c r="N224" s="201"/>
      <c r="O224" s="221"/>
      <c r="P224" s="221"/>
      <c r="Q224" s="203"/>
      <c r="R224" s="203"/>
      <c r="S224" s="204"/>
      <c r="T224" s="205"/>
    </row>
    <row r="225" spans="3:20" ht="48" customHeight="1" x14ac:dyDescent="0.15">
      <c r="C225" s="194"/>
      <c r="F225" s="195"/>
      <c r="G225" s="195"/>
      <c r="H225" s="222"/>
      <c r="I225" s="220"/>
      <c r="J225" s="187"/>
      <c r="K225" s="198"/>
      <c r="L225" s="10"/>
      <c r="M225" s="88"/>
      <c r="N225" s="195"/>
      <c r="O225" s="221"/>
      <c r="P225" s="221"/>
      <c r="Q225" s="203"/>
      <c r="R225" s="203"/>
      <c r="S225" s="204"/>
      <c r="T225" s="205"/>
    </row>
    <row r="226" spans="3:20" ht="48" customHeight="1" x14ac:dyDescent="0.15">
      <c r="C226" s="194"/>
      <c r="F226" s="195"/>
      <c r="G226" s="195"/>
      <c r="H226" s="206"/>
      <c r="I226" s="185"/>
      <c r="J226" s="187"/>
      <c r="K226" s="198"/>
      <c r="L226" s="199"/>
      <c r="M226" s="88"/>
      <c r="N226" s="201"/>
      <c r="O226" s="209"/>
      <c r="P226" s="209"/>
      <c r="Q226" s="203"/>
      <c r="R226" s="203"/>
      <c r="S226" s="204"/>
      <c r="T226" s="205"/>
    </row>
    <row r="227" spans="3:20" ht="48" customHeight="1" x14ac:dyDescent="0.15">
      <c r="C227" s="194"/>
      <c r="F227" s="195"/>
      <c r="G227" s="195"/>
      <c r="H227" s="206"/>
      <c r="I227" s="185"/>
      <c r="J227" s="187"/>
      <c r="K227" s="198"/>
      <c r="L227" s="199"/>
      <c r="M227" s="88"/>
      <c r="N227" s="201"/>
      <c r="O227" s="209"/>
      <c r="P227" s="209"/>
      <c r="Q227" s="203"/>
      <c r="R227" s="203"/>
      <c r="S227" s="204"/>
      <c r="T227" s="205"/>
    </row>
    <row r="228" spans="3:20" ht="48" customHeight="1" x14ac:dyDescent="0.15">
      <c r="C228" s="194"/>
      <c r="F228" s="195"/>
      <c r="G228" s="195"/>
      <c r="H228" s="206"/>
      <c r="I228" s="185"/>
      <c r="J228" s="187"/>
      <c r="K228" s="198"/>
      <c r="L228" s="199"/>
      <c r="M228" s="88"/>
      <c r="N228" s="201"/>
      <c r="O228" s="209"/>
      <c r="P228" s="209"/>
      <c r="Q228" s="203"/>
      <c r="R228" s="203"/>
      <c r="S228" s="204"/>
      <c r="T228" s="205"/>
    </row>
    <row r="229" spans="3:20" ht="48" customHeight="1" x14ac:dyDescent="0.15">
      <c r="C229" s="194"/>
      <c r="F229" s="195"/>
      <c r="G229" s="195"/>
      <c r="H229" s="206"/>
      <c r="I229" s="223"/>
      <c r="J229" s="187"/>
      <c r="K229" s="198"/>
      <c r="L229" s="199"/>
      <c r="M229" s="88"/>
      <c r="N229" s="201"/>
      <c r="O229" s="209"/>
      <c r="P229" s="209"/>
      <c r="Q229" s="203"/>
      <c r="R229" s="203"/>
      <c r="S229" s="204"/>
      <c r="T229" s="205"/>
    </row>
    <row r="230" spans="3:20" ht="48" customHeight="1" x14ac:dyDescent="0.15">
      <c r="C230" s="194"/>
      <c r="F230" s="195"/>
      <c r="G230" s="195"/>
      <c r="H230" s="206"/>
      <c r="I230" s="224"/>
      <c r="J230" s="187"/>
      <c r="K230" s="198"/>
      <c r="L230" s="199"/>
      <c r="M230" s="88"/>
      <c r="N230" s="201"/>
      <c r="O230" s="209"/>
      <c r="P230" s="209"/>
      <c r="Q230" s="203"/>
      <c r="R230" s="203"/>
      <c r="S230" s="204"/>
      <c r="T230" s="205"/>
    </row>
    <row r="231" spans="3:20" ht="48" customHeight="1" x14ac:dyDescent="0.15">
      <c r="C231" s="194"/>
      <c r="F231" s="195"/>
      <c r="G231" s="195"/>
      <c r="H231" s="206"/>
      <c r="I231" s="220"/>
      <c r="J231" s="187"/>
      <c r="K231" s="198"/>
      <c r="L231" s="199"/>
      <c r="M231" s="88"/>
      <c r="N231" s="201"/>
      <c r="O231" s="209"/>
      <c r="P231" s="209"/>
      <c r="Q231" s="203"/>
      <c r="R231" s="203"/>
      <c r="S231" s="204"/>
      <c r="T231" s="205"/>
    </row>
    <row r="232" spans="3:20" ht="48" customHeight="1" x14ac:dyDescent="0.15">
      <c r="C232" s="194"/>
      <c r="F232" s="195"/>
      <c r="G232" s="195"/>
      <c r="H232" s="206"/>
      <c r="I232" s="220"/>
      <c r="J232" s="187"/>
      <c r="K232" s="198"/>
      <c r="L232" s="199"/>
      <c r="M232" s="88"/>
      <c r="N232" s="201"/>
      <c r="O232" s="209"/>
      <c r="P232" s="209"/>
      <c r="Q232" s="203"/>
      <c r="R232" s="203"/>
      <c r="S232" s="204"/>
      <c r="T232" s="205"/>
    </row>
    <row r="233" spans="3:20" ht="48" customHeight="1" x14ac:dyDescent="0.15">
      <c r="C233" s="194"/>
      <c r="F233" s="195"/>
      <c r="G233" s="195"/>
      <c r="H233" s="206"/>
      <c r="I233" s="185"/>
      <c r="J233" s="187"/>
      <c r="K233" s="198"/>
      <c r="L233" s="199"/>
      <c r="M233" s="88"/>
      <c r="N233" s="201"/>
      <c r="O233" s="209"/>
      <c r="P233" s="209"/>
      <c r="Q233" s="203"/>
      <c r="R233" s="203"/>
      <c r="S233" s="204"/>
      <c r="T233" s="205"/>
    </row>
    <row r="234" spans="3:20" ht="48" customHeight="1" x14ac:dyDescent="0.15">
      <c r="C234" s="194"/>
      <c r="F234" s="195"/>
      <c r="G234" s="195"/>
      <c r="H234" s="206"/>
      <c r="I234" s="220"/>
      <c r="J234" s="187"/>
      <c r="K234" s="198"/>
      <c r="L234" s="199"/>
      <c r="M234" s="88"/>
      <c r="N234" s="201"/>
      <c r="O234" s="221"/>
      <c r="P234" s="221"/>
      <c r="Q234" s="203"/>
      <c r="R234" s="203"/>
      <c r="S234" s="204"/>
      <c r="T234" s="205"/>
    </row>
    <row r="235" spans="3:20" ht="48" customHeight="1" x14ac:dyDescent="0.15">
      <c r="C235" s="194"/>
      <c r="F235" s="195"/>
      <c r="G235" s="195"/>
      <c r="H235" s="196"/>
      <c r="I235" s="220"/>
      <c r="J235" s="187"/>
      <c r="K235" s="198"/>
      <c r="L235" s="10"/>
      <c r="M235" s="88"/>
      <c r="N235" s="201"/>
      <c r="O235" s="221"/>
      <c r="P235" s="221"/>
      <c r="Q235" s="203"/>
      <c r="R235" s="203"/>
      <c r="S235" s="204"/>
      <c r="T235" s="205"/>
    </row>
    <row r="236" spans="3:20" ht="48" customHeight="1" x14ac:dyDescent="0.15">
      <c r="C236" s="194"/>
      <c r="F236" s="195"/>
      <c r="G236" s="195"/>
      <c r="H236" s="196"/>
      <c r="I236" s="220"/>
      <c r="J236" s="187"/>
      <c r="K236" s="198"/>
      <c r="L236" s="199"/>
      <c r="M236" s="88"/>
      <c r="N236" s="201"/>
      <c r="O236" s="221"/>
      <c r="P236" s="221"/>
      <c r="Q236" s="203"/>
      <c r="R236" s="203"/>
      <c r="S236" s="204"/>
      <c r="T236" s="205"/>
    </row>
    <row r="237" spans="3:20" ht="48" customHeight="1" x14ac:dyDescent="0.15">
      <c r="C237" s="194"/>
      <c r="F237" s="195"/>
      <c r="G237" s="195"/>
      <c r="H237" s="196"/>
      <c r="I237" s="220"/>
      <c r="J237" s="187"/>
      <c r="K237" s="198"/>
      <c r="L237" s="10"/>
      <c r="M237" s="88"/>
      <c r="N237" s="201"/>
      <c r="O237" s="221"/>
      <c r="P237" s="221"/>
      <c r="Q237" s="203"/>
      <c r="R237" s="203"/>
      <c r="S237" s="204"/>
      <c r="T237" s="205"/>
    </row>
    <row r="238" spans="3:20" ht="48" customHeight="1" x14ac:dyDescent="0.15">
      <c r="C238" s="194"/>
      <c r="F238" s="195"/>
      <c r="G238" s="195"/>
      <c r="H238" s="196"/>
      <c r="I238" s="220"/>
      <c r="J238" s="187"/>
      <c r="K238" s="198"/>
      <c r="L238" s="10"/>
      <c r="M238" s="88"/>
      <c r="N238" s="201"/>
      <c r="O238" s="221"/>
      <c r="P238" s="221"/>
      <c r="Q238" s="203"/>
      <c r="R238" s="203"/>
      <c r="S238" s="204"/>
      <c r="T238" s="205"/>
    </row>
    <row r="239" spans="3:20" ht="48" customHeight="1" x14ac:dyDescent="0.15">
      <c r="C239" s="194"/>
      <c r="F239" s="195"/>
      <c r="G239" s="195"/>
      <c r="H239" s="206"/>
      <c r="I239" s="185"/>
      <c r="J239" s="187"/>
      <c r="K239" s="198"/>
      <c r="L239" s="199"/>
      <c r="M239" s="88"/>
      <c r="N239" s="225"/>
      <c r="O239" s="221"/>
      <c r="P239" s="221"/>
      <c r="Q239" s="203"/>
      <c r="R239" s="203"/>
      <c r="S239" s="204"/>
      <c r="T239" s="205"/>
    </row>
    <row r="240" spans="3:20" ht="48" customHeight="1" x14ac:dyDescent="0.15">
      <c r="C240" s="194"/>
      <c r="F240" s="195"/>
      <c r="G240" s="195"/>
      <c r="H240" s="196"/>
      <c r="I240" s="226"/>
      <c r="J240" s="187"/>
      <c r="K240" s="198"/>
      <c r="L240" s="227"/>
      <c r="M240" s="228"/>
      <c r="N240" s="201"/>
      <c r="O240" s="221"/>
      <c r="P240" s="221"/>
      <c r="Q240" s="203"/>
      <c r="R240" s="203"/>
      <c r="S240" s="204"/>
      <c r="T240" s="205"/>
    </row>
    <row r="241" spans="3:20" ht="48" customHeight="1" x14ac:dyDescent="0.15">
      <c r="C241" s="194"/>
      <c r="F241" s="195"/>
      <c r="G241" s="195"/>
      <c r="H241" s="206"/>
      <c r="I241" s="185"/>
      <c r="J241" s="187"/>
      <c r="K241" s="198"/>
      <c r="L241" s="10"/>
      <c r="M241" s="88"/>
      <c r="N241" s="201"/>
      <c r="O241" s="209"/>
      <c r="P241" s="209"/>
      <c r="Q241" s="203"/>
      <c r="R241" s="203"/>
      <c r="S241" s="204"/>
      <c r="T241" s="205"/>
    </row>
    <row r="242" spans="3:20" ht="48" customHeight="1" x14ac:dyDescent="0.15">
      <c r="C242" s="194"/>
      <c r="F242" s="195"/>
      <c r="G242" s="195"/>
      <c r="H242" s="206"/>
      <c r="I242" s="185"/>
      <c r="J242" s="187"/>
      <c r="K242" s="198"/>
      <c r="L242" s="199"/>
      <c r="M242" s="88"/>
      <c r="N242" s="229"/>
      <c r="O242" s="202"/>
      <c r="P242" s="202"/>
      <c r="Q242" s="203"/>
      <c r="R242" s="203"/>
      <c r="S242" s="204"/>
      <c r="T242" s="205"/>
    </row>
    <row r="243" spans="3:20" ht="48" customHeight="1" x14ac:dyDescent="0.15">
      <c r="C243" s="194"/>
      <c r="F243" s="195"/>
      <c r="G243" s="195"/>
      <c r="H243" s="206"/>
      <c r="I243" s="220"/>
      <c r="J243" s="187"/>
      <c r="K243" s="198"/>
      <c r="L243" s="199"/>
      <c r="M243" s="88"/>
      <c r="N243" s="201"/>
      <c r="O243" s="221"/>
      <c r="P243" s="221"/>
      <c r="Q243" s="203"/>
      <c r="R243" s="203"/>
      <c r="S243" s="204"/>
      <c r="T243" s="205"/>
    </row>
    <row r="244" spans="3:20" ht="48" customHeight="1" x14ac:dyDescent="0.15">
      <c r="C244" s="89"/>
      <c r="F244" s="195"/>
      <c r="G244" s="195"/>
      <c r="H244" s="196"/>
      <c r="I244" s="226"/>
      <c r="J244" s="187"/>
      <c r="K244" s="198"/>
      <c r="L244" s="199"/>
      <c r="M244" s="88"/>
      <c r="N244" s="195"/>
      <c r="O244" s="209"/>
      <c r="P244" s="209"/>
      <c r="Q244" s="203"/>
      <c r="R244" s="203"/>
      <c r="S244" s="204"/>
      <c r="T244" s="205"/>
    </row>
    <row r="245" spans="3:20" ht="48" customHeight="1" x14ac:dyDescent="0.15">
      <c r="C245" s="89"/>
      <c r="F245" s="195"/>
      <c r="G245" s="195"/>
      <c r="H245" s="196"/>
      <c r="I245" s="226"/>
      <c r="J245" s="187"/>
      <c r="K245" s="198"/>
      <c r="L245" s="199"/>
      <c r="M245" s="88"/>
      <c r="N245" s="201"/>
      <c r="O245" s="221"/>
      <c r="P245" s="221"/>
      <c r="Q245" s="203"/>
      <c r="R245" s="203"/>
      <c r="S245" s="204"/>
      <c r="T245" s="205"/>
    </row>
    <row r="246" spans="3:20" ht="48" customHeight="1" x14ac:dyDescent="0.15">
      <c r="C246" s="194"/>
      <c r="F246" s="195"/>
      <c r="G246" s="195"/>
      <c r="H246" s="196"/>
      <c r="I246" s="226"/>
      <c r="J246" s="187"/>
      <c r="K246" s="198"/>
      <c r="L246" s="227"/>
      <c r="M246" s="228"/>
      <c r="N246" s="195"/>
      <c r="O246" s="209"/>
      <c r="P246" s="209"/>
      <c r="Q246" s="203"/>
      <c r="R246" s="203"/>
      <c r="S246" s="204"/>
      <c r="T246" s="205"/>
    </row>
    <row r="247" spans="3:20" ht="48" customHeight="1" x14ac:dyDescent="0.15">
      <c r="C247" s="194"/>
      <c r="F247" s="195"/>
      <c r="G247" s="195"/>
      <c r="H247" s="196"/>
      <c r="I247" s="226"/>
      <c r="J247" s="187"/>
      <c r="K247" s="198"/>
      <c r="L247" s="227"/>
      <c r="M247" s="228"/>
      <c r="N247" s="195"/>
      <c r="O247" s="209"/>
      <c r="P247" s="209"/>
      <c r="Q247" s="203"/>
      <c r="R247" s="203"/>
      <c r="S247" s="204"/>
      <c r="T247" s="205"/>
    </row>
    <row r="248" spans="3:20" ht="48" customHeight="1" x14ac:dyDescent="0.15">
      <c r="C248" s="194"/>
      <c r="F248" s="195"/>
      <c r="G248" s="195"/>
      <c r="H248" s="206"/>
      <c r="I248" s="185"/>
      <c r="J248" s="187"/>
      <c r="K248" s="198"/>
      <c r="L248" s="199"/>
      <c r="M248" s="88"/>
      <c r="N248" s="201"/>
      <c r="O248" s="221"/>
      <c r="P248" s="221"/>
      <c r="Q248" s="203"/>
      <c r="R248" s="203"/>
      <c r="S248" s="204"/>
      <c r="T248" s="205"/>
    </row>
    <row r="249" spans="3:20" ht="48" customHeight="1" x14ac:dyDescent="0.15">
      <c r="C249" s="194"/>
      <c r="F249" s="195"/>
      <c r="G249" s="195"/>
      <c r="H249" s="196"/>
      <c r="I249" s="220"/>
      <c r="J249" s="187"/>
      <c r="K249" s="198"/>
      <c r="L249" s="199"/>
      <c r="M249" s="88"/>
      <c r="N249" s="201"/>
      <c r="O249" s="221"/>
      <c r="P249" s="221"/>
      <c r="Q249" s="203"/>
      <c r="R249" s="203"/>
      <c r="S249" s="204"/>
      <c r="T249" s="205"/>
    </row>
    <row r="250" spans="3:20" ht="48" customHeight="1" x14ac:dyDescent="0.15">
      <c r="C250" s="210"/>
      <c r="F250" s="195"/>
      <c r="G250" s="195"/>
      <c r="H250" s="222"/>
      <c r="I250" s="185"/>
      <c r="J250" s="187"/>
      <c r="K250" s="198"/>
      <c r="L250" s="199"/>
      <c r="M250" s="88"/>
      <c r="N250" s="201"/>
      <c r="O250" s="202"/>
      <c r="P250" s="202"/>
      <c r="Q250" s="203"/>
      <c r="R250" s="203"/>
      <c r="S250" s="204"/>
      <c r="T250" s="205"/>
    </row>
    <row r="251" spans="3:20" ht="48" customHeight="1" x14ac:dyDescent="0.15">
      <c r="C251" s="194"/>
      <c r="F251" s="195"/>
      <c r="G251" s="195"/>
      <c r="H251" s="206"/>
      <c r="I251" s="220"/>
      <c r="J251" s="187"/>
      <c r="K251" s="198"/>
      <c r="L251" s="199"/>
      <c r="M251" s="88"/>
      <c r="N251" s="201"/>
      <c r="O251" s="221"/>
      <c r="P251" s="221"/>
      <c r="Q251" s="203"/>
      <c r="R251" s="203"/>
      <c r="S251" s="204"/>
      <c r="T251" s="205"/>
    </row>
    <row r="252" spans="3:20" ht="48" customHeight="1" x14ac:dyDescent="0.15">
      <c r="C252" s="194"/>
      <c r="F252" s="195"/>
      <c r="G252" s="195"/>
      <c r="H252" s="206"/>
      <c r="I252" s="185"/>
      <c r="J252" s="187"/>
      <c r="K252" s="198"/>
      <c r="L252" s="10"/>
      <c r="M252" s="228"/>
      <c r="N252" s="201"/>
      <c r="O252" s="221"/>
      <c r="P252" s="221"/>
      <c r="Q252" s="203"/>
      <c r="R252" s="203"/>
      <c r="S252" s="204"/>
      <c r="T252" s="205"/>
    </row>
  </sheetData>
  <autoFilter ref="A2:IC142"/>
  <mergeCells count="18">
    <mergeCell ref="T1:T2"/>
    <mergeCell ref="F1:F2"/>
    <mergeCell ref="G1:G2"/>
    <mergeCell ref="D1:D2"/>
    <mergeCell ref="E1:E2"/>
    <mergeCell ref="M1:M2"/>
    <mergeCell ref="O1:O2"/>
    <mergeCell ref="P1:P2"/>
    <mergeCell ref="Q1:S1"/>
    <mergeCell ref="I1:I2"/>
    <mergeCell ref="J1:J2"/>
    <mergeCell ref="K1:K2"/>
    <mergeCell ref="L1:L2"/>
    <mergeCell ref="N1:N2"/>
    <mergeCell ref="B1:B2"/>
    <mergeCell ref="C1:C2"/>
    <mergeCell ref="H1:H2"/>
    <mergeCell ref="A1:A2"/>
  </mergeCells>
  <phoneticPr fontId="3"/>
  <conditionalFormatting sqref="H1 H253:H64162">
    <cfRule type="cellIs" dxfId="17" priority="46" stopIfTrue="1" operator="equal">
      <formula>"作物"</formula>
    </cfRule>
    <cfRule type="cellIs" dxfId="16" priority="47" stopIfTrue="1" operator="equal">
      <formula>"野菜"</formula>
    </cfRule>
    <cfRule type="cellIs" dxfId="15" priority="48" stopIfTrue="1" operator="equal">
      <formula>"果樹"</formula>
    </cfRule>
  </conditionalFormatting>
  <conditionalFormatting sqref="P253:P64489">
    <cfRule type="cellIs" dxfId="14" priority="49" stopIfTrue="1" operator="lessThan">
      <formula>NOW()</formula>
    </cfRule>
  </conditionalFormatting>
  <conditionalFormatting sqref="A3:A64489">
    <cfRule type="cellIs" dxfId="13" priority="51" stopIfTrue="1" operator="equal">
      <formula>"出荷中"</formula>
    </cfRule>
  </conditionalFormatting>
  <conditionalFormatting sqref="A1">
    <cfRule type="cellIs" dxfId="12" priority="38" stopIfTrue="1" operator="equal">
      <formula>"出荷中"</formula>
    </cfRule>
  </conditionalFormatting>
  <conditionalFormatting sqref="B3:B252">
    <cfRule type="expression" dxfId="11" priority="40" stopIfTrue="1">
      <formula>OR($G3:$H3="中止")</formula>
    </cfRule>
    <cfRule type="cellIs" dxfId="10" priority="41" stopIfTrue="1" operator="greaterThan">
      <formula>0</formula>
    </cfRule>
  </conditionalFormatting>
  <conditionalFormatting sqref="P1">
    <cfRule type="cellIs" dxfId="9" priority="39" stopIfTrue="1" operator="lessThan">
      <formula>NOW()</formula>
    </cfRule>
  </conditionalFormatting>
  <pageMargins left="0.51181102362204722" right="0.39370078740157483" top="0.55118110236220474" bottom="0.55118110236220474" header="0.51181102362204722" footer="0.51181102362204722"/>
  <pageSetup paperSize="9" scale="46" fitToHeight="0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251"/>
  <sheetViews>
    <sheetView view="pageBreakPreview" zoomScale="80" zoomScaleNormal="85" zoomScaleSheetLayoutView="80" workbookViewId="0">
      <pane xSplit="3" ySplit="2" topLeftCell="I153" activePane="bottomRight" state="frozen"/>
      <selection pane="topRight" activeCell="D1" sqref="D1"/>
      <selection pane="bottomLeft" activeCell="A3" sqref="A3"/>
      <selection pane="bottomRight" activeCell="M189" sqref="M189"/>
    </sheetView>
  </sheetViews>
  <sheetFormatPr defaultColWidth="9" defaultRowHeight="13.5" x14ac:dyDescent="0.15"/>
  <cols>
    <col min="1" max="1" width="3" style="10" customWidth="1"/>
    <col min="2" max="2" width="6" style="10" bestFit="1" customWidth="1"/>
    <col min="3" max="3" width="28.5" style="71" customWidth="1"/>
    <col min="4" max="4" width="28.5" style="89" customWidth="1"/>
    <col min="5" max="5" width="14.125" style="89" customWidth="1"/>
    <col min="6" max="6" width="23.25" style="10" customWidth="1"/>
    <col min="7" max="7" width="22.75" style="10" customWidth="1"/>
    <col min="8" max="8" width="3" style="10" customWidth="1"/>
    <col min="9" max="9" width="20.25" style="71" customWidth="1"/>
    <col min="10" max="10" width="10.625" style="87" customWidth="1"/>
    <col min="11" max="11" width="10.75" style="87" customWidth="1"/>
    <col min="12" max="12" width="14.875" style="88" customWidth="1"/>
    <col min="13" max="13" width="25.125" style="10" customWidth="1"/>
    <col min="14" max="14" width="15" style="10" customWidth="1"/>
    <col min="15" max="15" width="10.75" style="90" customWidth="1"/>
    <col min="16" max="16" width="9.625" style="86" customWidth="1"/>
    <col min="17" max="17" width="5.625" style="91" customWidth="1"/>
    <col min="18" max="18" width="9.75" style="91" bestFit="1" customWidth="1"/>
    <col min="19" max="19" width="12.25" style="91" bestFit="1" customWidth="1"/>
    <col min="20" max="20" width="30.875" style="125" customWidth="1"/>
    <col min="21" max="16384" width="9" style="32"/>
  </cols>
  <sheetData>
    <row r="1" spans="1:22" ht="13.5" customHeight="1" x14ac:dyDescent="0.15">
      <c r="A1" s="321" t="s">
        <v>282</v>
      </c>
      <c r="B1" s="317" t="s">
        <v>0</v>
      </c>
      <c r="C1" s="317" t="s">
        <v>26</v>
      </c>
      <c r="D1" s="324" t="s">
        <v>134</v>
      </c>
      <c r="E1" s="324" t="s">
        <v>135</v>
      </c>
      <c r="F1" s="323" t="s">
        <v>284</v>
      </c>
      <c r="G1" s="323" t="s">
        <v>285</v>
      </c>
      <c r="H1" s="317" t="s">
        <v>31</v>
      </c>
      <c r="I1" s="328" t="s">
        <v>5</v>
      </c>
      <c r="J1" s="329" t="s">
        <v>6</v>
      </c>
      <c r="K1" s="329" t="s">
        <v>7</v>
      </c>
      <c r="L1" s="331" t="s">
        <v>1</v>
      </c>
      <c r="M1" s="317" t="s">
        <v>12</v>
      </c>
      <c r="N1" s="317" t="s">
        <v>2</v>
      </c>
      <c r="O1" s="326" t="s">
        <v>10</v>
      </c>
      <c r="P1" s="326" t="s">
        <v>30</v>
      </c>
      <c r="Q1" s="327" t="s">
        <v>283</v>
      </c>
      <c r="R1" s="327"/>
      <c r="S1" s="327"/>
      <c r="T1" s="322" t="s">
        <v>8</v>
      </c>
    </row>
    <row r="2" spans="1:22" ht="54" x14ac:dyDescent="0.15">
      <c r="A2" s="318"/>
      <c r="B2" s="318"/>
      <c r="C2" s="319"/>
      <c r="D2" s="325"/>
      <c r="E2" s="325"/>
      <c r="F2" s="323"/>
      <c r="G2" s="323"/>
      <c r="H2" s="320"/>
      <c r="I2" s="320"/>
      <c r="J2" s="329"/>
      <c r="K2" s="330"/>
      <c r="L2" s="319"/>
      <c r="M2" s="319"/>
      <c r="N2" s="317"/>
      <c r="O2" s="319"/>
      <c r="P2" s="319"/>
      <c r="Q2" s="141" t="s">
        <v>19</v>
      </c>
      <c r="R2" s="141" t="s">
        <v>20</v>
      </c>
      <c r="S2" s="141" t="s">
        <v>21</v>
      </c>
      <c r="T2" s="322"/>
    </row>
    <row r="3" spans="1:22" ht="48" customHeight="1" x14ac:dyDescent="0.15">
      <c r="A3" s="70" t="str">
        <f t="shared" ref="A3:A66" ca="1" si="0">IF(NOW()&gt;O3,IF(NOW()&lt;P3,"出荷中","終了"),"")</f>
        <v>出荷中</v>
      </c>
      <c r="B3" s="2">
        <v>1</v>
      </c>
      <c r="C3" s="3" t="s">
        <v>172</v>
      </c>
      <c r="D3" s="4" t="str">
        <f>VLOOKUP(C3,確認責任者連絡先!$C$3:$E$81,3,FALSE)</f>
        <v>四国中央市新宮町馬立4491-1</v>
      </c>
      <c r="E3" s="4" t="str">
        <f>VLOOKUP(C3,確認責任者連絡先!$C$3:$F$81,4,FALSE)</f>
        <v>0896-72-3111</v>
      </c>
      <c r="F3" s="137" t="s">
        <v>1685</v>
      </c>
      <c r="G3" s="137" t="s">
        <v>1262</v>
      </c>
      <c r="H3" s="192" t="s">
        <v>467</v>
      </c>
      <c r="I3" s="5" t="s">
        <v>468</v>
      </c>
      <c r="J3" s="58" t="s">
        <v>1318</v>
      </c>
      <c r="K3" s="58" t="s">
        <v>1319</v>
      </c>
      <c r="L3" s="124" t="s">
        <v>201</v>
      </c>
      <c r="M3" s="246" t="s">
        <v>475</v>
      </c>
      <c r="N3" s="16" t="s">
        <v>1716</v>
      </c>
      <c r="O3" s="54">
        <v>44682</v>
      </c>
      <c r="P3" s="54">
        <v>45046</v>
      </c>
      <c r="Q3" s="148">
        <v>2</v>
      </c>
      <c r="R3" s="262">
        <v>44</v>
      </c>
      <c r="S3" s="263">
        <v>300</v>
      </c>
      <c r="T3" s="140" t="s">
        <v>1328</v>
      </c>
      <c r="U3" s="68"/>
      <c r="V3" s="69"/>
    </row>
    <row r="4" spans="1:22" ht="48" customHeight="1" x14ac:dyDescent="0.15">
      <c r="A4" s="70" t="str">
        <f t="shared" ca="1" si="0"/>
        <v>出荷中</v>
      </c>
      <c r="B4" s="2">
        <v>2</v>
      </c>
      <c r="C4" s="3" t="s">
        <v>172</v>
      </c>
      <c r="D4" s="4" t="str">
        <f>VLOOKUP(C4,確認責任者連絡先!$C$3:$E$81,3,FALSE)</f>
        <v>四国中央市新宮町馬立4491-1</v>
      </c>
      <c r="E4" s="4" t="str">
        <f>VLOOKUP(C4,確認責任者連絡先!$C$3:$F$81,4,FALSE)</f>
        <v>0896-72-3111</v>
      </c>
      <c r="F4" s="137" t="s">
        <v>1686</v>
      </c>
      <c r="G4" s="137" t="s">
        <v>1263</v>
      </c>
      <c r="H4" s="192" t="s">
        <v>23</v>
      </c>
      <c r="I4" s="5" t="s">
        <v>1246</v>
      </c>
      <c r="J4" s="58" t="s">
        <v>1282</v>
      </c>
      <c r="K4" s="58" t="s">
        <v>1299</v>
      </c>
      <c r="L4" s="124" t="s">
        <v>500</v>
      </c>
      <c r="M4" s="246" t="s">
        <v>1057</v>
      </c>
      <c r="N4" s="16" t="s">
        <v>1716</v>
      </c>
      <c r="O4" s="54">
        <v>44682</v>
      </c>
      <c r="P4" s="54">
        <v>45046</v>
      </c>
      <c r="Q4" s="148">
        <v>1</v>
      </c>
      <c r="R4" s="262">
        <v>20</v>
      </c>
      <c r="S4" s="263">
        <v>240</v>
      </c>
      <c r="T4" s="140" t="s">
        <v>1329</v>
      </c>
      <c r="U4" s="68"/>
      <c r="V4" s="69"/>
    </row>
    <row r="5" spans="1:22" ht="48" customHeight="1" x14ac:dyDescent="0.15">
      <c r="A5" s="70" t="str">
        <f t="shared" ca="1" si="0"/>
        <v>出荷中</v>
      </c>
      <c r="B5" s="2">
        <v>3</v>
      </c>
      <c r="C5" s="3" t="s">
        <v>172</v>
      </c>
      <c r="D5" s="4" t="str">
        <f>VLOOKUP(C5,確認責任者連絡先!$C$3:$E$81,3,FALSE)</f>
        <v>四国中央市新宮町馬立4491-1</v>
      </c>
      <c r="E5" s="4" t="str">
        <f>VLOOKUP(C5,確認責任者連絡先!$C$3:$F$81,4,FALSE)</f>
        <v>0896-72-3111</v>
      </c>
      <c r="F5" s="137" t="s">
        <v>1264</v>
      </c>
      <c r="G5" s="137" t="s">
        <v>1265</v>
      </c>
      <c r="H5" s="192" t="s">
        <v>23</v>
      </c>
      <c r="I5" s="6" t="s">
        <v>1246</v>
      </c>
      <c r="J5" s="59" t="s">
        <v>1283</v>
      </c>
      <c r="K5" s="58" t="s">
        <v>1300</v>
      </c>
      <c r="L5" s="124" t="s">
        <v>500</v>
      </c>
      <c r="M5" s="137" t="s">
        <v>1057</v>
      </c>
      <c r="N5" s="16" t="s">
        <v>1716</v>
      </c>
      <c r="O5" s="56">
        <v>44682</v>
      </c>
      <c r="P5" s="56">
        <v>45046</v>
      </c>
      <c r="Q5" s="179">
        <v>1</v>
      </c>
      <c r="R5" s="264">
        <v>62</v>
      </c>
      <c r="S5" s="263">
        <v>917</v>
      </c>
      <c r="T5" s="140" t="s">
        <v>1330</v>
      </c>
      <c r="U5" s="68"/>
      <c r="V5" s="69"/>
    </row>
    <row r="6" spans="1:22" ht="60" customHeight="1" x14ac:dyDescent="0.15">
      <c r="A6" s="70" t="str">
        <f t="shared" ca="1" si="0"/>
        <v>終了</v>
      </c>
      <c r="B6" s="2">
        <v>4</v>
      </c>
      <c r="C6" s="3" t="s">
        <v>1230</v>
      </c>
      <c r="D6" s="4" t="str">
        <f>VLOOKUP(C6,確認責任者連絡先!$C$3:$E$81,3,FALSE)</f>
        <v>松山市鴨川1-8-5</v>
      </c>
      <c r="E6" s="4" t="str">
        <f>VLOOKUP(C6,確認責任者連絡先!$C$3:$F$81,4,FALSE)</f>
        <v>089-979-1640</v>
      </c>
      <c r="F6" s="137" t="s">
        <v>1266</v>
      </c>
      <c r="G6" s="137" t="s">
        <v>1267</v>
      </c>
      <c r="H6" s="76" t="s">
        <v>203</v>
      </c>
      <c r="I6" s="6" t="s">
        <v>1247</v>
      </c>
      <c r="J6" s="59" t="s">
        <v>1284</v>
      </c>
      <c r="K6" s="58" t="s">
        <v>1301</v>
      </c>
      <c r="L6" s="85" t="s">
        <v>206</v>
      </c>
      <c r="M6" s="137" t="s">
        <v>1320</v>
      </c>
      <c r="N6" s="17" t="s">
        <v>343</v>
      </c>
      <c r="O6" s="56">
        <v>44691</v>
      </c>
      <c r="P6" s="56">
        <v>44880</v>
      </c>
      <c r="Q6" s="179">
        <v>1</v>
      </c>
      <c r="R6" s="264">
        <v>9.1999999999999993</v>
      </c>
      <c r="S6" s="263">
        <v>5320</v>
      </c>
      <c r="T6" s="140" t="s">
        <v>1331</v>
      </c>
      <c r="U6" s="68"/>
      <c r="V6" s="69"/>
    </row>
    <row r="7" spans="1:22" ht="48" customHeight="1" x14ac:dyDescent="0.15">
      <c r="A7" s="70" t="str">
        <f t="shared" ca="1" si="0"/>
        <v>終了</v>
      </c>
      <c r="B7" s="2">
        <v>5</v>
      </c>
      <c r="C7" s="1" t="s">
        <v>318</v>
      </c>
      <c r="D7" s="4" t="str">
        <f>VLOOKUP(C7,確認責任者連絡先!$C$3:$E$81,3,FALSE)</f>
        <v>新居浜市泉池町10-1</v>
      </c>
      <c r="E7" s="4" t="str">
        <f>VLOOKUP(C7,確認責任者連絡先!$C$3:$F$81,4,FALSE)</f>
        <v>0897-35-2468</v>
      </c>
      <c r="F7" s="137" t="s">
        <v>1687</v>
      </c>
      <c r="G7" s="137" t="s">
        <v>1268</v>
      </c>
      <c r="H7" s="252" t="s">
        <v>29</v>
      </c>
      <c r="I7" s="6" t="s">
        <v>1248</v>
      </c>
      <c r="J7" s="59" t="s">
        <v>1285</v>
      </c>
      <c r="K7" s="58" t="s">
        <v>1302</v>
      </c>
      <c r="L7" s="124" t="s">
        <v>500</v>
      </c>
      <c r="M7" s="137" t="s">
        <v>1321</v>
      </c>
      <c r="N7" s="17" t="s">
        <v>1602</v>
      </c>
      <c r="O7" s="56">
        <v>44722</v>
      </c>
      <c r="P7" s="56">
        <v>44814</v>
      </c>
      <c r="Q7" s="179">
        <v>2</v>
      </c>
      <c r="R7" s="264">
        <v>48.4</v>
      </c>
      <c r="S7" s="263">
        <v>3000</v>
      </c>
      <c r="T7" s="139" t="s">
        <v>1332</v>
      </c>
      <c r="U7" s="68"/>
      <c r="V7" s="69"/>
    </row>
    <row r="8" spans="1:22" ht="48" customHeight="1" x14ac:dyDescent="0.15">
      <c r="A8" s="70" t="str">
        <f t="shared" ca="1" si="0"/>
        <v>終了</v>
      </c>
      <c r="B8" s="2">
        <v>6</v>
      </c>
      <c r="C8" s="4" t="s">
        <v>670</v>
      </c>
      <c r="D8" s="4" t="str">
        <f>VLOOKUP(C8,確認責任者連絡先!$C$3:$E$81,3,FALSE)</f>
        <v>今治市阿方甲246-1</v>
      </c>
      <c r="E8" s="4" t="str">
        <f>VLOOKUP(C8,確認責任者連絡先!$C$3:$F$81,4,FALSE)</f>
        <v>0898-34-1884</v>
      </c>
      <c r="F8" s="137" t="s">
        <v>1688</v>
      </c>
      <c r="G8" s="137" t="s">
        <v>479</v>
      </c>
      <c r="H8" s="76" t="s">
        <v>1249</v>
      </c>
      <c r="I8" s="6" t="s">
        <v>1250</v>
      </c>
      <c r="J8" s="59" t="s">
        <v>407</v>
      </c>
      <c r="K8" s="58" t="s">
        <v>1303</v>
      </c>
      <c r="L8" s="85" t="s">
        <v>302</v>
      </c>
      <c r="M8" s="137" t="s">
        <v>219</v>
      </c>
      <c r="N8" s="17" t="s">
        <v>356</v>
      </c>
      <c r="O8" s="56">
        <v>44691</v>
      </c>
      <c r="P8" s="56">
        <v>44985</v>
      </c>
      <c r="Q8" s="179">
        <v>5</v>
      </c>
      <c r="R8" s="264">
        <v>18</v>
      </c>
      <c r="S8" s="263">
        <v>7200</v>
      </c>
      <c r="T8" s="140" t="s">
        <v>713</v>
      </c>
      <c r="U8" s="68"/>
      <c r="V8" s="69"/>
    </row>
    <row r="9" spans="1:22" ht="48" customHeight="1" x14ac:dyDescent="0.15">
      <c r="A9" s="70" t="str">
        <f t="shared" ca="1" si="0"/>
        <v>終了</v>
      </c>
      <c r="B9" s="2">
        <v>7</v>
      </c>
      <c r="C9" s="4" t="s">
        <v>670</v>
      </c>
      <c r="D9" s="4" t="str">
        <f>VLOOKUP(C9,確認責任者連絡先!$C$3:$E$81,3,FALSE)</f>
        <v>今治市阿方甲246-1</v>
      </c>
      <c r="E9" s="4" t="str">
        <f>VLOOKUP(C9,確認責任者連絡先!$C$3:$F$81,4,FALSE)</f>
        <v>0898-34-1884</v>
      </c>
      <c r="F9" s="137" t="s">
        <v>1689</v>
      </c>
      <c r="G9" s="137" t="s">
        <v>480</v>
      </c>
      <c r="H9" s="76" t="s">
        <v>1249</v>
      </c>
      <c r="I9" s="6" t="s">
        <v>1251</v>
      </c>
      <c r="J9" s="59" t="s">
        <v>408</v>
      </c>
      <c r="K9" s="58" t="s">
        <v>1304</v>
      </c>
      <c r="L9" s="81" t="s">
        <v>302</v>
      </c>
      <c r="M9" s="137" t="s">
        <v>219</v>
      </c>
      <c r="N9" s="74" t="s">
        <v>356</v>
      </c>
      <c r="O9" s="56">
        <v>44713</v>
      </c>
      <c r="P9" s="56">
        <v>44985</v>
      </c>
      <c r="Q9" s="179">
        <v>2</v>
      </c>
      <c r="R9" s="264">
        <v>27</v>
      </c>
      <c r="S9" s="263">
        <v>21600</v>
      </c>
      <c r="T9" s="140" t="s">
        <v>970</v>
      </c>
      <c r="U9" s="68"/>
      <c r="V9" s="69"/>
    </row>
    <row r="10" spans="1:22" ht="48" customHeight="1" x14ac:dyDescent="0.15">
      <c r="A10" s="70" t="str">
        <f t="shared" ca="1" si="0"/>
        <v>出荷中</v>
      </c>
      <c r="B10" s="2">
        <v>8</v>
      </c>
      <c r="C10" s="4" t="s">
        <v>670</v>
      </c>
      <c r="D10" s="4" t="str">
        <f>VLOOKUP(C10,確認責任者連絡先!$C$3:$E$81,3,FALSE)</f>
        <v>今治市阿方甲246-1</v>
      </c>
      <c r="E10" s="4" t="str">
        <f>VLOOKUP(C10,確認責任者連絡先!$C$3:$F$81,4,FALSE)</f>
        <v>0898-34-1884</v>
      </c>
      <c r="F10" s="137" t="s">
        <v>194</v>
      </c>
      <c r="G10" s="137" t="s">
        <v>483</v>
      </c>
      <c r="H10" s="76" t="s">
        <v>1249</v>
      </c>
      <c r="I10" s="6" t="s">
        <v>1252</v>
      </c>
      <c r="J10" s="59" t="s">
        <v>409</v>
      </c>
      <c r="K10" s="58" t="s">
        <v>481</v>
      </c>
      <c r="L10" s="85" t="s">
        <v>302</v>
      </c>
      <c r="M10" s="137" t="s">
        <v>219</v>
      </c>
      <c r="N10" s="17" t="s">
        <v>356</v>
      </c>
      <c r="O10" s="56">
        <v>44691</v>
      </c>
      <c r="P10" s="56">
        <v>45066</v>
      </c>
      <c r="Q10" s="179">
        <v>3</v>
      </c>
      <c r="R10" s="264">
        <v>26.7</v>
      </c>
      <c r="S10" s="263">
        <v>3800</v>
      </c>
      <c r="T10" s="140" t="s">
        <v>482</v>
      </c>
      <c r="U10" s="68"/>
      <c r="V10" s="69"/>
    </row>
    <row r="11" spans="1:22" ht="48" customHeight="1" x14ac:dyDescent="0.15">
      <c r="A11" s="70" t="str">
        <f t="shared" ca="1" si="0"/>
        <v>終了</v>
      </c>
      <c r="B11" s="2">
        <v>9</v>
      </c>
      <c r="C11" s="4" t="s">
        <v>670</v>
      </c>
      <c r="D11" s="4" t="str">
        <f>VLOOKUP(C11,確認責任者連絡先!$C$3:$E$81,3,FALSE)</f>
        <v>今治市阿方甲246-1</v>
      </c>
      <c r="E11" s="4" t="str">
        <f>VLOOKUP(C11,確認責任者連絡先!$C$3:$F$81,4,FALSE)</f>
        <v>0898-34-1884</v>
      </c>
      <c r="F11" s="137" t="s">
        <v>1269</v>
      </c>
      <c r="G11" s="137" t="s">
        <v>1270</v>
      </c>
      <c r="H11" s="76" t="s">
        <v>1249</v>
      </c>
      <c r="I11" s="5" t="s">
        <v>1253</v>
      </c>
      <c r="J11" s="58" t="s">
        <v>1286</v>
      </c>
      <c r="K11" s="58" t="s">
        <v>1305</v>
      </c>
      <c r="L11" s="62" t="s">
        <v>302</v>
      </c>
      <c r="M11" s="246" t="s">
        <v>219</v>
      </c>
      <c r="N11" s="16" t="s">
        <v>356</v>
      </c>
      <c r="O11" s="54">
        <v>44713</v>
      </c>
      <c r="P11" s="54">
        <v>44895</v>
      </c>
      <c r="Q11" s="179">
        <v>1</v>
      </c>
      <c r="R11" s="264">
        <v>3</v>
      </c>
      <c r="S11" s="263">
        <v>500</v>
      </c>
      <c r="T11" s="140" t="s">
        <v>482</v>
      </c>
      <c r="U11" s="68"/>
      <c r="V11" s="69"/>
    </row>
    <row r="12" spans="1:22" ht="48" customHeight="1" x14ac:dyDescent="0.15">
      <c r="A12" s="70" t="str">
        <f t="shared" ca="1" si="0"/>
        <v>終了</v>
      </c>
      <c r="B12" s="2">
        <v>10</v>
      </c>
      <c r="C12" s="3" t="s">
        <v>1254</v>
      </c>
      <c r="D12" s="4" t="str">
        <f>VLOOKUP(C12,確認責任者連絡先!$C$3:$E$81,3,FALSE)</f>
        <v>今治市いこいの丘１－３</v>
      </c>
      <c r="E12" s="4" t="str">
        <f>VLOOKUP(C12,確認責任者連絡先!$C$3:$F$81,4,FALSE)</f>
        <v>0898-52-9000</v>
      </c>
      <c r="F12" s="137" t="s">
        <v>1690</v>
      </c>
      <c r="G12" s="137" t="s">
        <v>1271</v>
      </c>
      <c r="H12" s="76" t="s">
        <v>1249</v>
      </c>
      <c r="I12" s="6" t="s">
        <v>1255</v>
      </c>
      <c r="J12" s="59" t="s">
        <v>1287</v>
      </c>
      <c r="K12" s="58" t="s">
        <v>1306</v>
      </c>
      <c r="L12" s="137" t="s">
        <v>302</v>
      </c>
      <c r="M12" s="137" t="s">
        <v>1322</v>
      </c>
      <c r="N12" s="81" t="s">
        <v>356</v>
      </c>
      <c r="O12" s="56">
        <v>44696</v>
      </c>
      <c r="P12" s="56">
        <v>44727</v>
      </c>
      <c r="Q12" s="179">
        <v>3</v>
      </c>
      <c r="R12" s="264">
        <v>0.5</v>
      </c>
      <c r="S12" s="263">
        <v>160</v>
      </c>
      <c r="T12" s="151" t="s">
        <v>482</v>
      </c>
      <c r="U12" s="68"/>
      <c r="V12" s="69"/>
    </row>
    <row r="13" spans="1:22" ht="48" customHeight="1" x14ac:dyDescent="0.15">
      <c r="A13" s="70" t="str">
        <f t="shared" ca="1" si="0"/>
        <v>終了</v>
      </c>
      <c r="B13" s="2">
        <v>11</v>
      </c>
      <c r="C13" s="3" t="s">
        <v>1111</v>
      </c>
      <c r="D13" s="4" t="str">
        <f>VLOOKUP(C13,確認責任者連絡先!$C$3:$E$81,3,FALSE)</f>
        <v>伊予郡松前町大字北川原79-1</v>
      </c>
      <c r="E13" s="4" t="str">
        <f>VLOOKUP(C13,確認責任者連絡先!$C$3:$F$81,4,FALSE)</f>
        <v>089-971-7319</v>
      </c>
      <c r="F13" s="137" t="s">
        <v>484</v>
      </c>
      <c r="G13" s="137" t="s">
        <v>485</v>
      </c>
      <c r="H13" s="114" t="s">
        <v>203</v>
      </c>
      <c r="I13" s="52" t="s">
        <v>1256</v>
      </c>
      <c r="J13" s="57" t="s">
        <v>1288</v>
      </c>
      <c r="K13" s="58" t="s">
        <v>1307</v>
      </c>
      <c r="L13" s="137" t="s">
        <v>201</v>
      </c>
      <c r="M13" s="246" t="s">
        <v>475</v>
      </c>
      <c r="N13" s="16" t="s">
        <v>1717</v>
      </c>
      <c r="O13" s="55">
        <v>44671</v>
      </c>
      <c r="P13" s="55">
        <v>44895</v>
      </c>
      <c r="Q13" s="8">
        <v>1</v>
      </c>
      <c r="R13" s="147">
        <v>9</v>
      </c>
      <c r="S13" s="148">
        <v>5400</v>
      </c>
      <c r="T13" s="140" t="s">
        <v>1333</v>
      </c>
      <c r="U13" s="68"/>
      <c r="V13" s="69"/>
    </row>
    <row r="14" spans="1:22" ht="48" customHeight="1" x14ac:dyDescent="0.15">
      <c r="A14" s="70" t="str">
        <f t="shared" ca="1" si="0"/>
        <v>終了</v>
      </c>
      <c r="B14" s="2">
        <v>12</v>
      </c>
      <c r="C14" s="3" t="s">
        <v>1111</v>
      </c>
      <c r="D14" s="4" t="str">
        <f>VLOOKUP(C14,確認責任者連絡先!$C$3:$E$81,3,FALSE)</f>
        <v>伊予郡松前町大字北川原79-1</v>
      </c>
      <c r="E14" s="4" t="str">
        <f>VLOOKUP(C14,確認責任者連絡先!$C$3:$F$81,4,FALSE)</f>
        <v>089-971-7319</v>
      </c>
      <c r="F14" s="137" t="s">
        <v>484</v>
      </c>
      <c r="G14" s="137" t="s">
        <v>485</v>
      </c>
      <c r="H14" s="114" t="s">
        <v>203</v>
      </c>
      <c r="I14" s="52" t="s">
        <v>1257</v>
      </c>
      <c r="J14" s="57" t="s">
        <v>1289</v>
      </c>
      <c r="K14" s="58" t="s">
        <v>1308</v>
      </c>
      <c r="L14" s="137" t="s">
        <v>201</v>
      </c>
      <c r="M14" s="246" t="s">
        <v>475</v>
      </c>
      <c r="N14" s="16" t="s">
        <v>1718</v>
      </c>
      <c r="O14" s="55">
        <v>44704</v>
      </c>
      <c r="P14" s="55">
        <v>44926</v>
      </c>
      <c r="Q14" s="8">
        <v>1</v>
      </c>
      <c r="R14" s="147">
        <v>12</v>
      </c>
      <c r="S14" s="148">
        <v>4000</v>
      </c>
      <c r="T14" s="140" t="s">
        <v>1333</v>
      </c>
      <c r="U14" s="68"/>
      <c r="V14" s="69"/>
    </row>
    <row r="15" spans="1:22" ht="48" customHeight="1" x14ac:dyDescent="0.15">
      <c r="A15" s="70" t="str">
        <f t="shared" ca="1" si="0"/>
        <v>出荷中</v>
      </c>
      <c r="B15" s="2">
        <v>13</v>
      </c>
      <c r="C15" s="3" t="s">
        <v>1111</v>
      </c>
      <c r="D15" s="4" t="str">
        <f>VLOOKUP(C15,確認責任者連絡先!$C$3:$E$81,3,FALSE)</f>
        <v>伊予郡松前町大字北川原79-1</v>
      </c>
      <c r="E15" s="4" t="str">
        <f>VLOOKUP(C15,確認責任者連絡先!$C$3:$F$81,4,FALSE)</f>
        <v>089-971-7319</v>
      </c>
      <c r="F15" s="137" t="s">
        <v>484</v>
      </c>
      <c r="G15" s="137" t="s">
        <v>485</v>
      </c>
      <c r="H15" s="114" t="s">
        <v>203</v>
      </c>
      <c r="I15" s="52" t="s">
        <v>1258</v>
      </c>
      <c r="J15" s="57" t="s">
        <v>1290</v>
      </c>
      <c r="K15" s="58" t="s">
        <v>1309</v>
      </c>
      <c r="L15" s="137" t="s">
        <v>201</v>
      </c>
      <c r="M15" s="246" t="s">
        <v>475</v>
      </c>
      <c r="N15" s="62" t="s">
        <v>200</v>
      </c>
      <c r="O15" s="55">
        <v>44706</v>
      </c>
      <c r="P15" s="55">
        <v>45070</v>
      </c>
      <c r="Q15" s="8">
        <v>1</v>
      </c>
      <c r="R15" s="147">
        <v>90</v>
      </c>
      <c r="S15" s="148">
        <v>9000</v>
      </c>
      <c r="T15" s="140" t="s">
        <v>1333</v>
      </c>
      <c r="U15" s="68"/>
      <c r="V15" s="69"/>
    </row>
    <row r="16" spans="1:22" ht="48" customHeight="1" x14ac:dyDescent="0.15">
      <c r="A16" s="70" t="str">
        <f t="shared" ca="1" si="0"/>
        <v>終了</v>
      </c>
      <c r="B16" s="2">
        <v>14</v>
      </c>
      <c r="C16" s="3" t="s">
        <v>1230</v>
      </c>
      <c r="D16" s="4" t="str">
        <f>VLOOKUP(C16,確認責任者連絡先!$C$3:$E$81,3,FALSE)</f>
        <v>松山市鴨川1-8-5</v>
      </c>
      <c r="E16" s="4" t="str">
        <f>VLOOKUP(C16,確認責任者連絡先!$C$3:$F$81,4,FALSE)</f>
        <v>089-979-1640</v>
      </c>
      <c r="F16" s="137" t="s">
        <v>1272</v>
      </c>
      <c r="G16" s="137" t="s">
        <v>1273</v>
      </c>
      <c r="H16" s="114" t="s">
        <v>203</v>
      </c>
      <c r="I16" s="52" t="s">
        <v>207</v>
      </c>
      <c r="J16" s="57" t="s">
        <v>1291</v>
      </c>
      <c r="K16" s="58" t="s">
        <v>1310</v>
      </c>
      <c r="L16" s="137" t="s">
        <v>208</v>
      </c>
      <c r="M16" s="246" t="s">
        <v>475</v>
      </c>
      <c r="N16" s="62" t="s">
        <v>205</v>
      </c>
      <c r="O16" s="55">
        <v>44682</v>
      </c>
      <c r="P16" s="55">
        <v>44834</v>
      </c>
      <c r="Q16" s="8">
        <v>1</v>
      </c>
      <c r="R16" s="147">
        <v>12.7</v>
      </c>
      <c r="S16" s="148">
        <v>1905</v>
      </c>
      <c r="T16" s="140" t="s">
        <v>1334</v>
      </c>
      <c r="U16" s="68"/>
      <c r="V16" s="69"/>
    </row>
    <row r="17" spans="1:22" ht="48" customHeight="1" x14ac:dyDescent="0.15">
      <c r="A17" s="70" t="str">
        <f t="shared" ca="1" si="0"/>
        <v>終了</v>
      </c>
      <c r="B17" s="2">
        <v>15</v>
      </c>
      <c r="C17" s="3" t="s">
        <v>1230</v>
      </c>
      <c r="D17" s="4" t="str">
        <f>VLOOKUP(C17,確認責任者連絡先!$C$3:$E$81,3,FALSE)</f>
        <v>松山市鴨川1-8-5</v>
      </c>
      <c r="E17" s="4" t="str">
        <f>VLOOKUP(C17,確認責任者連絡先!$C$3:$F$81,4,FALSE)</f>
        <v>089-979-1640</v>
      </c>
      <c r="F17" s="294" t="s">
        <v>1077</v>
      </c>
      <c r="G17" s="294" t="s">
        <v>1274</v>
      </c>
      <c r="H17" s="114" t="s">
        <v>203</v>
      </c>
      <c r="I17" s="52" t="s">
        <v>207</v>
      </c>
      <c r="J17" s="57" t="s">
        <v>1292</v>
      </c>
      <c r="K17" s="58" t="s">
        <v>1311</v>
      </c>
      <c r="L17" s="137" t="s">
        <v>208</v>
      </c>
      <c r="M17" s="246" t="s">
        <v>475</v>
      </c>
      <c r="N17" s="62" t="s">
        <v>205</v>
      </c>
      <c r="O17" s="55">
        <v>44701</v>
      </c>
      <c r="P17" s="55">
        <v>44773</v>
      </c>
      <c r="Q17" s="8">
        <v>1</v>
      </c>
      <c r="R17" s="147">
        <v>1</v>
      </c>
      <c r="S17" s="148">
        <v>300</v>
      </c>
      <c r="T17" s="146" t="s">
        <v>593</v>
      </c>
      <c r="U17" s="68"/>
      <c r="V17" s="69"/>
    </row>
    <row r="18" spans="1:22" ht="63.75" customHeight="1" x14ac:dyDescent="0.15">
      <c r="A18" s="70" t="str">
        <f t="shared" ca="1" si="0"/>
        <v>出荷中</v>
      </c>
      <c r="B18" s="2">
        <v>16</v>
      </c>
      <c r="C18" s="4" t="s">
        <v>177</v>
      </c>
      <c r="D18" s="4" t="str">
        <f>VLOOKUP(C18,確認責任者連絡先!$C$3:$E$81,3,FALSE)</f>
        <v>松山市恵原町甲８４６</v>
      </c>
      <c r="E18" s="4" t="str">
        <f>VLOOKUP(C18,確認責任者連絡先!$C$3:$F$81,4,FALSE)</f>
        <v>089-948-8400</v>
      </c>
      <c r="F18" s="137" t="s">
        <v>487</v>
      </c>
      <c r="G18" s="137" t="s">
        <v>488</v>
      </c>
      <c r="H18" s="117" t="s">
        <v>23</v>
      </c>
      <c r="I18" s="52" t="s">
        <v>1259</v>
      </c>
      <c r="J18" s="57" t="s">
        <v>1293</v>
      </c>
      <c r="K18" s="58" t="s">
        <v>1312</v>
      </c>
      <c r="L18" s="137" t="s">
        <v>204</v>
      </c>
      <c r="M18" s="137" t="s">
        <v>1323</v>
      </c>
      <c r="N18" s="62" t="s">
        <v>211</v>
      </c>
      <c r="O18" s="55">
        <v>44676</v>
      </c>
      <c r="P18" s="55">
        <v>45040</v>
      </c>
      <c r="Q18" s="8">
        <v>1</v>
      </c>
      <c r="R18" s="147">
        <v>215</v>
      </c>
      <c r="S18" s="148">
        <v>8250</v>
      </c>
      <c r="T18" s="140" t="s">
        <v>1335</v>
      </c>
      <c r="U18" s="68"/>
      <c r="V18" s="69"/>
    </row>
    <row r="19" spans="1:22" ht="48" customHeight="1" x14ac:dyDescent="0.15">
      <c r="A19" s="70" t="str">
        <f t="shared" ca="1" si="0"/>
        <v>終了</v>
      </c>
      <c r="B19" s="2">
        <v>17</v>
      </c>
      <c r="C19" s="4" t="s">
        <v>674</v>
      </c>
      <c r="D19" s="4" t="str">
        <f>VLOOKUP(C19,確認責任者連絡先!$C$3:$E$81,3,FALSE)</f>
        <v>八幡浜市江戸岡1丁目12番10号</v>
      </c>
      <c r="E19" s="4" t="str">
        <f>VLOOKUP(C19,確認責任者連絡先!$C$3:$F$81,4,FALSE)</f>
        <v>0894-24-1111</v>
      </c>
      <c r="F19" s="137" t="s">
        <v>194</v>
      </c>
      <c r="G19" s="137" t="s">
        <v>1275</v>
      </c>
      <c r="H19" s="252" t="s">
        <v>29</v>
      </c>
      <c r="I19" s="8" t="s">
        <v>43</v>
      </c>
      <c r="J19" s="58" t="s">
        <v>1294</v>
      </c>
      <c r="K19" s="58" t="s">
        <v>1313</v>
      </c>
      <c r="L19" s="62" t="s">
        <v>28</v>
      </c>
      <c r="M19" s="124" t="s">
        <v>48</v>
      </c>
      <c r="N19" s="62" t="s">
        <v>359</v>
      </c>
      <c r="O19" s="54">
        <v>44696</v>
      </c>
      <c r="P19" s="54">
        <v>44742</v>
      </c>
      <c r="Q19" s="8">
        <v>1</v>
      </c>
      <c r="R19" s="149">
        <v>71</v>
      </c>
      <c r="S19" s="150">
        <v>2000</v>
      </c>
      <c r="T19" s="140" t="s">
        <v>1336</v>
      </c>
      <c r="U19" s="68"/>
      <c r="V19" s="69"/>
    </row>
    <row r="20" spans="1:22" ht="48" customHeight="1" x14ac:dyDescent="0.15">
      <c r="A20" s="70" t="str">
        <f t="shared" ca="1" si="0"/>
        <v>終了</v>
      </c>
      <c r="B20" s="2">
        <v>18</v>
      </c>
      <c r="C20" s="119" t="s">
        <v>566</v>
      </c>
      <c r="D20" s="4" t="str">
        <f>VLOOKUP(C20,確認責任者連絡先!$C$3:$E$81,3,FALSE)</f>
        <v>宇和島市寄松甲833-4</v>
      </c>
      <c r="E20" s="4" t="str">
        <f>VLOOKUP(C20,確認責任者連絡先!$C$3:$F$81,4,FALSE)</f>
        <v>0895-27-2335</v>
      </c>
      <c r="F20" s="137" t="s">
        <v>1276</v>
      </c>
      <c r="G20" s="137" t="s">
        <v>1277</v>
      </c>
      <c r="H20" s="252" t="s">
        <v>29</v>
      </c>
      <c r="I20" s="8" t="s">
        <v>1260</v>
      </c>
      <c r="J20" s="58" t="s">
        <v>1295</v>
      </c>
      <c r="K20" s="58" t="s">
        <v>1314</v>
      </c>
      <c r="L20" s="16" t="s">
        <v>351</v>
      </c>
      <c r="M20" s="124" t="s">
        <v>24</v>
      </c>
      <c r="N20" s="62" t="s">
        <v>11</v>
      </c>
      <c r="O20" s="54">
        <v>44732</v>
      </c>
      <c r="P20" s="54">
        <v>44814</v>
      </c>
      <c r="Q20" s="8">
        <v>1</v>
      </c>
      <c r="R20" s="149">
        <v>15</v>
      </c>
      <c r="S20" s="150">
        <v>50</v>
      </c>
      <c r="T20" s="140" t="s">
        <v>1337</v>
      </c>
      <c r="U20" s="68"/>
      <c r="V20" s="69"/>
    </row>
    <row r="21" spans="1:22" ht="48" customHeight="1" x14ac:dyDescent="0.15">
      <c r="A21" s="70" t="str">
        <f t="shared" ca="1" si="0"/>
        <v>終了</v>
      </c>
      <c r="B21" s="2">
        <v>19</v>
      </c>
      <c r="C21" s="4" t="s">
        <v>175</v>
      </c>
      <c r="D21" s="4" t="str">
        <f>VLOOKUP(C21,確認責任者連絡先!$C$3:$E$81,3,FALSE)</f>
        <v>喜多郡内子町寺村251-1</v>
      </c>
      <c r="E21" s="4" t="str">
        <f>VLOOKUP(C21,確認責任者連絡先!$C$3:$F$81,4,FALSE)</f>
        <v>0892-52-3023</v>
      </c>
      <c r="F21" s="137" t="s">
        <v>1278</v>
      </c>
      <c r="G21" s="137" t="s">
        <v>1279</v>
      </c>
      <c r="H21" s="252" t="s">
        <v>29</v>
      </c>
      <c r="I21" s="8" t="s">
        <v>684</v>
      </c>
      <c r="J21" s="58" t="s">
        <v>1296</v>
      </c>
      <c r="K21" s="58" t="s">
        <v>1315</v>
      </c>
      <c r="L21" s="16" t="s">
        <v>351</v>
      </c>
      <c r="M21" s="124" t="s">
        <v>24</v>
      </c>
      <c r="N21" s="16" t="s">
        <v>364</v>
      </c>
      <c r="O21" s="54">
        <v>44727</v>
      </c>
      <c r="P21" s="54">
        <v>44834</v>
      </c>
      <c r="Q21" s="8">
        <v>1</v>
      </c>
      <c r="R21" s="149">
        <v>30</v>
      </c>
      <c r="S21" s="150">
        <v>1000</v>
      </c>
      <c r="T21" s="140" t="s">
        <v>1338</v>
      </c>
      <c r="U21" s="68"/>
      <c r="V21" s="69"/>
    </row>
    <row r="22" spans="1:22" ht="48" customHeight="1" x14ac:dyDescent="0.15">
      <c r="A22" s="70" t="str">
        <f t="shared" ca="1" si="0"/>
        <v>終了</v>
      </c>
      <c r="B22" s="2">
        <v>20</v>
      </c>
      <c r="C22" s="3" t="s">
        <v>1230</v>
      </c>
      <c r="D22" s="4" t="str">
        <f>VLOOKUP(C22,確認責任者連絡先!$C$3:$E$81,3,FALSE)</f>
        <v>松山市鴨川1-8-5</v>
      </c>
      <c r="E22" s="4" t="str">
        <f>VLOOKUP(C22,確認責任者連絡先!$C$3:$F$81,4,FALSE)</f>
        <v>089-979-1640</v>
      </c>
      <c r="F22" s="94" t="s">
        <v>486</v>
      </c>
      <c r="G22" s="94" t="s">
        <v>1280</v>
      </c>
      <c r="H22" s="75" t="s">
        <v>22</v>
      </c>
      <c r="I22" s="64" t="s">
        <v>310</v>
      </c>
      <c r="J22" s="58" t="s">
        <v>1297</v>
      </c>
      <c r="K22" s="58" t="s">
        <v>1316</v>
      </c>
      <c r="L22" s="62" t="s">
        <v>28</v>
      </c>
      <c r="M22" s="124" t="s">
        <v>1323</v>
      </c>
      <c r="N22" s="62" t="s">
        <v>1324</v>
      </c>
      <c r="O22" s="54">
        <v>44701</v>
      </c>
      <c r="P22" s="54">
        <v>44926</v>
      </c>
      <c r="Q22" s="148">
        <v>2</v>
      </c>
      <c r="R22" s="265">
        <v>17</v>
      </c>
      <c r="S22" s="266">
        <v>10000</v>
      </c>
      <c r="T22" s="152" t="s">
        <v>1339</v>
      </c>
      <c r="U22" s="68"/>
      <c r="V22" s="69"/>
    </row>
    <row r="23" spans="1:22" ht="48" customHeight="1" x14ac:dyDescent="0.15">
      <c r="A23" s="70" t="str">
        <f t="shared" ca="1" si="0"/>
        <v>終了</v>
      </c>
      <c r="B23" s="2">
        <v>21</v>
      </c>
      <c r="C23" s="119" t="s">
        <v>1261</v>
      </c>
      <c r="D23" s="4" t="str">
        <f>VLOOKUP(C23,確認責任者連絡先!$C$3:$E$81,3,FALSE)</f>
        <v>宇和郡鬼北町大字近永942番地</v>
      </c>
      <c r="E23" s="4" t="str">
        <f>VLOOKUP(C23,確認責任者連絡先!$C$3:$F$81,4,FALSE)</f>
        <v>0895-45-1241</v>
      </c>
      <c r="F23" s="137" t="s">
        <v>1691</v>
      </c>
      <c r="G23" s="137" t="s">
        <v>1281</v>
      </c>
      <c r="H23" s="75" t="s">
        <v>22</v>
      </c>
      <c r="I23" s="64" t="s">
        <v>904</v>
      </c>
      <c r="J23" s="58" t="s">
        <v>1298</v>
      </c>
      <c r="K23" s="58" t="s">
        <v>1317</v>
      </c>
      <c r="L23" s="16" t="s">
        <v>1325</v>
      </c>
      <c r="M23" s="124" t="s">
        <v>1326</v>
      </c>
      <c r="N23" s="62" t="s">
        <v>1327</v>
      </c>
      <c r="O23" s="54">
        <v>44708</v>
      </c>
      <c r="P23" s="54">
        <v>44715</v>
      </c>
      <c r="Q23" s="148">
        <v>1</v>
      </c>
      <c r="R23" s="265">
        <v>2.8</v>
      </c>
      <c r="S23" s="266">
        <v>200</v>
      </c>
      <c r="T23" s="140" t="s">
        <v>1340</v>
      </c>
      <c r="U23" s="68"/>
      <c r="V23" s="69"/>
    </row>
    <row r="24" spans="1:22" ht="48" customHeight="1" x14ac:dyDescent="0.15">
      <c r="A24" s="70" t="str">
        <f t="shared" ca="1" si="0"/>
        <v>出荷中</v>
      </c>
      <c r="B24" s="2">
        <v>22</v>
      </c>
      <c r="C24" s="3" t="s">
        <v>1103</v>
      </c>
      <c r="D24" s="4" t="str">
        <f>VLOOKUP(C24,確認責任者連絡先!$C$3:$E$81,3,FALSE)</f>
        <v>四国中央市中之庄町1684-4</v>
      </c>
      <c r="E24" s="4" t="str">
        <f>VLOOKUP(C24,確認責任者連絡先!$C$3:$F$81,4,FALSE)</f>
        <v>0896-24-5500</v>
      </c>
      <c r="F24" s="137" t="s">
        <v>574</v>
      </c>
      <c r="G24" s="137" t="s">
        <v>575</v>
      </c>
      <c r="H24" s="118" t="s">
        <v>13</v>
      </c>
      <c r="I24" s="6" t="s">
        <v>1372</v>
      </c>
      <c r="J24" s="59" t="s">
        <v>404</v>
      </c>
      <c r="K24" s="59" t="s">
        <v>572</v>
      </c>
      <c r="L24" s="137" t="s">
        <v>302</v>
      </c>
      <c r="M24" s="124" t="s">
        <v>48</v>
      </c>
      <c r="N24" s="17" t="s">
        <v>376</v>
      </c>
      <c r="O24" s="82">
        <v>44783</v>
      </c>
      <c r="P24" s="82">
        <v>45147</v>
      </c>
      <c r="Q24" s="179">
        <v>32</v>
      </c>
      <c r="R24" s="267">
        <v>2851</v>
      </c>
      <c r="S24" s="268">
        <v>128295</v>
      </c>
      <c r="T24" s="139" t="s">
        <v>573</v>
      </c>
      <c r="U24" s="68"/>
      <c r="V24" s="69"/>
    </row>
    <row r="25" spans="1:22" ht="48" customHeight="1" x14ac:dyDescent="0.15">
      <c r="A25" s="70" t="str">
        <f t="shared" ca="1" si="0"/>
        <v>出荷中</v>
      </c>
      <c r="B25" s="2">
        <v>23</v>
      </c>
      <c r="C25" s="1" t="s">
        <v>1362</v>
      </c>
      <c r="D25" s="4" t="str">
        <f>VLOOKUP(C25,確認責任者連絡先!$C$3:$E$81,3,FALSE)</f>
        <v>四国中央市下柏町848-1</v>
      </c>
      <c r="E25" s="4" t="str">
        <f>VLOOKUP(C25,確認責任者連絡先!$C$3:$F$81,4,FALSE)</f>
        <v>0896-24-1107</v>
      </c>
      <c r="F25" s="137" t="s">
        <v>579</v>
      </c>
      <c r="G25" s="137" t="s">
        <v>580</v>
      </c>
      <c r="H25" s="76" t="s">
        <v>22</v>
      </c>
      <c r="I25" s="6" t="s">
        <v>324</v>
      </c>
      <c r="J25" s="59" t="s">
        <v>435</v>
      </c>
      <c r="K25" s="59" t="s">
        <v>576</v>
      </c>
      <c r="L25" s="137" t="s">
        <v>3</v>
      </c>
      <c r="M25" s="137" t="s">
        <v>1735</v>
      </c>
      <c r="N25" s="17" t="s">
        <v>376</v>
      </c>
      <c r="O25" s="82">
        <v>44743</v>
      </c>
      <c r="P25" s="82">
        <v>45087</v>
      </c>
      <c r="Q25" s="179">
        <v>1</v>
      </c>
      <c r="R25" s="267">
        <v>20</v>
      </c>
      <c r="S25" s="268">
        <v>36000</v>
      </c>
      <c r="T25" s="139" t="s">
        <v>578</v>
      </c>
      <c r="U25" s="68"/>
      <c r="V25" s="69"/>
    </row>
    <row r="26" spans="1:22" ht="48" customHeight="1" x14ac:dyDescent="0.15">
      <c r="A26" s="70" t="str">
        <f t="shared" ca="1" si="0"/>
        <v>出荷中</v>
      </c>
      <c r="B26" s="2">
        <v>24</v>
      </c>
      <c r="C26" s="1" t="s">
        <v>1362</v>
      </c>
      <c r="D26" s="4" t="str">
        <f>VLOOKUP(C26,確認責任者連絡先!$C$3:$E$81,3,FALSE)</f>
        <v>四国中央市下柏町848-1</v>
      </c>
      <c r="E26" s="4" t="str">
        <f>VLOOKUP(C26,確認責任者連絡先!$C$3:$F$81,4,FALSE)</f>
        <v>0896-24-1107</v>
      </c>
      <c r="F26" s="137" t="s">
        <v>579</v>
      </c>
      <c r="G26" s="137" t="s">
        <v>580</v>
      </c>
      <c r="H26" s="76" t="s">
        <v>22</v>
      </c>
      <c r="I26" s="6" t="s">
        <v>325</v>
      </c>
      <c r="J26" s="59" t="s">
        <v>437</v>
      </c>
      <c r="K26" s="59" t="s">
        <v>577</v>
      </c>
      <c r="L26" s="137" t="s">
        <v>3</v>
      </c>
      <c r="M26" s="137" t="s">
        <v>1735</v>
      </c>
      <c r="N26" s="17" t="s">
        <v>376</v>
      </c>
      <c r="O26" s="82">
        <v>44743</v>
      </c>
      <c r="P26" s="82">
        <v>45184</v>
      </c>
      <c r="Q26" s="179">
        <v>1</v>
      </c>
      <c r="R26" s="267">
        <v>10</v>
      </c>
      <c r="S26" s="268">
        <v>37000</v>
      </c>
      <c r="T26" s="139" t="s">
        <v>578</v>
      </c>
      <c r="U26" s="68"/>
      <c r="V26" s="69"/>
    </row>
    <row r="27" spans="1:22" ht="48" customHeight="1" x14ac:dyDescent="0.15">
      <c r="A27" s="70" t="str">
        <f t="shared" ca="1" si="0"/>
        <v>出荷中</v>
      </c>
      <c r="B27" s="2">
        <v>25</v>
      </c>
      <c r="C27" s="3" t="s">
        <v>633</v>
      </c>
      <c r="D27" s="4" t="str">
        <f>VLOOKUP(C27,確認責任者連絡先!$C$3:$E$81,3,FALSE)</f>
        <v>新居浜市田所町3-63</v>
      </c>
      <c r="E27" s="4" t="str">
        <f>VLOOKUP(C27,確認責任者連絡先!$C$3:$F$81,4,FALSE)</f>
        <v>0897-37-1004</v>
      </c>
      <c r="F27" s="137" t="s">
        <v>1692</v>
      </c>
      <c r="G27" s="137" t="s">
        <v>583</v>
      </c>
      <c r="H27" s="118" t="s">
        <v>13</v>
      </c>
      <c r="I27" s="6" t="s">
        <v>1373</v>
      </c>
      <c r="J27" s="59" t="s">
        <v>406</v>
      </c>
      <c r="K27" s="59" t="s">
        <v>581</v>
      </c>
      <c r="L27" s="137" t="s">
        <v>302</v>
      </c>
      <c r="M27" s="124" t="s">
        <v>48</v>
      </c>
      <c r="N27" s="17" t="s">
        <v>360</v>
      </c>
      <c r="O27" s="82">
        <v>44774</v>
      </c>
      <c r="P27" s="82">
        <v>45169</v>
      </c>
      <c r="Q27" s="179">
        <v>6</v>
      </c>
      <c r="R27" s="267">
        <v>1097.7</v>
      </c>
      <c r="S27" s="268">
        <v>52650</v>
      </c>
      <c r="T27" s="139" t="s">
        <v>582</v>
      </c>
      <c r="U27" s="68"/>
      <c r="V27" s="69"/>
    </row>
    <row r="28" spans="1:22" ht="48" customHeight="1" x14ac:dyDescent="0.15">
      <c r="A28" s="70" t="str">
        <f t="shared" ca="1" si="0"/>
        <v>終了</v>
      </c>
      <c r="B28" s="2">
        <v>26</v>
      </c>
      <c r="C28" s="1" t="s">
        <v>1363</v>
      </c>
      <c r="D28" s="4" t="str">
        <f>VLOOKUP(C28,確認責任者連絡先!$C$3:$E$81,3,FALSE)</f>
        <v>西条市福武甲2093</v>
      </c>
      <c r="E28" s="4" t="str">
        <f>VLOOKUP(C28,確認責任者連絡先!$C$3:$F$81,4,FALSE)</f>
        <v>0897-56-3611</v>
      </c>
      <c r="F28" s="137" t="s">
        <v>1693</v>
      </c>
      <c r="G28" s="137" t="s">
        <v>585</v>
      </c>
      <c r="H28" s="76" t="s">
        <v>22</v>
      </c>
      <c r="I28" s="5" t="s">
        <v>1374</v>
      </c>
      <c r="J28" s="58" t="s">
        <v>1390</v>
      </c>
      <c r="K28" s="59" t="s">
        <v>1406</v>
      </c>
      <c r="L28" s="124" t="s">
        <v>1421</v>
      </c>
      <c r="M28" s="251" t="s">
        <v>1321</v>
      </c>
      <c r="N28" s="16" t="s">
        <v>360</v>
      </c>
      <c r="O28" s="54">
        <v>44793</v>
      </c>
      <c r="P28" s="54">
        <v>44814</v>
      </c>
      <c r="Q28" s="269">
        <v>2</v>
      </c>
      <c r="R28" s="270">
        <v>0.16</v>
      </c>
      <c r="S28" s="271">
        <v>10</v>
      </c>
      <c r="T28" s="139" t="s">
        <v>584</v>
      </c>
      <c r="U28" s="68"/>
      <c r="V28" s="69"/>
    </row>
    <row r="29" spans="1:22" ht="48" customHeight="1" x14ac:dyDescent="0.15">
      <c r="A29" s="70" t="str">
        <f t="shared" ca="1" si="0"/>
        <v>終了</v>
      </c>
      <c r="B29" s="2">
        <v>27</v>
      </c>
      <c r="C29" s="1" t="s">
        <v>1341</v>
      </c>
      <c r="D29" s="4" t="str">
        <f>VLOOKUP(C29,確認責任者連絡先!$C$3:$E$81,3,FALSE)</f>
        <v>松山市鴨川1-8-5</v>
      </c>
      <c r="E29" s="4" t="str">
        <f>VLOOKUP(C29,確認責任者連絡先!$C$3:$F$81,4,FALSE)</f>
        <v>089-979-1640</v>
      </c>
      <c r="F29" s="137"/>
      <c r="G29" s="137" t="s">
        <v>1436</v>
      </c>
      <c r="H29" s="118" t="s">
        <v>13</v>
      </c>
      <c r="I29" s="6" t="s">
        <v>1372</v>
      </c>
      <c r="J29" s="59" t="s">
        <v>1391</v>
      </c>
      <c r="K29" s="59" t="s">
        <v>1407</v>
      </c>
      <c r="L29" s="137" t="s">
        <v>302</v>
      </c>
      <c r="M29" s="124" t="s">
        <v>48</v>
      </c>
      <c r="N29" s="17" t="s">
        <v>360</v>
      </c>
      <c r="O29" s="82">
        <v>44788</v>
      </c>
      <c r="P29" s="82">
        <v>44926</v>
      </c>
      <c r="Q29" s="179">
        <v>1</v>
      </c>
      <c r="R29" s="267">
        <v>207.2</v>
      </c>
      <c r="S29" s="268">
        <v>8703</v>
      </c>
      <c r="T29" s="139" t="s">
        <v>1428</v>
      </c>
      <c r="U29" s="68"/>
      <c r="V29" s="69"/>
    </row>
    <row r="30" spans="1:22" ht="48" customHeight="1" x14ac:dyDescent="0.15">
      <c r="A30" s="70" t="str">
        <f t="shared" ca="1" si="0"/>
        <v>終了</v>
      </c>
      <c r="B30" s="2">
        <v>28</v>
      </c>
      <c r="C30" s="4" t="s">
        <v>670</v>
      </c>
      <c r="D30" s="4" t="str">
        <f>VLOOKUP(C30,確認責任者連絡先!$C$3:$E$81,3,FALSE)</f>
        <v>今治市阿方甲246-1</v>
      </c>
      <c r="E30" s="4" t="str">
        <f>VLOOKUP(C30,確認責任者連絡先!$C$3:$F$81,4,FALSE)</f>
        <v>0898-34-1884</v>
      </c>
      <c r="F30" s="137" t="s">
        <v>1684</v>
      </c>
      <c r="G30" s="137" t="s">
        <v>588</v>
      </c>
      <c r="H30" s="76" t="s">
        <v>22</v>
      </c>
      <c r="I30" s="140" t="s">
        <v>438</v>
      </c>
      <c r="J30" s="59" t="s">
        <v>439</v>
      </c>
      <c r="K30" s="59" t="s">
        <v>586</v>
      </c>
      <c r="L30" s="137" t="s">
        <v>3</v>
      </c>
      <c r="M30" s="137" t="s">
        <v>1734</v>
      </c>
      <c r="N30" s="17" t="s">
        <v>356</v>
      </c>
      <c r="O30" s="82">
        <v>44757</v>
      </c>
      <c r="P30" s="82">
        <v>44956</v>
      </c>
      <c r="Q30" s="179">
        <v>1</v>
      </c>
      <c r="R30" s="267">
        <v>8</v>
      </c>
      <c r="S30" s="268">
        <v>3000</v>
      </c>
      <c r="T30" s="139" t="s">
        <v>587</v>
      </c>
      <c r="U30" s="68"/>
      <c r="V30" s="69"/>
    </row>
    <row r="31" spans="1:22" ht="48" customHeight="1" x14ac:dyDescent="0.15">
      <c r="A31" s="70" t="str">
        <f t="shared" ca="1" si="0"/>
        <v>終了</v>
      </c>
      <c r="B31" s="2">
        <v>29</v>
      </c>
      <c r="C31" s="4" t="s">
        <v>670</v>
      </c>
      <c r="D31" s="4" t="str">
        <f>VLOOKUP(C31,確認責任者連絡先!$C$3:$E$81,3,FALSE)</f>
        <v>今治市阿方甲246-1</v>
      </c>
      <c r="E31" s="4" t="str">
        <f>VLOOKUP(C31,確認責任者連絡先!$C$3:$F$81,4,FALSE)</f>
        <v>0898-34-1884</v>
      </c>
      <c r="F31" s="137"/>
      <c r="G31" s="137" t="s">
        <v>591</v>
      </c>
      <c r="H31" s="76" t="s">
        <v>22</v>
      </c>
      <c r="I31" s="6" t="s">
        <v>198</v>
      </c>
      <c r="J31" s="59" t="s">
        <v>411</v>
      </c>
      <c r="K31" s="59" t="s">
        <v>589</v>
      </c>
      <c r="L31" s="137" t="s">
        <v>1422</v>
      </c>
      <c r="M31" s="137" t="s">
        <v>1321</v>
      </c>
      <c r="N31" s="17" t="s">
        <v>356</v>
      </c>
      <c r="O31" s="82">
        <v>44794</v>
      </c>
      <c r="P31" s="82">
        <v>45016</v>
      </c>
      <c r="Q31" s="179">
        <v>2</v>
      </c>
      <c r="R31" s="272">
        <v>22.5</v>
      </c>
      <c r="S31" s="273">
        <v>2500</v>
      </c>
      <c r="T31" s="139" t="s">
        <v>590</v>
      </c>
      <c r="U31" s="68"/>
      <c r="V31" s="69"/>
    </row>
    <row r="32" spans="1:22" ht="48" customHeight="1" x14ac:dyDescent="0.15">
      <c r="A32" s="70" t="str">
        <f t="shared" ca="1" si="0"/>
        <v>出荷中</v>
      </c>
      <c r="B32" s="2">
        <v>30</v>
      </c>
      <c r="C32" s="4" t="s">
        <v>670</v>
      </c>
      <c r="D32" s="4" t="str">
        <f>VLOOKUP(C32,確認責任者連絡先!$C$3:$E$81,3,FALSE)</f>
        <v>今治市阿方甲246-1</v>
      </c>
      <c r="E32" s="4" t="str">
        <f>VLOOKUP(C32,確認責任者連絡先!$C$3:$F$81,4,FALSE)</f>
        <v>0898-34-1884</v>
      </c>
      <c r="F32" s="137"/>
      <c r="G32" s="137" t="s">
        <v>591</v>
      </c>
      <c r="H32" s="76" t="s">
        <v>22</v>
      </c>
      <c r="I32" s="6" t="s">
        <v>1375</v>
      </c>
      <c r="J32" s="59" t="s">
        <v>413</v>
      </c>
      <c r="K32" s="59" t="s">
        <v>592</v>
      </c>
      <c r="L32" s="137" t="s">
        <v>302</v>
      </c>
      <c r="M32" s="124" t="s">
        <v>48</v>
      </c>
      <c r="N32" s="17" t="s">
        <v>356</v>
      </c>
      <c r="O32" s="82">
        <v>44762</v>
      </c>
      <c r="P32" s="82">
        <v>45169</v>
      </c>
      <c r="Q32" s="179">
        <v>1</v>
      </c>
      <c r="R32" s="267">
        <v>14.2</v>
      </c>
      <c r="S32" s="268">
        <v>1000</v>
      </c>
      <c r="T32" s="139" t="s">
        <v>590</v>
      </c>
      <c r="U32" s="68"/>
      <c r="V32" s="69"/>
    </row>
    <row r="33" spans="1:22" ht="48" customHeight="1" x14ac:dyDescent="0.15">
      <c r="A33" s="70" t="str">
        <f t="shared" ca="1" si="0"/>
        <v>終了</v>
      </c>
      <c r="B33" s="2">
        <v>31</v>
      </c>
      <c r="C33" s="1" t="s">
        <v>1364</v>
      </c>
      <c r="D33" s="4" t="str">
        <f>VLOOKUP(C33,確認責任者連絡先!$C$3:$E$81,3,FALSE)</f>
        <v>今治市いこいの丘１－３</v>
      </c>
      <c r="E33" s="4" t="str">
        <f>VLOOKUP(C33,確認責任者連絡先!$C$3:$F$81,4,FALSE)</f>
        <v>0898-52-9000</v>
      </c>
      <c r="F33" s="137" t="s">
        <v>1694</v>
      </c>
      <c r="G33" s="137" t="s">
        <v>1271</v>
      </c>
      <c r="H33" s="76" t="s">
        <v>22</v>
      </c>
      <c r="I33" s="5" t="s">
        <v>1376</v>
      </c>
      <c r="J33" s="57" t="s">
        <v>1392</v>
      </c>
      <c r="K33" s="59" t="s">
        <v>1408</v>
      </c>
      <c r="L33" s="124" t="s">
        <v>302</v>
      </c>
      <c r="M33" s="246" t="s">
        <v>1322</v>
      </c>
      <c r="N33" s="16" t="s">
        <v>356</v>
      </c>
      <c r="O33" s="54">
        <v>44732</v>
      </c>
      <c r="P33" s="54">
        <v>44865</v>
      </c>
      <c r="Q33" s="269">
        <v>3</v>
      </c>
      <c r="R33" s="270">
        <v>0.5</v>
      </c>
      <c r="S33" s="271">
        <v>170</v>
      </c>
      <c r="T33" s="139" t="s">
        <v>1429</v>
      </c>
      <c r="U33" s="68"/>
      <c r="V33" s="69"/>
    </row>
    <row r="34" spans="1:22" ht="48" customHeight="1" x14ac:dyDescent="0.15">
      <c r="A34" s="70" t="str">
        <f t="shared" ca="1" si="0"/>
        <v>終了</v>
      </c>
      <c r="B34" s="2">
        <v>32</v>
      </c>
      <c r="C34" s="3" t="s">
        <v>1365</v>
      </c>
      <c r="D34" s="4" t="str">
        <f>VLOOKUP(C34,確認責任者連絡先!$C$3:$E$81,3,FALSE)</f>
        <v>松山市三番町八丁目325番1</v>
      </c>
      <c r="E34" s="4" t="str">
        <f>VLOOKUP(C34,確認責任者連絡先!$C$3:$F$81,4,FALSE)</f>
        <v>089-946-1611</v>
      </c>
      <c r="F34" s="137" t="s">
        <v>1437</v>
      </c>
      <c r="G34" s="137" t="s">
        <v>1438</v>
      </c>
      <c r="H34" s="114" t="s">
        <v>203</v>
      </c>
      <c r="I34" s="52" t="s">
        <v>1377</v>
      </c>
      <c r="J34" s="57" t="s">
        <v>1393</v>
      </c>
      <c r="K34" s="59" t="s">
        <v>1409</v>
      </c>
      <c r="L34" s="137" t="s">
        <v>1423</v>
      </c>
      <c r="M34" s="137" t="s">
        <v>1733</v>
      </c>
      <c r="N34" s="62" t="s">
        <v>853</v>
      </c>
      <c r="O34" s="55">
        <v>44733</v>
      </c>
      <c r="P34" s="55">
        <v>44894</v>
      </c>
      <c r="Q34" s="8">
        <v>79</v>
      </c>
      <c r="R34" s="147">
        <v>1337</v>
      </c>
      <c r="S34" s="148">
        <v>1136162</v>
      </c>
      <c r="T34" s="139" t="s">
        <v>1430</v>
      </c>
      <c r="U34" s="68"/>
      <c r="V34" s="69"/>
    </row>
    <row r="35" spans="1:22" ht="48" customHeight="1" x14ac:dyDescent="0.15">
      <c r="A35" s="70" t="str">
        <f t="shared" ca="1" si="0"/>
        <v>終了</v>
      </c>
      <c r="B35" s="2">
        <v>33</v>
      </c>
      <c r="C35" s="3" t="s">
        <v>1366</v>
      </c>
      <c r="D35" s="4" t="str">
        <f>VLOOKUP(C35,確認責任者連絡先!$C$3:$E$81,3,FALSE)</f>
        <v>松山市千舟町８丁目１２８－１</v>
      </c>
      <c r="E35" s="4" t="str">
        <f>VLOOKUP(C35,確認責任者連絡先!$C$3:$F$81,4,FALSE)</f>
        <v>089-943-2124</v>
      </c>
      <c r="F35" s="137" t="s">
        <v>1439</v>
      </c>
      <c r="G35" s="137" t="s">
        <v>1440</v>
      </c>
      <c r="H35" s="114" t="s">
        <v>1378</v>
      </c>
      <c r="I35" s="52" t="s">
        <v>1379</v>
      </c>
      <c r="J35" s="57" t="s">
        <v>1394</v>
      </c>
      <c r="K35" s="59" t="s">
        <v>1410</v>
      </c>
      <c r="L35" s="137" t="s">
        <v>1423</v>
      </c>
      <c r="M35" s="137" t="s">
        <v>1733</v>
      </c>
      <c r="N35" s="62" t="s">
        <v>377</v>
      </c>
      <c r="O35" s="55">
        <v>44762</v>
      </c>
      <c r="P35" s="55">
        <v>44865</v>
      </c>
      <c r="Q35" s="8">
        <v>21</v>
      </c>
      <c r="R35" s="147">
        <v>149</v>
      </c>
      <c r="S35" s="148">
        <v>12000</v>
      </c>
      <c r="T35" s="139" t="s">
        <v>1431</v>
      </c>
      <c r="U35" s="68"/>
      <c r="V35" s="69"/>
    </row>
    <row r="36" spans="1:22" ht="48" customHeight="1" x14ac:dyDescent="0.15">
      <c r="A36" s="70" t="str">
        <f t="shared" ca="1" si="0"/>
        <v>終了</v>
      </c>
      <c r="B36" s="2">
        <v>34</v>
      </c>
      <c r="C36" s="3" t="s">
        <v>1367</v>
      </c>
      <c r="D36" s="4" t="str">
        <f>VLOOKUP(C36,確認責任者連絡先!$C$3:$E$81,3,FALSE)</f>
        <v>松山市鴨川1-8-5</v>
      </c>
      <c r="E36" s="4" t="str">
        <f>VLOOKUP(C36,確認責任者連絡先!$C$3:$F$81,4,FALSE)</f>
        <v>089-979-1640</v>
      </c>
      <c r="F36" s="137" t="s">
        <v>1441</v>
      </c>
      <c r="G36" s="137" t="s">
        <v>1442</v>
      </c>
      <c r="H36" s="114" t="s">
        <v>203</v>
      </c>
      <c r="I36" s="52" t="s">
        <v>1380</v>
      </c>
      <c r="J36" s="57" t="s">
        <v>1395</v>
      </c>
      <c r="K36" s="59" t="s">
        <v>1411</v>
      </c>
      <c r="L36" s="137" t="s">
        <v>204</v>
      </c>
      <c r="M36" s="137" t="s">
        <v>49</v>
      </c>
      <c r="N36" s="62" t="s">
        <v>377</v>
      </c>
      <c r="O36" s="55">
        <v>44752</v>
      </c>
      <c r="P36" s="55">
        <v>44880</v>
      </c>
      <c r="Q36" s="8">
        <v>1</v>
      </c>
      <c r="R36" s="147">
        <v>10</v>
      </c>
      <c r="S36" s="148">
        <v>1000</v>
      </c>
      <c r="T36" s="139" t="s">
        <v>593</v>
      </c>
      <c r="U36" s="68"/>
      <c r="V36" s="69"/>
    </row>
    <row r="37" spans="1:22" ht="48" customHeight="1" x14ac:dyDescent="0.15">
      <c r="A37" s="70" t="str">
        <f t="shared" ca="1" si="0"/>
        <v>終了</v>
      </c>
      <c r="B37" s="2">
        <v>35</v>
      </c>
      <c r="C37" s="3" t="s">
        <v>1367</v>
      </c>
      <c r="D37" s="4" t="str">
        <f>VLOOKUP(C37,確認責任者連絡先!$C$3:$E$81,3,FALSE)</f>
        <v>松山市鴨川1-8-5</v>
      </c>
      <c r="E37" s="4" t="str">
        <f>VLOOKUP(C37,確認責任者連絡先!$C$3:$F$81,4,FALSE)</f>
        <v>089-979-1640</v>
      </c>
      <c r="F37" s="137"/>
      <c r="G37" s="137" t="s">
        <v>595</v>
      </c>
      <c r="H37" s="114" t="s">
        <v>29</v>
      </c>
      <c r="I37" s="52" t="s">
        <v>1381</v>
      </c>
      <c r="J37" s="57" t="s">
        <v>1396</v>
      </c>
      <c r="K37" s="59" t="s">
        <v>1412</v>
      </c>
      <c r="L37" s="137" t="s">
        <v>1424</v>
      </c>
      <c r="M37" s="124" t="s">
        <v>48</v>
      </c>
      <c r="N37" s="62" t="s">
        <v>1425</v>
      </c>
      <c r="O37" s="55">
        <v>44788</v>
      </c>
      <c r="P37" s="55">
        <v>44853</v>
      </c>
      <c r="Q37" s="8">
        <v>1</v>
      </c>
      <c r="R37" s="147">
        <v>3</v>
      </c>
      <c r="S37" s="148">
        <v>900</v>
      </c>
      <c r="T37" s="139" t="s">
        <v>594</v>
      </c>
      <c r="U37" s="68"/>
      <c r="V37" s="69"/>
    </row>
    <row r="38" spans="1:22" ht="48" customHeight="1" x14ac:dyDescent="0.15">
      <c r="A38" s="70" t="str">
        <f t="shared" ca="1" si="0"/>
        <v>終了</v>
      </c>
      <c r="B38" s="2">
        <v>36</v>
      </c>
      <c r="C38" s="3" t="s">
        <v>1367</v>
      </c>
      <c r="D38" s="4" t="str">
        <f>VLOOKUP(C38,確認責任者連絡先!$C$3:$E$81,3,FALSE)</f>
        <v>松山市鴨川1-8-5</v>
      </c>
      <c r="E38" s="4" t="str">
        <f>VLOOKUP(C38,確認責任者連絡先!$C$3:$F$81,4,FALSE)</f>
        <v>089-979-1640</v>
      </c>
      <c r="F38" s="137" t="s">
        <v>596</v>
      </c>
      <c r="G38" s="137" t="s">
        <v>1443</v>
      </c>
      <c r="H38" s="114" t="s">
        <v>203</v>
      </c>
      <c r="I38" s="52" t="s">
        <v>1377</v>
      </c>
      <c r="J38" s="57" t="s">
        <v>1397</v>
      </c>
      <c r="K38" s="59" t="s">
        <v>1413</v>
      </c>
      <c r="L38" s="137" t="s">
        <v>1424</v>
      </c>
      <c r="M38" s="124" t="s">
        <v>48</v>
      </c>
      <c r="N38" s="62" t="s">
        <v>1425</v>
      </c>
      <c r="O38" s="55">
        <v>44748</v>
      </c>
      <c r="P38" s="55">
        <v>44885</v>
      </c>
      <c r="Q38" s="8">
        <v>1</v>
      </c>
      <c r="R38" s="147">
        <v>24</v>
      </c>
      <c r="S38" s="148">
        <v>32000</v>
      </c>
      <c r="T38" s="139" t="s">
        <v>1432</v>
      </c>
      <c r="U38" s="68"/>
      <c r="V38" s="69"/>
    </row>
    <row r="39" spans="1:22" ht="48" customHeight="1" x14ac:dyDescent="0.15">
      <c r="A39" s="70" t="str">
        <f t="shared" ca="1" si="0"/>
        <v>出荷中</v>
      </c>
      <c r="B39" s="2">
        <v>37</v>
      </c>
      <c r="C39" s="3" t="s">
        <v>1111</v>
      </c>
      <c r="D39" s="4" t="str">
        <f>VLOOKUP(C39,確認責任者連絡先!$C$3:$E$81,3,FALSE)</f>
        <v>伊予郡松前町大字北川原79-1</v>
      </c>
      <c r="E39" s="4" t="str">
        <f>VLOOKUP(C39,確認責任者連絡先!$C$3:$F$81,4,FALSE)</f>
        <v>089-971-7319</v>
      </c>
      <c r="F39" s="137" t="s">
        <v>599</v>
      </c>
      <c r="G39" s="137" t="s">
        <v>600</v>
      </c>
      <c r="H39" s="114" t="s">
        <v>203</v>
      </c>
      <c r="I39" s="52" t="s">
        <v>1382</v>
      </c>
      <c r="J39" s="57" t="s">
        <v>1398</v>
      </c>
      <c r="K39" s="59" t="s">
        <v>597</v>
      </c>
      <c r="L39" s="137" t="s">
        <v>201</v>
      </c>
      <c r="M39" s="137" t="s">
        <v>478</v>
      </c>
      <c r="N39" s="62" t="s">
        <v>377</v>
      </c>
      <c r="O39" s="55">
        <v>44730</v>
      </c>
      <c r="P39" s="55">
        <v>45046</v>
      </c>
      <c r="Q39" s="8">
        <v>1</v>
      </c>
      <c r="R39" s="147">
        <v>10</v>
      </c>
      <c r="S39" s="148">
        <v>1400</v>
      </c>
      <c r="T39" s="139" t="s">
        <v>598</v>
      </c>
      <c r="U39" s="68"/>
      <c r="V39" s="69"/>
    </row>
    <row r="40" spans="1:22" ht="48" customHeight="1" x14ac:dyDescent="0.15">
      <c r="A40" s="70" t="str">
        <f t="shared" ca="1" si="0"/>
        <v>終了</v>
      </c>
      <c r="B40" s="2">
        <v>38</v>
      </c>
      <c r="C40" s="3" t="s">
        <v>1111</v>
      </c>
      <c r="D40" s="4" t="str">
        <f>VLOOKUP(C40,確認責任者連絡先!$C$3:$E$81,3,FALSE)</f>
        <v>伊予郡松前町大字北川原79-1</v>
      </c>
      <c r="E40" s="4" t="str">
        <f>VLOOKUP(C40,確認責任者連絡先!$C$3:$F$81,4,FALSE)</f>
        <v>089-971-7319</v>
      </c>
      <c r="F40" s="137" t="s">
        <v>599</v>
      </c>
      <c r="G40" s="137" t="s">
        <v>600</v>
      </c>
      <c r="H40" s="114" t="s">
        <v>203</v>
      </c>
      <c r="I40" s="52" t="s">
        <v>1383</v>
      </c>
      <c r="J40" s="57" t="s">
        <v>1399</v>
      </c>
      <c r="K40" s="59" t="s">
        <v>1414</v>
      </c>
      <c r="L40" s="137" t="s">
        <v>201</v>
      </c>
      <c r="M40" s="137" t="s">
        <v>478</v>
      </c>
      <c r="N40" s="62" t="s">
        <v>1426</v>
      </c>
      <c r="O40" s="55">
        <v>44734</v>
      </c>
      <c r="P40" s="55">
        <v>44834</v>
      </c>
      <c r="Q40" s="8">
        <v>1</v>
      </c>
      <c r="R40" s="147">
        <v>10</v>
      </c>
      <c r="S40" s="148">
        <v>750</v>
      </c>
      <c r="T40" s="139" t="s">
        <v>598</v>
      </c>
      <c r="U40" s="68"/>
      <c r="V40" s="69"/>
    </row>
    <row r="41" spans="1:22" ht="48" customHeight="1" x14ac:dyDescent="0.15">
      <c r="A41" s="70" t="str">
        <f t="shared" ca="1" si="0"/>
        <v>終了</v>
      </c>
      <c r="B41" s="2">
        <v>39</v>
      </c>
      <c r="C41" s="3" t="s">
        <v>1111</v>
      </c>
      <c r="D41" s="4" t="s">
        <v>668</v>
      </c>
      <c r="E41" s="4" t="s">
        <v>669</v>
      </c>
      <c r="F41" s="137" t="s">
        <v>599</v>
      </c>
      <c r="G41" s="137" t="s">
        <v>600</v>
      </c>
      <c r="H41" s="114" t="s">
        <v>203</v>
      </c>
      <c r="I41" s="52" t="s">
        <v>1384</v>
      </c>
      <c r="J41" s="57" t="s">
        <v>1400</v>
      </c>
      <c r="K41" s="59" t="s">
        <v>1415</v>
      </c>
      <c r="L41" s="137" t="s">
        <v>201</v>
      </c>
      <c r="M41" s="137" t="s">
        <v>478</v>
      </c>
      <c r="N41" s="62" t="s">
        <v>1427</v>
      </c>
      <c r="O41" s="55">
        <v>44734</v>
      </c>
      <c r="P41" s="55">
        <v>44834</v>
      </c>
      <c r="Q41" s="8">
        <v>1</v>
      </c>
      <c r="R41" s="147">
        <v>14</v>
      </c>
      <c r="S41" s="148">
        <v>1400</v>
      </c>
      <c r="T41" s="139" t="s">
        <v>1433</v>
      </c>
      <c r="U41" s="68"/>
      <c r="V41" s="69"/>
    </row>
    <row r="42" spans="1:22" ht="48" customHeight="1" x14ac:dyDescent="0.15">
      <c r="A42" s="70" t="str">
        <f t="shared" ca="1" si="0"/>
        <v>終了</v>
      </c>
      <c r="B42" s="2">
        <v>40</v>
      </c>
      <c r="C42" s="3" t="s">
        <v>1111</v>
      </c>
      <c r="D42" s="4" t="str">
        <f>VLOOKUP(C42,確認責任者連絡先!$C$3:$E$81,3,FALSE)</f>
        <v>伊予郡松前町大字北川原79-1</v>
      </c>
      <c r="E42" s="4" t="str">
        <f>VLOOKUP(C42,確認責任者連絡先!$C$3:$F$81,4,FALSE)</f>
        <v>089-971-7319</v>
      </c>
      <c r="F42" s="137" t="s">
        <v>599</v>
      </c>
      <c r="G42" s="137" t="s">
        <v>600</v>
      </c>
      <c r="H42" s="114" t="s">
        <v>203</v>
      </c>
      <c r="I42" s="52" t="s">
        <v>1385</v>
      </c>
      <c r="J42" s="57" t="s">
        <v>1401</v>
      </c>
      <c r="K42" s="59" t="s">
        <v>1416</v>
      </c>
      <c r="L42" s="137" t="s">
        <v>201</v>
      </c>
      <c r="M42" s="137" t="s">
        <v>478</v>
      </c>
      <c r="N42" s="62" t="s">
        <v>200</v>
      </c>
      <c r="O42" s="55">
        <v>44734</v>
      </c>
      <c r="P42" s="55">
        <v>44895</v>
      </c>
      <c r="Q42" s="8">
        <v>1</v>
      </c>
      <c r="R42" s="147">
        <v>13</v>
      </c>
      <c r="S42" s="148">
        <v>1950</v>
      </c>
      <c r="T42" s="139" t="s">
        <v>598</v>
      </c>
      <c r="U42" s="68"/>
      <c r="V42" s="69"/>
    </row>
    <row r="43" spans="1:22" ht="48" customHeight="1" x14ac:dyDescent="0.15">
      <c r="A43" s="70" t="str">
        <f t="shared" ca="1" si="0"/>
        <v>終了</v>
      </c>
      <c r="B43" s="2">
        <v>41</v>
      </c>
      <c r="C43" s="4" t="s">
        <v>1368</v>
      </c>
      <c r="D43" s="4" t="str">
        <f>VLOOKUP(C43,確認責任者連絡先!$C$3:$E$81,3,FALSE)</f>
        <v>西予市宇和郡伊方町河内1448-1</v>
      </c>
      <c r="E43" s="4" t="str">
        <f>VLOOKUP(C43,確認責任者連絡先!$C$3:$F$81,4,FALSE)</f>
        <v>0894-38-2165</v>
      </c>
      <c r="F43" s="137" t="s">
        <v>1100</v>
      </c>
      <c r="G43" s="137" t="s">
        <v>601</v>
      </c>
      <c r="H43" s="252" t="s">
        <v>29</v>
      </c>
      <c r="I43" s="8" t="s">
        <v>1386</v>
      </c>
      <c r="J43" s="58" t="s">
        <v>1402</v>
      </c>
      <c r="K43" s="59" t="s">
        <v>1417</v>
      </c>
      <c r="L43" s="62" t="s">
        <v>28</v>
      </c>
      <c r="M43" s="124" t="s">
        <v>48</v>
      </c>
      <c r="N43" s="62" t="s">
        <v>371</v>
      </c>
      <c r="O43" s="54">
        <v>44737</v>
      </c>
      <c r="P43" s="54">
        <v>44793</v>
      </c>
      <c r="Q43" s="8">
        <v>1</v>
      </c>
      <c r="R43" s="149">
        <v>31</v>
      </c>
      <c r="S43" s="150">
        <v>12400</v>
      </c>
      <c r="T43" s="139" t="s">
        <v>1434</v>
      </c>
      <c r="U43" s="68"/>
      <c r="V43" s="69"/>
    </row>
    <row r="44" spans="1:22" ht="48" customHeight="1" x14ac:dyDescent="0.15">
      <c r="A44" s="70" t="str">
        <f t="shared" ca="1" si="0"/>
        <v>終了</v>
      </c>
      <c r="B44" s="2">
        <v>42</v>
      </c>
      <c r="C44" s="4" t="s">
        <v>1369</v>
      </c>
      <c r="D44" s="4" t="str">
        <f>VLOOKUP(C44,確認責任者連絡先!$C$3:$E$81,3,FALSE)</f>
        <v>宇和島市栄町港3丁目303</v>
      </c>
      <c r="E44" s="4" t="str">
        <f>VLOOKUP(C44,確認責任者連絡先!$C$3:$F$81,4,FALSE)</f>
        <v>0895-22-8111</v>
      </c>
      <c r="F44" s="137"/>
      <c r="G44" s="137" t="s">
        <v>1444</v>
      </c>
      <c r="H44" s="252" t="s">
        <v>29</v>
      </c>
      <c r="I44" s="8" t="s">
        <v>1387</v>
      </c>
      <c r="J44" s="58" t="s">
        <v>1403</v>
      </c>
      <c r="K44" s="59" t="s">
        <v>1418</v>
      </c>
      <c r="L44" s="62" t="s">
        <v>28</v>
      </c>
      <c r="M44" s="124" t="s">
        <v>48</v>
      </c>
      <c r="N44" s="62" t="s">
        <v>11</v>
      </c>
      <c r="O44" s="54">
        <v>44749</v>
      </c>
      <c r="P44" s="54">
        <v>44773</v>
      </c>
      <c r="Q44" s="8">
        <v>1</v>
      </c>
      <c r="R44" s="149">
        <v>6</v>
      </c>
      <c r="S44" s="150">
        <v>500</v>
      </c>
      <c r="T44" s="139" t="s">
        <v>1435</v>
      </c>
      <c r="U44" s="68"/>
      <c r="V44" s="69"/>
    </row>
    <row r="45" spans="1:22" ht="48" customHeight="1" x14ac:dyDescent="0.15">
      <c r="A45" s="70" t="str">
        <f t="shared" ca="1" si="0"/>
        <v>終了</v>
      </c>
      <c r="B45" s="2">
        <v>43</v>
      </c>
      <c r="C45" s="4" t="s">
        <v>1369</v>
      </c>
      <c r="D45" s="4" t="str">
        <f>VLOOKUP(C45,確認責任者連絡先!$C$3:$E$81,3,FALSE)</f>
        <v>宇和島市栄町港3丁目303</v>
      </c>
      <c r="E45" s="4" t="str">
        <f>VLOOKUP(C45,確認責任者連絡先!$C$3:$F$81,4,FALSE)</f>
        <v>0895-22-8111</v>
      </c>
      <c r="F45" s="137"/>
      <c r="G45" s="137" t="s">
        <v>1444</v>
      </c>
      <c r="H45" s="252" t="s">
        <v>29</v>
      </c>
      <c r="I45" s="64" t="s">
        <v>1388</v>
      </c>
      <c r="J45" s="58" t="s">
        <v>1404</v>
      </c>
      <c r="K45" s="59" t="s">
        <v>1419</v>
      </c>
      <c r="L45" s="62" t="s">
        <v>302</v>
      </c>
      <c r="M45" s="124" t="s">
        <v>48</v>
      </c>
      <c r="N45" s="62" t="s">
        <v>11</v>
      </c>
      <c r="O45" s="54">
        <v>44772</v>
      </c>
      <c r="P45" s="54">
        <v>44804</v>
      </c>
      <c r="Q45" s="148">
        <v>1</v>
      </c>
      <c r="R45" s="265">
        <v>11</v>
      </c>
      <c r="S45" s="274">
        <v>1100</v>
      </c>
      <c r="T45" s="139" t="s">
        <v>1435</v>
      </c>
      <c r="U45" s="68"/>
      <c r="V45" s="69"/>
    </row>
    <row r="46" spans="1:22" ht="48" customHeight="1" x14ac:dyDescent="0.15">
      <c r="A46" s="70" t="str">
        <f t="shared" ca="1" si="0"/>
        <v>終了</v>
      </c>
      <c r="B46" s="2">
        <v>44</v>
      </c>
      <c r="C46" s="4" t="s">
        <v>182</v>
      </c>
      <c r="D46" s="4" t="str">
        <f>VLOOKUP(C46,確認責任者連絡先!$C$3:$E$81,3,FALSE)</f>
        <v>八幡浜市向灘高城229番地2</v>
      </c>
      <c r="E46" s="4" t="str">
        <f>VLOOKUP(C46,確認責任者連絡先!$C$3:$F$81,4,FALSE)</f>
        <v>0894-24-0090</v>
      </c>
      <c r="F46" s="137"/>
      <c r="G46" s="137" t="s">
        <v>1445</v>
      </c>
      <c r="H46" s="75" t="s">
        <v>22</v>
      </c>
      <c r="I46" s="8" t="s">
        <v>1389</v>
      </c>
      <c r="J46" s="58" t="s">
        <v>1405</v>
      </c>
      <c r="K46" s="59" t="s">
        <v>1420</v>
      </c>
      <c r="L46" s="62" t="s">
        <v>28</v>
      </c>
      <c r="M46" s="124" t="s">
        <v>48</v>
      </c>
      <c r="N46" s="62" t="s">
        <v>50</v>
      </c>
      <c r="O46" s="54">
        <v>44743</v>
      </c>
      <c r="P46" s="54">
        <v>44895</v>
      </c>
      <c r="Q46" s="8">
        <v>1</v>
      </c>
      <c r="R46" s="149">
        <v>6.7</v>
      </c>
      <c r="S46" s="150">
        <v>6000</v>
      </c>
      <c r="T46" s="139" t="s">
        <v>602</v>
      </c>
      <c r="U46" s="68"/>
      <c r="V46" s="69"/>
    </row>
    <row r="47" spans="1:22" ht="48" customHeight="1" x14ac:dyDescent="0.15">
      <c r="A47" s="70" t="str">
        <f t="shared" ca="1" si="0"/>
        <v>出荷中</v>
      </c>
      <c r="B47" s="2">
        <v>45</v>
      </c>
      <c r="C47" s="4" t="s">
        <v>182</v>
      </c>
      <c r="D47" s="4" t="str">
        <f>VLOOKUP(C47,確認責任者連絡先!$C$3:$E$81,3,FALSE)</f>
        <v>八幡浜市向灘高城229番地2</v>
      </c>
      <c r="E47" s="4" t="str">
        <f>VLOOKUP(C47,確認責任者連絡先!$C$3:$F$81,4,FALSE)</f>
        <v>0894-24-0090</v>
      </c>
      <c r="F47" s="137" t="s">
        <v>1695</v>
      </c>
      <c r="G47" s="137" t="s">
        <v>604</v>
      </c>
      <c r="H47" s="118" t="s">
        <v>13</v>
      </c>
      <c r="I47" s="8" t="s">
        <v>42</v>
      </c>
      <c r="J47" s="58" t="s">
        <v>416</v>
      </c>
      <c r="K47" s="59" t="s">
        <v>603</v>
      </c>
      <c r="L47" s="62" t="s">
        <v>28</v>
      </c>
      <c r="M47" s="124" t="s">
        <v>48</v>
      </c>
      <c r="N47" s="62" t="s">
        <v>11</v>
      </c>
      <c r="O47" s="54">
        <v>44789</v>
      </c>
      <c r="P47" s="54">
        <v>45169</v>
      </c>
      <c r="Q47" s="8">
        <v>17</v>
      </c>
      <c r="R47" s="149">
        <v>2134.6999999999998</v>
      </c>
      <c r="S47" s="150">
        <v>88750</v>
      </c>
      <c r="T47" s="139" t="s">
        <v>155</v>
      </c>
      <c r="U47" s="68"/>
      <c r="V47" s="69"/>
    </row>
    <row r="48" spans="1:22" ht="48" customHeight="1" x14ac:dyDescent="0.15">
      <c r="A48" s="70" t="str">
        <f t="shared" ca="1" si="0"/>
        <v>出荷中</v>
      </c>
      <c r="B48" s="2">
        <v>46</v>
      </c>
      <c r="C48" s="119" t="s">
        <v>634</v>
      </c>
      <c r="D48" s="4" t="str">
        <f>VLOOKUP(C48,確認責任者連絡先!$C$3:$E$81,3,FALSE)</f>
        <v>宇和島市三間町務田180-1</v>
      </c>
      <c r="E48" s="4" t="str">
        <f>VLOOKUP(C48,確認責任者連絡先!$C$3:$F$81,4,FALSE)</f>
        <v>0895-58-1122</v>
      </c>
      <c r="F48" s="137"/>
      <c r="G48" s="137" t="s">
        <v>606</v>
      </c>
      <c r="H48" s="118" t="s">
        <v>13</v>
      </c>
      <c r="I48" s="64" t="s">
        <v>39</v>
      </c>
      <c r="J48" s="58" t="s">
        <v>417</v>
      </c>
      <c r="K48" s="59" t="s">
        <v>605</v>
      </c>
      <c r="L48" s="62" t="s">
        <v>302</v>
      </c>
      <c r="M48" s="124" t="s">
        <v>48</v>
      </c>
      <c r="N48" s="16" t="s">
        <v>11</v>
      </c>
      <c r="O48" s="54">
        <v>44793</v>
      </c>
      <c r="P48" s="54">
        <v>45157</v>
      </c>
      <c r="Q48" s="1">
        <v>6</v>
      </c>
      <c r="R48" s="143">
        <v>1061</v>
      </c>
      <c r="S48" s="144">
        <v>48834</v>
      </c>
      <c r="T48" s="139" t="s">
        <v>14</v>
      </c>
      <c r="U48" s="68"/>
      <c r="V48" s="69"/>
    </row>
    <row r="49" spans="1:22" ht="48" customHeight="1" x14ac:dyDescent="0.15">
      <c r="A49" s="70" t="str">
        <f t="shared" ca="1" si="0"/>
        <v>出荷中</v>
      </c>
      <c r="B49" s="2">
        <v>47</v>
      </c>
      <c r="C49" s="119" t="s">
        <v>634</v>
      </c>
      <c r="D49" s="4" t="str">
        <f>VLOOKUP(C49,確認責任者連絡先!$C$3:$E$81,3,FALSE)</f>
        <v>宇和島市三間町務田180-1</v>
      </c>
      <c r="E49" s="4" t="str">
        <f>VLOOKUP(C49,確認責任者連絡先!$C$3:$F$81,4,FALSE)</f>
        <v>0895-58-1122</v>
      </c>
      <c r="F49" s="137"/>
      <c r="G49" s="137" t="s">
        <v>617</v>
      </c>
      <c r="H49" s="118" t="s">
        <v>13</v>
      </c>
      <c r="I49" s="64" t="s">
        <v>15</v>
      </c>
      <c r="J49" s="58" t="s">
        <v>418</v>
      </c>
      <c r="K49" s="59" t="s">
        <v>607</v>
      </c>
      <c r="L49" s="62" t="s">
        <v>302</v>
      </c>
      <c r="M49" s="124" t="s">
        <v>48</v>
      </c>
      <c r="N49" s="16" t="s">
        <v>11</v>
      </c>
      <c r="O49" s="54">
        <v>44793</v>
      </c>
      <c r="P49" s="54">
        <v>45157</v>
      </c>
      <c r="Q49" s="1">
        <v>12</v>
      </c>
      <c r="R49" s="143">
        <v>779.2</v>
      </c>
      <c r="S49" s="144">
        <v>33878</v>
      </c>
      <c r="T49" s="139" t="s">
        <v>14</v>
      </c>
      <c r="U49" s="68"/>
      <c r="V49" s="69"/>
    </row>
    <row r="50" spans="1:22" ht="48" customHeight="1" x14ac:dyDescent="0.15">
      <c r="A50" s="70" t="str">
        <f t="shared" ca="1" si="0"/>
        <v>出荷中</v>
      </c>
      <c r="B50" s="2">
        <v>48</v>
      </c>
      <c r="C50" s="119" t="s">
        <v>634</v>
      </c>
      <c r="D50" s="4" t="str">
        <f>VLOOKUP(C50,確認責任者連絡先!$C$3:$E$81,3,FALSE)</f>
        <v>宇和島市三間町務田180-1</v>
      </c>
      <c r="E50" s="4" t="str">
        <f>VLOOKUP(C50,確認責任者連絡先!$C$3:$F$81,4,FALSE)</f>
        <v>0895-58-1122</v>
      </c>
      <c r="F50" s="116"/>
      <c r="G50" s="116" t="s">
        <v>618</v>
      </c>
      <c r="H50" s="118" t="s">
        <v>13</v>
      </c>
      <c r="I50" s="64" t="s">
        <v>15</v>
      </c>
      <c r="J50" s="58" t="s">
        <v>419</v>
      </c>
      <c r="K50" s="59" t="s">
        <v>608</v>
      </c>
      <c r="L50" s="62" t="s">
        <v>302</v>
      </c>
      <c r="M50" s="124" t="s">
        <v>48</v>
      </c>
      <c r="N50" s="16" t="s">
        <v>11</v>
      </c>
      <c r="O50" s="54">
        <v>44793</v>
      </c>
      <c r="P50" s="54">
        <v>45157</v>
      </c>
      <c r="Q50" s="1">
        <v>1</v>
      </c>
      <c r="R50" s="143">
        <v>154.26</v>
      </c>
      <c r="S50" s="144">
        <v>5010</v>
      </c>
      <c r="T50" s="139" t="s">
        <v>14</v>
      </c>
      <c r="U50" s="68"/>
      <c r="V50" s="69"/>
    </row>
    <row r="51" spans="1:22" ht="48" customHeight="1" x14ac:dyDescent="0.15">
      <c r="A51" s="70" t="str">
        <f t="shared" ca="1" si="0"/>
        <v>出荷中</v>
      </c>
      <c r="B51" s="2">
        <v>49</v>
      </c>
      <c r="C51" s="119" t="s">
        <v>634</v>
      </c>
      <c r="D51" s="4" t="str">
        <f>VLOOKUP(C51,確認責任者連絡先!$C$3:$E$81,3,FALSE)</f>
        <v>宇和島市三間町務田180-1</v>
      </c>
      <c r="E51" s="4" t="str">
        <f>VLOOKUP(C51,確認責任者連絡先!$C$3:$F$81,4,FALSE)</f>
        <v>0895-58-1122</v>
      </c>
      <c r="F51" s="116"/>
      <c r="G51" s="116" t="s">
        <v>619</v>
      </c>
      <c r="H51" s="118" t="s">
        <v>13</v>
      </c>
      <c r="I51" s="64" t="s">
        <v>231</v>
      </c>
      <c r="J51" s="58" t="s">
        <v>420</v>
      </c>
      <c r="K51" s="59" t="s">
        <v>609</v>
      </c>
      <c r="L51" s="62" t="s">
        <v>302</v>
      </c>
      <c r="M51" s="124" t="s">
        <v>48</v>
      </c>
      <c r="N51" s="16" t="s">
        <v>11</v>
      </c>
      <c r="O51" s="54">
        <v>44793</v>
      </c>
      <c r="P51" s="54">
        <v>45157</v>
      </c>
      <c r="Q51" s="1">
        <v>3</v>
      </c>
      <c r="R51" s="143">
        <v>263.77</v>
      </c>
      <c r="S51" s="144">
        <v>11984</v>
      </c>
      <c r="T51" s="139" t="s">
        <v>14</v>
      </c>
      <c r="U51" s="68"/>
      <c r="V51" s="69"/>
    </row>
    <row r="52" spans="1:22" ht="48" customHeight="1" x14ac:dyDescent="0.15">
      <c r="A52" s="70" t="str">
        <f t="shared" ca="1" si="0"/>
        <v>出荷中</v>
      </c>
      <c r="B52" s="2">
        <v>50</v>
      </c>
      <c r="C52" s="119" t="s">
        <v>634</v>
      </c>
      <c r="D52" s="4" t="str">
        <f>VLOOKUP(C52,確認責任者連絡先!$C$3:$E$81,3,FALSE)</f>
        <v>宇和島市三間町務田180-1</v>
      </c>
      <c r="E52" s="4" t="str">
        <f>VLOOKUP(C52,確認責任者連絡先!$C$3:$F$81,4,FALSE)</f>
        <v>0895-58-1122</v>
      </c>
      <c r="F52" s="116"/>
      <c r="G52" s="116" t="s">
        <v>620</v>
      </c>
      <c r="H52" s="118" t="s">
        <v>13</v>
      </c>
      <c r="I52" s="64" t="s">
        <v>232</v>
      </c>
      <c r="J52" s="58" t="s">
        <v>421</v>
      </c>
      <c r="K52" s="59" t="s">
        <v>610</v>
      </c>
      <c r="L52" s="62" t="s">
        <v>302</v>
      </c>
      <c r="M52" s="124" t="s">
        <v>48</v>
      </c>
      <c r="N52" s="16" t="s">
        <v>11</v>
      </c>
      <c r="O52" s="54">
        <v>44793</v>
      </c>
      <c r="P52" s="54">
        <v>45157</v>
      </c>
      <c r="Q52" s="1">
        <v>3</v>
      </c>
      <c r="R52" s="143">
        <v>140</v>
      </c>
      <c r="S52" s="144">
        <v>6199</v>
      </c>
      <c r="T52" s="139" t="s">
        <v>14</v>
      </c>
      <c r="U52" s="68"/>
      <c r="V52" s="69"/>
    </row>
    <row r="53" spans="1:22" ht="48" customHeight="1" x14ac:dyDescent="0.15">
      <c r="A53" s="70" t="str">
        <f t="shared" ca="1" si="0"/>
        <v>出荷中</v>
      </c>
      <c r="B53" s="2">
        <v>51</v>
      </c>
      <c r="C53" s="119" t="s">
        <v>634</v>
      </c>
      <c r="D53" s="4" t="str">
        <f>VLOOKUP(C53,確認責任者連絡先!$C$3:$E$81,3,FALSE)</f>
        <v>宇和島市三間町務田180-1</v>
      </c>
      <c r="E53" s="4" t="str">
        <f>VLOOKUP(C53,確認責任者連絡先!$C$3:$F$81,4,FALSE)</f>
        <v>0895-58-1122</v>
      </c>
      <c r="F53" s="116"/>
      <c r="G53" s="116" t="s">
        <v>621</v>
      </c>
      <c r="H53" s="118" t="s">
        <v>13</v>
      </c>
      <c r="I53" s="64" t="s">
        <v>286</v>
      </c>
      <c r="J53" s="58" t="s">
        <v>422</v>
      </c>
      <c r="K53" s="59" t="s">
        <v>611</v>
      </c>
      <c r="L53" s="62" t="s">
        <v>302</v>
      </c>
      <c r="M53" s="124" t="s">
        <v>48</v>
      </c>
      <c r="N53" s="16" t="s">
        <v>11</v>
      </c>
      <c r="O53" s="54">
        <v>44849</v>
      </c>
      <c r="P53" s="54">
        <v>45213</v>
      </c>
      <c r="Q53" s="1">
        <v>2</v>
      </c>
      <c r="R53" s="143">
        <v>236.65</v>
      </c>
      <c r="S53" s="144">
        <v>10767</v>
      </c>
      <c r="T53" s="139" t="s">
        <v>14</v>
      </c>
      <c r="U53" s="68"/>
      <c r="V53" s="69"/>
    </row>
    <row r="54" spans="1:22" ht="48" customHeight="1" x14ac:dyDescent="0.15">
      <c r="A54" s="70" t="str">
        <f t="shared" ca="1" si="0"/>
        <v>出荷中</v>
      </c>
      <c r="B54" s="2">
        <v>52</v>
      </c>
      <c r="C54" s="119" t="s">
        <v>634</v>
      </c>
      <c r="D54" s="4" t="str">
        <f>VLOOKUP(C54,確認責任者連絡先!$C$3:$E$81,3,FALSE)</f>
        <v>宇和島市三間町務田180-1</v>
      </c>
      <c r="E54" s="4" t="str">
        <f>VLOOKUP(C54,確認責任者連絡先!$C$3:$F$81,4,FALSE)</f>
        <v>0895-58-1122</v>
      </c>
      <c r="F54" s="116"/>
      <c r="G54" s="116" t="s">
        <v>1446</v>
      </c>
      <c r="H54" s="118" t="s">
        <v>13</v>
      </c>
      <c r="I54" s="64" t="s">
        <v>637</v>
      </c>
      <c r="J54" s="58" t="s">
        <v>423</v>
      </c>
      <c r="K54" s="59" t="s">
        <v>612</v>
      </c>
      <c r="L54" s="62" t="s">
        <v>302</v>
      </c>
      <c r="M54" s="124" t="s">
        <v>47</v>
      </c>
      <c r="N54" s="16" t="s">
        <v>11</v>
      </c>
      <c r="O54" s="54">
        <v>44814</v>
      </c>
      <c r="P54" s="54">
        <v>45178</v>
      </c>
      <c r="Q54" s="1">
        <v>1</v>
      </c>
      <c r="R54" s="143">
        <v>406.92</v>
      </c>
      <c r="S54" s="144">
        <v>11582</v>
      </c>
      <c r="T54" s="139" t="s">
        <v>14</v>
      </c>
      <c r="U54" s="68"/>
      <c r="V54" s="69"/>
    </row>
    <row r="55" spans="1:22" ht="48" customHeight="1" x14ac:dyDescent="0.15">
      <c r="A55" s="70" t="str">
        <f t="shared" ca="1" si="0"/>
        <v>出荷中</v>
      </c>
      <c r="B55" s="2">
        <v>53</v>
      </c>
      <c r="C55" s="119" t="s">
        <v>635</v>
      </c>
      <c r="D55" s="4" t="str">
        <f>VLOOKUP(C55,確認責任者連絡先!$C$3:$E$81,3,FALSE)</f>
        <v>八幡浜市1079</v>
      </c>
      <c r="E55" s="4" t="str">
        <f>VLOOKUP(C55,確認責任者連絡先!$C$3:$F$81,4,FALSE)</f>
        <v>0894-22-0070</v>
      </c>
      <c r="F55" s="137" t="s">
        <v>624</v>
      </c>
      <c r="G55" s="137" t="s">
        <v>622</v>
      </c>
      <c r="H55" s="118" t="s">
        <v>13</v>
      </c>
      <c r="I55" s="67" t="s">
        <v>15</v>
      </c>
      <c r="J55" s="58" t="s">
        <v>424</v>
      </c>
      <c r="K55" s="59" t="s">
        <v>613</v>
      </c>
      <c r="L55" s="154" t="s">
        <v>28</v>
      </c>
      <c r="M55" s="124" t="s">
        <v>48</v>
      </c>
      <c r="N55" s="153" t="s">
        <v>11</v>
      </c>
      <c r="O55" s="54">
        <v>44798</v>
      </c>
      <c r="P55" s="54">
        <v>45189</v>
      </c>
      <c r="Q55" s="1">
        <v>1</v>
      </c>
      <c r="R55" s="143">
        <v>2039</v>
      </c>
      <c r="S55" s="144">
        <v>73404</v>
      </c>
      <c r="T55" s="139" t="s">
        <v>615</v>
      </c>
      <c r="U55" s="68"/>
      <c r="V55" s="69"/>
    </row>
    <row r="56" spans="1:22" ht="48" customHeight="1" x14ac:dyDescent="0.15">
      <c r="A56" s="70" t="str">
        <f t="shared" ca="1" si="0"/>
        <v>出荷中</v>
      </c>
      <c r="B56" s="2">
        <v>54</v>
      </c>
      <c r="C56" s="4" t="s">
        <v>174</v>
      </c>
      <c r="D56" s="4" t="str">
        <f>VLOOKUP(C56,確認責任者連絡先!$C$3:$E$81,3,FALSE)</f>
        <v>宇和島市寄松甲833-4</v>
      </c>
      <c r="E56" s="4" t="str">
        <f>VLOOKUP(C56,確認責任者連絡先!$C$3:$F$81,4,FALSE)</f>
        <v>0895-27-2335</v>
      </c>
      <c r="F56" s="137" t="s">
        <v>625</v>
      </c>
      <c r="G56" s="137" t="s">
        <v>623</v>
      </c>
      <c r="H56" s="118" t="s">
        <v>13</v>
      </c>
      <c r="I56" s="8" t="s">
        <v>15</v>
      </c>
      <c r="J56" s="58" t="s">
        <v>425</v>
      </c>
      <c r="K56" s="59" t="s">
        <v>614</v>
      </c>
      <c r="L56" s="62" t="s">
        <v>28</v>
      </c>
      <c r="M56" s="124" t="s">
        <v>48</v>
      </c>
      <c r="N56" s="16" t="s">
        <v>33</v>
      </c>
      <c r="O56" s="54">
        <v>44793</v>
      </c>
      <c r="P56" s="54">
        <v>45169</v>
      </c>
      <c r="Q56" s="8">
        <v>1</v>
      </c>
      <c r="R56" s="149">
        <v>91</v>
      </c>
      <c r="S56" s="150">
        <v>2900</v>
      </c>
      <c r="T56" s="139" t="s">
        <v>616</v>
      </c>
      <c r="U56" s="68"/>
      <c r="V56" s="69"/>
    </row>
    <row r="57" spans="1:22" ht="48" customHeight="1" x14ac:dyDescent="0.15">
      <c r="A57" s="70" t="str">
        <f t="shared" ca="1" si="0"/>
        <v>出荷中</v>
      </c>
      <c r="B57" s="2">
        <v>55</v>
      </c>
      <c r="C57" s="119" t="s">
        <v>1370</v>
      </c>
      <c r="D57" s="4" t="str">
        <f>VLOOKUP(C57,確認責任者連絡先!$C$3:$E$81,3,FALSE)</f>
        <v>宇和島市津島町甲1112番地7</v>
      </c>
      <c r="E57" s="4" t="str">
        <f>VLOOKUP(C57,確認責任者連絡先!$C$3:$F$81,4,FALSE)</f>
        <v>0895-32-5758</v>
      </c>
      <c r="F57" s="137"/>
      <c r="G57" s="137" t="s">
        <v>628</v>
      </c>
      <c r="H57" s="118" t="s">
        <v>13</v>
      </c>
      <c r="I57" s="64" t="s">
        <v>15</v>
      </c>
      <c r="J57" s="58" t="s">
        <v>638</v>
      </c>
      <c r="K57" s="59" t="s">
        <v>626</v>
      </c>
      <c r="L57" s="62" t="s">
        <v>302</v>
      </c>
      <c r="M57" s="124" t="s">
        <v>48</v>
      </c>
      <c r="N57" s="16" t="s">
        <v>11</v>
      </c>
      <c r="O57" s="54">
        <v>44783</v>
      </c>
      <c r="P57" s="54">
        <v>45137</v>
      </c>
      <c r="Q57" s="148">
        <v>1</v>
      </c>
      <c r="R57" s="265">
        <v>32.74</v>
      </c>
      <c r="S57" s="274">
        <v>1505</v>
      </c>
      <c r="T57" s="139" t="s">
        <v>627</v>
      </c>
      <c r="U57" s="68"/>
      <c r="V57" s="69"/>
    </row>
    <row r="58" spans="1:22" ht="48" customHeight="1" x14ac:dyDescent="0.15">
      <c r="A58" s="70" t="str">
        <f t="shared" ca="1" si="0"/>
        <v>出荷中</v>
      </c>
      <c r="B58" s="2">
        <v>56</v>
      </c>
      <c r="C58" s="119" t="s">
        <v>1371</v>
      </c>
      <c r="D58" s="4" t="str">
        <f>VLOOKUP(C58,確認責任者連絡先!$C$3:$E$81,3,FALSE)</f>
        <v>西予市宇和町卯之町2-462</v>
      </c>
      <c r="E58" s="4" t="str">
        <f>VLOOKUP(C58,確認責任者連絡先!$C$3:$F$81,4,FALSE)</f>
        <v>0894-62-1211</v>
      </c>
      <c r="F58" s="137" t="s">
        <v>631</v>
      </c>
      <c r="G58" s="137" t="s">
        <v>632</v>
      </c>
      <c r="H58" s="118" t="s">
        <v>13</v>
      </c>
      <c r="I58" s="65" t="s">
        <v>196</v>
      </c>
      <c r="J58" s="58" t="s">
        <v>639</v>
      </c>
      <c r="K58" s="59" t="s">
        <v>629</v>
      </c>
      <c r="L58" s="62" t="s">
        <v>3</v>
      </c>
      <c r="M58" s="124" t="s">
        <v>48</v>
      </c>
      <c r="N58" s="62" t="s">
        <v>50</v>
      </c>
      <c r="O58" s="54">
        <v>44788</v>
      </c>
      <c r="P58" s="54">
        <v>45229</v>
      </c>
      <c r="Q58" s="247">
        <v>8</v>
      </c>
      <c r="R58" s="248">
        <v>535</v>
      </c>
      <c r="S58" s="256">
        <v>25680</v>
      </c>
      <c r="T58" s="139" t="s">
        <v>630</v>
      </c>
      <c r="U58" s="68"/>
      <c r="V58" s="69"/>
    </row>
    <row r="59" spans="1:22" ht="48" customHeight="1" x14ac:dyDescent="0.15">
      <c r="A59" s="70" t="str">
        <f t="shared" ca="1" si="0"/>
        <v>出荷中</v>
      </c>
      <c r="B59" s="2">
        <v>57</v>
      </c>
      <c r="C59" s="3" t="s">
        <v>1447</v>
      </c>
      <c r="D59" s="4" t="str">
        <f>VLOOKUP(C59,確認責任者連絡先!$C$3:$E$81,3,FALSE)</f>
        <v>四国中央市中之庄町1684-4</v>
      </c>
      <c r="E59" s="4" t="str">
        <f>VLOOKUP(C59,確認責任者連絡先!$C$3:$F$81,4,FALSE)</f>
        <v>0896-24-5500</v>
      </c>
      <c r="F59" s="137" t="s">
        <v>704</v>
      </c>
      <c r="G59" s="137" t="s">
        <v>703</v>
      </c>
      <c r="H59" s="118" t="s">
        <v>13</v>
      </c>
      <c r="I59" s="6" t="s">
        <v>433</v>
      </c>
      <c r="J59" s="59" t="s">
        <v>434</v>
      </c>
      <c r="K59" s="59" t="s">
        <v>705</v>
      </c>
      <c r="L59" s="137" t="s">
        <v>28</v>
      </c>
      <c r="M59" s="124" t="s">
        <v>48</v>
      </c>
      <c r="N59" s="17" t="s">
        <v>376</v>
      </c>
      <c r="O59" s="56">
        <v>44839</v>
      </c>
      <c r="P59" s="56">
        <v>45203</v>
      </c>
      <c r="Q59" s="138">
        <v>31</v>
      </c>
      <c r="R59" s="275">
        <v>1538</v>
      </c>
      <c r="S59" s="276">
        <v>69210</v>
      </c>
      <c r="T59" s="139" t="s">
        <v>706</v>
      </c>
      <c r="U59" s="68"/>
      <c r="V59" s="69"/>
    </row>
    <row r="60" spans="1:22" ht="48" customHeight="1" x14ac:dyDescent="0.15">
      <c r="A60" s="70" t="str">
        <f t="shared" ca="1" si="0"/>
        <v>終了</v>
      </c>
      <c r="B60" s="2">
        <v>58</v>
      </c>
      <c r="C60" s="1" t="s">
        <v>1448</v>
      </c>
      <c r="D60" s="4" t="str">
        <f>VLOOKUP(C60,確認責任者連絡先!$C$3:$E$81,3,FALSE)</f>
        <v>西条市丹原町願連寺163</v>
      </c>
      <c r="E60" s="4" t="str">
        <f>VLOOKUP(C60,確認責任者連絡先!$C$3:$F$81,4,FALSE)</f>
        <v>0898-68-7325</v>
      </c>
      <c r="F60" s="137" t="s">
        <v>1696</v>
      </c>
      <c r="G60" s="137" t="s">
        <v>1524</v>
      </c>
      <c r="H60" s="118" t="s">
        <v>13</v>
      </c>
      <c r="I60" s="6" t="s">
        <v>1456</v>
      </c>
      <c r="J60" s="59" t="s">
        <v>1469</v>
      </c>
      <c r="K60" s="59" t="s">
        <v>1493</v>
      </c>
      <c r="L60" s="137" t="s">
        <v>534</v>
      </c>
      <c r="M60" s="137" t="s">
        <v>1326</v>
      </c>
      <c r="N60" s="17" t="s">
        <v>360</v>
      </c>
      <c r="O60" s="56">
        <v>44854</v>
      </c>
      <c r="P60" s="56">
        <v>44884</v>
      </c>
      <c r="Q60" s="138">
        <v>2</v>
      </c>
      <c r="R60" s="275">
        <v>52</v>
      </c>
      <c r="S60" s="276">
        <v>1770</v>
      </c>
      <c r="T60" s="139" t="s">
        <v>156</v>
      </c>
      <c r="U60" s="68"/>
      <c r="V60" s="69"/>
    </row>
    <row r="61" spans="1:22" ht="48" customHeight="1" x14ac:dyDescent="0.15">
      <c r="A61" s="70" t="str">
        <f t="shared" ca="1" si="0"/>
        <v>終了</v>
      </c>
      <c r="B61" s="2">
        <v>59</v>
      </c>
      <c r="C61" s="3" t="s">
        <v>505</v>
      </c>
      <c r="D61" s="4" t="str">
        <f>VLOOKUP(C61,確認責任者連絡先!$C$3:$E$81,3,FALSE)</f>
        <v>松山市鴨川1-8-5</v>
      </c>
      <c r="E61" s="4" t="str">
        <f>VLOOKUP(C61,確認責任者連絡先!$C$3:$F$81,4,FALSE)</f>
        <v>089-979-1640</v>
      </c>
      <c r="F61" s="137" t="s">
        <v>486</v>
      </c>
      <c r="G61" s="137" t="s">
        <v>1525</v>
      </c>
      <c r="H61" s="118" t="s">
        <v>13</v>
      </c>
      <c r="I61" s="6" t="s">
        <v>1232</v>
      </c>
      <c r="J61" s="59" t="s">
        <v>1239</v>
      </c>
      <c r="K61" s="59" t="s">
        <v>1494</v>
      </c>
      <c r="L61" s="137" t="s">
        <v>28</v>
      </c>
      <c r="M61" s="124" t="s">
        <v>48</v>
      </c>
      <c r="N61" s="17" t="s">
        <v>360</v>
      </c>
      <c r="O61" s="56">
        <v>44854</v>
      </c>
      <c r="P61" s="56">
        <v>44925</v>
      </c>
      <c r="Q61" s="138">
        <v>1</v>
      </c>
      <c r="R61" s="275">
        <v>239.9</v>
      </c>
      <c r="S61" s="276">
        <v>8563</v>
      </c>
      <c r="T61" s="139" t="s">
        <v>1513</v>
      </c>
      <c r="U61" s="68"/>
      <c r="V61" s="69"/>
    </row>
    <row r="62" spans="1:22" ht="48" customHeight="1" x14ac:dyDescent="0.15">
      <c r="A62" s="70" t="str">
        <f t="shared" ca="1" si="0"/>
        <v>終了</v>
      </c>
      <c r="B62" s="2">
        <v>60</v>
      </c>
      <c r="C62" s="3" t="s">
        <v>505</v>
      </c>
      <c r="D62" s="4" t="str">
        <f>VLOOKUP(C62,確認責任者連絡先!$C$3:$E$81,3,FALSE)</f>
        <v>松山市鴨川1-8-5</v>
      </c>
      <c r="E62" s="4" t="str">
        <f>VLOOKUP(C62,確認責任者連絡先!$C$3:$F$81,4,FALSE)</f>
        <v>089-979-1640</v>
      </c>
      <c r="F62" s="137" t="s">
        <v>1526</v>
      </c>
      <c r="G62" s="137" t="s">
        <v>1527</v>
      </c>
      <c r="H62" s="277" t="s">
        <v>13</v>
      </c>
      <c r="I62" s="6" t="s">
        <v>1233</v>
      </c>
      <c r="J62" s="59" t="s">
        <v>1240</v>
      </c>
      <c r="K62" s="59" t="s">
        <v>1495</v>
      </c>
      <c r="L62" s="137" t="s">
        <v>28</v>
      </c>
      <c r="M62" s="124" t="s">
        <v>48</v>
      </c>
      <c r="N62" s="17" t="s">
        <v>360</v>
      </c>
      <c r="O62" s="56">
        <v>44854</v>
      </c>
      <c r="P62" s="56">
        <v>44925</v>
      </c>
      <c r="Q62" s="138">
        <v>1</v>
      </c>
      <c r="R62" s="275">
        <v>138.1</v>
      </c>
      <c r="S62" s="276">
        <v>4972</v>
      </c>
      <c r="T62" s="139" t="s">
        <v>1514</v>
      </c>
      <c r="U62" s="68"/>
      <c r="V62" s="69"/>
    </row>
    <row r="63" spans="1:22" ht="48" customHeight="1" x14ac:dyDescent="0.15">
      <c r="A63" s="70" t="str">
        <f t="shared" ca="1" si="0"/>
        <v>終了</v>
      </c>
      <c r="B63" s="2">
        <v>61</v>
      </c>
      <c r="C63" s="3" t="s">
        <v>505</v>
      </c>
      <c r="D63" s="4" t="str">
        <f>VLOOKUP(C63,確認責任者連絡先!$C$3:$E$81,3,FALSE)</f>
        <v>松山市鴨川1-8-5</v>
      </c>
      <c r="E63" s="4" t="str">
        <f>VLOOKUP(C63,確認責任者連絡先!$C$3:$F$81,4,FALSE)</f>
        <v>089-979-1640</v>
      </c>
      <c r="F63" s="137" t="s">
        <v>486</v>
      </c>
      <c r="G63" s="137" t="s">
        <v>707</v>
      </c>
      <c r="H63" s="76" t="s">
        <v>22</v>
      </c>
      <c r="I63" s="6" t="s">
        <v>1343</v>
      </c>
      <c r="J63" s="59" t="s">
        <v>1344</v>
      </c>
      <c r="K63" s="59" t="s">
        <v>1496</v>
      </c>
      <c r="L63" s="137" t="s">
        <v>302</v>
      </c>
      <c r="M63" s="124" t="s">
        <v>48</v>
      </c>
      <c r="N63" s="17" t="s">
        <v>504</v>
      </c>
      <c r="O63" s="56">
        <v>44809</v>
      </c>
      <c r="P63" s="56">
        <v>44925</v>
      </c>
      <c r="Q63" s="138">
        <v>1</v>
      </c>
      <c r="R63" s="275">
        <v>10</v>
      </c>
      <c r="S63" s="276">
        <v>10000</v>
      </c>
      <c r="T63" s="139" t="s">
        <v>1515</v>
      </c>
      <c r="U63" s="68"/>
      <c r="V63" s="69"/>
    </row>
    <row r="64" spans="1:22" ht="48" customHeight="1" x14ac:dyDescent="0.15">
      <c r="A64" s="70" t="str">
        <f t="shared" ca="1" si="0"/>
        <v>終了</v>
      </c>
      <c r="B64" s="2">
        <v>62</v>
      </c>
      <c r="C64" s="3" t="s">
        <v>677</v>
      </c>
      <c r="D64" s="4" t="str">
        <f>VLOOKUP(C64,確認責任者連絡先!$C$3:$E$81,3,FALSE)</f>
        <v>今治市阿方甲246-1</v>
      </c>
      <c r="E64" s="4" t="str">
        <f>VLOOKUP(C64,確認責任者連絡先!$C$3:$F$81,4,FALSE)</f>
        <v>0898-34-1884</v>
      </c>
      <c r="F64" s="137" t="s">
        <v>486</v>
      </c>
      <c r="G64" s="137" t="s">
        <v>1528</v>
      </c>
      <c r="H64" s="277" t="s">
        <v>13</v>
      </c>
      <c r="I64" s="6" t="s">
        <v>1372</v>
      </c>
      <c r="J64" s="59" t="s">
        <v>1470</v>
      </c>
      <c r="K64" s="59" t="s">
        <v>1497</v>
      </c>
      <c r="L64" s="137" t="s">
        <v>302</v>
      </c>
      <c r="M64" s="124" t="s">
        <v>48</v>
      </c>
      <c r="N64" s="17" t="s">
        <v>356</v>
      </c>
      <c r="O64" s="56">
        <v>44799</v>
      </c>
      <c r="P64" s="56">
        <v>44865</v>
      </c>
      <c r="Q64" s="138">
        <v>2</v>
      </c>
      <c r="R64" s="275">
        <v>94.3</v>
      </c>
      <c r="S64" s="276">
        <v>2040</v>
      </c>
      <c r="T64" s="139" t="s">
        <v>1516</v>
      </c>
      <c r="U64" s="68"/>
      <c r="V64" s="69"/>
    </row>
    <row r="65" spans="1:22" ht="48" customHeight="1" x14ac:dyDescent="0.15">
      <c r="A65" s="70" t="str">
        <f t="shared" ca="1" si="0"/>
        <v>出荷中</v>
      </c>
      <c r="B65" s="2">
        <v>63</v>
      </c>
      <c r="C65" s="3" t="s">
        <v>677</v>
      </c>
      <c r="D65" s="4" t="str">
        <f>VLOOKUP(C65,確認責任者連絡先!$C$3:$E$81,3,FALSE)</f>
        <v>今治市阿方甲246-1</v>
      </c>
      <c r="E65" s="4" t="str">
        <f>VLOOKUP(C65,確認責任者連絡先!$C$3:$F$81,4,FALSE)</f>
        <v>0898-34-1884</v>
      </c>
      <c r="F65" s="137" t="s">
        <v>1697</v>
      </c>
      <c r="G65" s="137" t="s">
        <v>711</v>
      </c>
      <c r="H65" s="76" t="s">
        <v>22</v>
      </c>
      <c r="I65" s="5" t="s">
        <v>512</v>
      </c>
      <c r="J65" s="57" t="s">
        <v>513</v>
      </c>
      <c r="K65" s="59" t="s">
        <v>708</v>
      </c>
      <c r="L65" s="124" t="s">
        <v>302</v>
      </c>
      <c r="M65" s="124" t="s">
        <v>48</v>
      </c>
      <c r="N65" s="16" t="s">
        <v>514</v>
      </c>
      <c r="O65" s="54">
        <v>44796</v>
      </c>
      <c r="P65" s="54">
        <v>45097</v>
      </c>
      <c r="Q65" s="138">
        <v>8</v>
      </c>
      <c r="R65" s="275">
        <v>85.1</v>
      </c>
      <c r="S65" s="276">
        <v>97400</v>
      </c>
      <c r="T65" s="139" t="s">
        <v>713</v>
      </c>
      <c r="U65" s="68"/>
      <c r="V65" s="69"/>
    </row>
    <row r="66" spans="1:22" ht="48" customHeight="1" x14ac:dyDescent="0.15">
      <c r="A66" s="70" t="str">
        <f t="shared" ca="1" si="0"/>
        <v>出荷中</v>
      </c>
      <c r="B66" s="2">
        <v>64</v>
      </c>
      <c r="C66" s="3" t="s">
        <v>677</v>
      </c>
      <c r="D66" s="4" t="str">
        <f>VLOOKUP(C66,確認責任者連絡先!$C$3:$E$81,3,FALSE)</f>
        <v>今治市阿方甲246-1</v>
      </c>
      <c r="E66" s="4" t="str">
        <f>VLOOKUP(C66,確認責任者連絡先!$C$3:$F$81,4,FALSE)</f>
        <v>0898-34-1884</v>
      </c>
      <c r="F66" s="137" t="s">
        <v>1697</v>
      </c>
      <c r="G66" s="137" t="s">
        <v>588</v>
      </c>
      <c r="H66" s="76" t="s">
        <v>22</v>
      </c>
      <c r="I66" s="5" t="s">
        <v>515</v>
      </c>
      <c r="J66" s="57" t="s">
        <v>516</v>
      </c>
      <c r="K66" s="59" t="s">
        <v>709</v>
      </c>
      <c r="L66" s="124" t="s">
        <v>510</v>
      </c>
      <c r="M66" s="246" t="s">
        <v>1732</v>
      </c>
      <c r="N66" s="16" t="s">
        <v>514</v>
      </c>
      <c r="O66" s="54">
        <v>44796</v>
      </c>
      <c r="P66" s="54">
        <v>45097</v>
      </c>
      <c r="Q66" s="138">
        <v>1</v>
      </c>
      <c r="R66" s="275">
        <v>10</v>
      </c>
      <c r="S66" s="276">
        <v>8000</v>
      </c>
      <c r="T66" s="139" t="s">
        <v>199</v>
      </c>
      <c r="U66" s="68"/>
      <c r="V66" s="69"/>
    </row>
    <row r="67" spans="1:22" ht="48" customHeight="1" x14ac:dyDescent="0.15">
      <c r="A67" s="70" t="str">
        <f t="shared" ref="A67:A130" ca="1" si="1">IF(NOW()&gt;O67,IF(NOW()&lt;P67,"出荷中","終了"),"")</f>
        <v>出荷中</v>
      </c>
      <c r="B67" s="2">
        <v>65</v>
      </c>
      <c r="C67" s="3" t="s">
        <v>677</v>
      </c>
      <c r="D67" s="4" t="str">
        <f>VLOOKUP(C67,確認責任者連絡先!$C$3:$E$81,3,FALSE)</f>
        <v>今治市阿方甲246-1</v>
      </c>
      <c r="E67" s="4" t="str">
        <f>VLOOKUP(C67,確認責任者連絡先!$C$3:$F$81,4,FALSE)</f>
        <v>0898-34-1884</v>
      </c>
      <c r="F67" s="137" t="s">
        <v>1698</v>
      </c>
      <c r="G67" s="137" t="s">
        <v>712</v>
      </c>
      <c r="H67" s="76" t="s">
        <v>22</v>
      </c>
      <c r="I67" s="5" t="s">
        <v>517</v>
      </c>
      <c r="J67" s="57" t="s">
        <v>518</v>
      </c>
      <c r="K67" s="59" t="s">
        <v>710</v>
      </c>
      <c r="L67" s="124" t="s">
        <v>302</v>
      </c>
      <c r="M67" s="124" t="s">
        <v>48</v>
      </c>
      <c r="N67" s="16" t="s">
        <v>514</v>
      </c>
      <c r="O67" s="54">
        <v>44849</v>
      </c>
      <c r="P67" s="54">
        <v>45132</v>
      </c>
      <c r="Q67" s="138">
        <v>9</v>
      </c>
      <c r="R67" s="275">
        <v>110</v>
      </c>
      <c r="S67" s="276">
        <v>123600</v>
      </c>
      <c r="T67" s="139" t="s">
        <v>713</v>
      </c>
      <c r="U67" s="68"/>
      <c r="V67" s="69"/>
    </row>
    <row r="68" spans="1:22" ht="48" customHeight="1" x14ac:dyDescent="0.15">
      <c r="A68" s="70" t="str">
        <f t="shared" ca="1" si="1"/>
        <v>終了</v>
      </c>
      <c r="B68" s="2">
        <v>66</v>
      </c>
      <c r="C68" s="3" t="s">
        <v>677</v>
      </c>
      <c r="D68" s="4" t="str">
        <f>VLOOKUP(C68,確認責任者連絡先!$C$3:$E$81,3,FALSE)</f>
        <v>今治市阿方甲246-1</v>
      </c>
      <c r="E68" s="4" t="str">
        <f>VLOOKUP(C68,確認責任者連絡先!$C$3:$F$81,4,FALSE)</f>
        <v>0898-34-1884</v>
      </c>
      <c r="F68" s="137" t="s">
        <v>1529</v>
      </c>
      <c r="G68" s="137" t="s">
        <v>1530</v>
      </c>
      <c r="H68" s="252" t="s">
        <v>29</v>
      </c>
      <c r="I68" s="140" t="s">
        <v>1457</v>
      </c>
      <c r="J68" s="59" t="s">
        <v>1471</v>
      </c>
      <c r="K68" s="59" t="s">
        <v>1498</v>
      </c>
      <c r="L68" s="137" t="s">
        <v>302</v>
      </c>
      <c r="M68" s="124" t="s">
        <v>48</v>
      </c>
      <c r="N68" s="17" t="s">
        <v>356</v>
      </c>
      <c r="O68" s="56">
        <v>44835</v>
      </c>
      <c r="P68" s="56">
        <v>44865</v>
      </c>
      <c r="Q68" s="127">
        <v>2</v>
      </c>
      <c r="R68" s="147">
        <v>30</v>
      </c>
      <c r="S68" s="278">
        <v>3000</v>
      </c>
      <c r="T68" s="139" t="s">
        <v>714</v>
      </c>
      <c r="U68" s="68"/>
      <c r="V68" s="69"/>
    </row>
    <row r="69" spans="1:22" ht="48" customHeight="1" x14ac:dyDescent="0.15">
      <c r="A69" s="70" t="str">
        <f t="shared" ca="1" si="1"/>
        <v>出荷中</v>
      </c>
      <c r="B69" s="2">
        <v>67</v>
      </c>
      <c r="C69" s="3" t="s">
        <v>677</v>
      </c>
      <c r="D69" s="4" t="str">
        <f>VLOOKUP(C69,確認責任者連絡先!$C$3:$E$81,3,FALSE)</f>
        <v>今治市阿方甲246-1</v>
      </c>
      <c r="E69" s="4" t="str">
        <f>VLOOKUP(C69,確認責任者連絡先!$C$3:$F$81,4,FALSE)</f>
        <v>0898-34-1884</v>
      </c>
      <c r="F69" s="137" t="s">
        <v>486</v>
      </c>
      <c r="G69" s="137" t="s">
        <v>718</v>
      </c>
      <c r="H69" s="252" t="s">
        <v>29</v>
      </c>
      <c r="I69" s="5" t="s">
        <v>441</v>
      </c>
      <c r="J69" s="57" t="s">
        <v>442</v>
      </c>
      <c r="K69" s="59" t="s">
        <v>715</v>
      </c>
      <c r="L69" s="124" t="s">
        <v>28</v>
      </c>
      <c r="M69" s="124" t="s">
        <v>48</v>
      </c>
      <c r="N69" s="16" t="s">
        <v>357</v>
      </c>
      <c r="O69" s="54">
        <v>44824</v>
      </c>
      <c r="P69" s="54">
        <v>45046</v>
      </c>
      <c r="Q69" s="138">
        <v>2</v>
      </c>
      <c r="R69" s="275">
        <v>16</v>
      </c>
      <c r="S69" s="276">
        <v>3500</v>
      </c>
      <c r="T69" s="139" t="s">
        <v>721</v>
      </c>
      <c r="U69" s="68"/>
      <c r="V69" s="69"/>
    </row>
    <row r="70" spans="1:22" ht="48" customHeight="1" x14ac:dyDescent="0.15">
      <c r="A70" s="70" t="str">
        <f t="shared" ca="1" si="1"/>
        <v>出荷中</v>
      </c>
      <c r="B70" s="2">
        <v>68</v>
      </c>
      <c r="C70" s="3" t="s">
        <v>677</v>
      </c>
      <c r="D70" s="4" t="str">
        <f>VLOOKUP(C70,確認責任者連絡先!$C$3:$E$81,3,FALSE)</f>
        <v>今治市阿方甲246-1</v>
      </c>
      <c r="E70" s="4" t="str">
        <f>VLOOKUP(C70,確認責任者連絡先!$C$3:$F$81,4,FALSE)</f>
        <v>0898-34-1884</v>
      </c>
      <c r="F70" s="137" t="s">
        <v>486</v>
      </c>
      <c r="G70" s="137" t="s">
        <v>719</v>
      </c>
      <c r="H70" s="252" t="s">
        <v>29</v>
      </c>
      <c r="I70" s="5" t="s">
        <v>443</v>
      </c>
      <c r="J70" s="57" t="s">
        <v>444</v>
      </c>
      <c r="K70" s="59" t="s">
        <v>716</v>
      </c>
      <c r="L70" s="124" t="s">
        <v>28</v>
      </c>
      <c r="M70" s="124" t="s">
        <v>48</v>
      </c>
      <c r="N70" s="16" t="s">
        <v>358</v>
      </c>
      <c r="O70" s="54">
        <v>44866</v>
      </c>
      <c r="P70" s="54">
        <v>45046</v>
      </c>
      <c r="Q70" s="138">
        <v>6</v>
      </c>
      <c r="R70" s="275">
        <v>103.86</v>
      </c>
      <c r="S70" s="276">
        <v>12700</v>
      </c>
      <c r="T70" s="139" t="s">
        <v>714</v>
      </c>
      <c r="U70" s="68"/>
      <c r="V70" s="69"/>
    </row>
    <row r="71" spans="1:22" ht="48" customHeight="1" x14ac:dyDescent="0.15">
      <c r="A71" s="70" t="str">
        <f t="shared" ca="1" si="1"/>
        <v>出荷中</v>
      </c>
      <c r="B71" s="2">
        <v>69</v>
      </c>
      <c r="C71" s="3" t="s">
        <v>677</v>
      </c>
      <c r="D71" s="4" t="str">
        <f>VLOOKUP(C71,確認責任者連絡先!$C$3:$E$81,3,FALSE)</f>
        <v>今治市阿方甲246-1</v>
      </c>
      <c r="E71" s="4" t="str">
        <f>VLOOKUP(C71,確認責任者連絡先!$C$3:$F$81,4,FALSE)</f>
        <v>0898-34-1884</v>
      </c>
      <c r="F71" s="137" t="s">
        <v>486</v>
      </c>
      <c r="G71" s="137" t="s">
        <v>720</v>
      </c>
      <c r="H71" s="252" t="s">
        <v>29</v>
      </c>
      <c r="I71" s="5" t="s">
        <v>441</v>
      </c>
      <c r="J71" s="57" t="s">
        <v>445</v>
      </c>
      <c r="K71" s="59" t="s">
        <v>717</v>
      </c>
      <c r="L71" s="124" t="s">
        <v>28</v>
      </c>
      <c r="M71" s="124" t="s">
        <v>48</v>
      </c>
      <c r="N71" s="16" t="s">
        <v>358</v>
      </c>
      <c r="O71" s="54">
        <v>44835</v>
      </c>
      <c r="P71" s="54">
        <v>45046</v>
      </c>
      <c r="Q71" s="138">
        <v>4</v>
      </c>
      <c r="R71" s="275">
        <v>30.24</v>
      </c>
      <c r="S71" s="276">
        <v>2700</v>
      </c>
      <c r="T71" s="139" t="s">
        <v>714</v>
      </c>
      <c r="U71" s="68"/>
      <c r="V71" s="69"/>
    </row>
    <row r="72" spans="1:22" ht="48" customHeight="1" x14ac:dyDescent="0.15">
      <c r="A72" s="70" t="str">
        <f t="shared" ca="1" si="1"/>
        <v>終了</v>
      </c>
      <c r="B72" s="2">
        <v>70</v>
      </c>
      <c r="C72" s="3" t="s">
        <v>677</v>
      </c>
      <c r="D72" s="4" t="str">
        <f>VLOOKUP(C72,確認責任者連絡先!$C$3:$E$81,3,FALSE)</f>
        <v>今治市阿方甲246-1</v>
      </c>
      <c r="E72" s="4" t="str">
        <f>VLOOKUP(C72,確認責任者連絡先!$C$3:$F$81,4,FALSE)</f>
        <v>0898-34-1884</v>
      </c>
      <c r="F72" s="137" t="s">
        <v>486</v>
      </c>
      <c r="G72" s="137" t="s">
        <v>723</v>
      </c>
      <c r="H72" s="76" t="s">
        <v>22</v>
      </c>
      <c r="I72" s="6" t="s">
        <v>221</v>
      </c>
      <c r="J72" s="59" t="s">
        <v>410</v>
      </c>
      <c r="K72" s="59" t="s">
        <v>722</v>
      </c>
      <c r="L72" s="137" t="s">
        <v>302</v>
      </c>
      <c r="M72" s="124" t="s">
        <v>48</v>
      </c>
      <c r="N72" s="17" t="s">
        <v>356</v>
      </c>
      <c r="O72" s="56">
        <v>44835</v>
      </c>
      <c r="P72" s="56">
        <v>45016</v>
      </c>
      <c r="Q72" s="138">
        <v>1</v>
      </c>
      <c r="R72" s="275">
        <v>3</v>
      </c>
      <c r="S72" s="276">
        <v>500</v>
      </c>
      <c r="T72" s="139" t="s">
        <v>724</v>
      </c>
      <c r="U72" s="68"/>
      <c r="V72" s="69"/>
    </row>
    <row r="73" spans="1:22" ht="48" customHeight="1" x14ac:dyDescent="0.15">
      <c r="A73" s="70" t="str">
        <f t="shared" ca="1" si="1"/>
        <v>出荷中</v>
      </c>
      <c r="B73" s="2">
        <v>71</v>
      </c>
      <c r="C73" s="3" t="s">
        <v>677</v>
      </c>
      <c r="D73" s="4" t="str">
        <f>VLOOKUP(C73,確認責任者連絡先!$C$3:$E$81,3,FALSE)</f>
        <v>今治市阿方甲246-1</v>
      </c>
      <c r="E73" s="4" t="str">
        <f>VLOOKUP(C73,確認責任者連絡先!$C$3:$F$81,4,FALSE)</f>
        <v>0898-34-1884</v>
      </c>
      <c r="F73" s="137" t="s">
        <v>486</v>
      </c>
      <c r="G73" s="137" t="s">
        <v>723</v>
      </c>
      <c r="H73" s="76" t="s">
        <v>22</v>
      </c>
      <c r="I73" s="5" t="s">
        <v>526</v>
      </c>
      <c r="J73" s="57" t="s">
        <v>527</v>
      </c>
      <c r="K73" s="59" t="s">
        <v>725</v>
      </c>
      <c r="L73" s="124" t="s">
        <v>510</v>
      </c>
      <c r="M73" s="246" t="s">
        <v>1723</v>
      </c>
      <c r="N73" s="16" t="s">
        <v>27</v>
      </c>
      <c r="O73" s="54">
        <v>44819</v>
      </c>
      <c r="P73" s="54">
        <v>45122</v>
      </c>
      <c r="Q73" s="138">
        <v>1</v>
      </c>
      <c r="R73" s="275">
        <v>15</v>
      </c>
      <c r="S73" s="276">
        <v>3000</v>
      </c>
      <c r="T73" s="139" t="s">
        <v>724</v>
      </c>
      <c r="U73" s="68"/>
      <c r="V73" s="69"/>
    </row>
    <row r="74" spans="1:22" ht="48" customHeight="1" x14ac:dyDescent="0.15">
      <c r="A74" s="70" t="str">
        <f t="shared" ca="1" si="1"/>
        <v>出荷中</v>
      </c>
      <c r="B74" s="2">
        <v>72</v>
      </c>
      <c r="C74" s="3" t="s">
        <v>677</v>
      </c>
      <c r="D74" s="4" t="str">
        <f>VLOOKUP(C74,確認責任者連絡先!$C$3:$E$81,3,FALSE)</f>
        <v>今治市阿方甲246-1</v>
      </c>
      <c r="E74" s="4" t="str">
        <f>VLOOKUP(C74,確認責任者連絡先!$C$3:$F$81,4,FALSE)</f>
        <v>0898-34-1884</v>
      </c>
      <c r="F74" s="137" t="s">
        <v>486</v>
      </c>
      <c r="G74" s="137" t="s">
        <v>727</v>
      </c>
      <c r="H74" s="252" t="s">
        <v>29</v>
      </c>
      <c r="I74" s="5" t="s">
        <v>443</v>
      </c>
      <c r="J74" s="57" t="s">
        <v>446</v>
      </c>
      <c r="K74" s="59" t="s">
        <v>726</v>
      </c>
      <c r="L74" s="124" t="s">
        <v>28</v>
      </c>
      <c r="M74" s="124" t="s">
        <v>48</v>
      </c>
      <c r="N74" s="16" t="s">
        <v>1719</v>
      </c>
      <c r="O74" s="54">
        <v>44835</v>
      </c>
      <c r="P74" s="54">
        <v>45046</v>
      </c>
      <c r="Q74" s="138">
        <v>7</v>
      </c>
      <c r="R74" s="275">
        <v>14.1</v>
      </c>
      <c r="S74" s="276">
        <v>1770</v>
      </c>
      <c r="T74" s="139" t="s">
        <v>724</v>
      </c>
      <c r="U74" s="68"/>
      <c r="V74" s="69"/>
    </row>
    <row r="75" spans="1:22" ht="48" customHeight="1" x14ac:dyDescent="0.15">
      <c r="A75" s="70" t="str">
        <f t="shared" ca="1" si="1"/>
        <v>出荷中</v>
      </c>
      <c r="B75" s="2">
        <v>73</v>
      </c>
      <c r="C75" s="1" t="s">
        <v>1449</v>
      </c>
      <c r="D75" s="4" t="str">
        <f>VLOOKUP(C75,確認責任者連絡先!$C$3:$E$81,3,FALSE)</f>
        <v>今治市常磐町7-2-17</v>
      </c>
      <c r="E75" s="4" t="str">
        <f>VLOOKUP(C75,確認責任者連絡先!$C$3:$F$81,4,FALSE)</f>
        <v>0898-22-0017</v>
      </c>
      <c r="F75" s="123" t="s">
        <v>1699</v>
      </c>
      <c r="G75" s="2" t="s">
        <v>729</v>
      </c>
      <c r="H75" s="76" t="s">
        <v>22</v>
      </c>
      <c r="I75" s="5" t="s">
        <v>529</v>
      </c>
      <c r="J75" s="58" t="s">
        <v>1472</v>
      </c>
      <c r="K75" s="59" t="s">
        <v>728</v>
      </c>
      <c r="L75" s="124" t="s">
        <v>531</v>
      </c>
      <c r="M75" s="246" t="s">
        <v>1724</v>
      </c>
      <c r="N75" s="16" t="s">
        <v>514</v>
      </c>
      <c r="O75" s="54">
        <v>44849</v>
      </c>
      <c r="P75" s="54">
        <v>45138</v>
      </c>
      <c r="Q75" s="138">
        <v>2</v>
      </c>
      <c r="R75" s="275">
        <v>1.5</v>
      </c>
      <c r="S75" s="276">
        <v>600</v>
      </c>
      <c r="T75" s="1" t="s">
        <v>730</v>
      </c>
      <c r="U75" s="68"/>
      <c r="V75" s="69"/>
    </row>
    <row r="76" spans="1:22" ht="48" customHeight="1" x14ac:dyDescent="0.15">
      <c r="A76" s="70" t="str">
        <f t="shared" ca="1" si="1"/>
        <v>終了</v>
      </c>
      <c r="B76" s="2">
        <v>74</v>
      </c>
      <c r="C76" s="1" t="s">
        <v>1449</v>
      </c>
      <c r="D76" s="4" t="str">
        <f>VLOOKUP(C76,確認責任者連絡先!$C$3:$E$81,3,FALSE)</f>
        <v>今治市常磐町7-2-17</v>
      </c>
      <c r="E76" s="4" t="str">
        <f>VLOOKUP(C76,確認責任者連絡先!$C$3:$F$81,4,FALSE)</f>
        <v>0898-22-0017</v>
      </c>
      <c r="F76" s="123" t="s">
        <v>1699</v>
      </c>
      <c r="G76" s="2" t="s">
        <v>1531</v>
      </c>
      <c r="H76" s="252" t="s">
        <v>29</v>
      </c>
      <c r="I76" s="5" t="s">
        <v>1458</v>
      </c>
      <c r="J76" s="57" t="s">
        <v>1473</v>
      </c>
      <c r="K76" s="59" t="s">
        <v>1499</v>
      </c>
      <c r="L76" s="124" t="s">
        <v>534</v>
      </c>
      <c r="M76" s="246" t="s">
        <v>1725</v>
      </c>
      <c r="N76" s="16" t="s">
        <v>514</v>
      </c>
      <c r="O76" s="54">
        <v>44798</v>
      </c>
      <c r="P76" s="54">
        <v>44823</v>
      </c>
      <c r="Q76" s="138">
        <v>2</v>
      </c>
      <c r="R76" s="275">
        <v>0.8</v>
      </c>
      <c r="S76" s="276">
        <v>200</v>
      </c>
      <c r="T76" s="1" t="s">
        <v>1517</v>
      </c>
      <c r="U76" s="68"/>
      <c r="V76" s="69"/>
    </row>
    <row r="77" spans="1:22" ht="48" customHeight="1" x14ac:dyDescent="0.15">
      <c r="A77" s="70" t="str">
        <f t="shared" ca="1" si="1"/>
        <v>終了</v>
      </c>
      <c r="B77" s="2">
        <v>75</v>
      </c>
      <c r="C77" s="1" t="s">
        <v>1450</v>
      </c>
      <c r="D77" s="4" t="str">
        <f>VLOOKUP(C77,確認責任者連絡先!$C$3:$E$81,3,FALSE)</f>
        <v>今治市いこいの丘１－３</v>
      </c>
      <c r="E77" s="4" t="str">
        <f>VLOOKUP(C77,確認責任者連絡先!$C$3:$F$81,4,FALSE)</f>
        <v>0898-52-9000</v>
      </c>
      <c r="F77" s="137" t="s">
        <v>1694</v>
      </c>
      <c r="G77" s="137" t="s">
        <v>1532</v>
      </c>
      <c r="H77" s="76" t="s">
        <v>22</v>
      </c>
      <c r="I77" s="5" t="s">
        <v>1459</v>
      </c>
      <c r="J77" s="57" t="s">
        <v>1474</v>
      </c>
      <c r="K77" s="59" t="s">
        <v>1500</v>
      </c>
      <c r="L77" s="124" t="s">
        <v>302</v>
      </c>
      <c r="M77" s="246" t="s">
        <v>1322</v>
      </c>
      <c r="N77" s="16" t="s">
        <v>356</v>
      </c>
      <c r="O77" s="54">
        <v>44819</v>
      </c>
      <c r="P77" s="54">
        <v>44880</v>
      </c>
      <c r="Q77" s="138">
        <v>3</v>
      </c>
      <c r="R77" s="275">
        <v>0.5</v>
      </c>
      <c r="S77" s="276">
        <v>150</v>
      </c>
      <c r="T77" s="139" t="s">
        <v>1518</v>
      </c>
      <c r="U77" s="68"/>
      <c r="V77" s="69"/>
    </row>
    <row r="78" spans="1:22" ht="48" customHeight="1" x14ac:dyDescent="0.15">
      <c r="A78" s="70" t="str">
        <f t="shared" ca="1" si="1"/>
        <v>終了</v>
      </c>
      <c r="B78" s="2">
        <v>76</v>
      </c>
      <c r="C78" s="1" t="s">
        <v>1450</v>
      </c>
      <c r="D78" s="4" t="str">
        <f>VLOOKUP(C78,確認責任者連絡先!$C$3:$E$81,3,FALSE)</f>
        <v>今治市いこいの丘１－３</v>
      </c>
      <c r="E78" s="4" t="str">
        <f>VLOOKUP(C78,確認責任者連絡先!$C$3:$F$81,4,FALSE)</f>
        <v>0898-52-9000</v>
      </c>
      <c r="F78" s="137" t="s">
        <v>1694</v>
      </c>
      <c r="G78" s="137" t="s">
        <v>1532</v>
      </c>
      <c r="H78" s="76" t="s">
        <v>22</v>
      </c>
      <c r="I78" s="5" t="s">
        <v>1460</v>
      </c>
      <c r="J78" s="57" t="s">
        <v>1475</v>
      </c>
      <c r="K78" s="59" t="s">
        <v>1501</v>
      </c>
      <c r="L78" s="124" t="s">
        <v>302</v>
      </c>
      <c r="M78" s="246" t="s">
        <v>1322</v>
      </c>
      <c r="N78" s="16" t="s">
        <v>356</v>
      </c>
      <c r="O78" s="54">
        <v>44849</v>
      </c>
      <c r="P78" s="54">
        <v>44895</v>
      </c>
      <c r="Q78" s="138">
        <v>3</v>
      </c>
      <c r="R78" s="275">
        <v>0.5</v>
      </c>
      <c r="S78" s="276">
        <v>100</v>
      </c>
      <c r="T78" s="139" t="s">
        <v>1518</v>
      </c>
      <c r="U78" s="68"/>
      <c r="V78" s="69"/>
    </row>
    <row r="79" spans="1:22" ht="48" customHeight="1" x14ac:dyDescent="0.15">
      <c r="A79" s="70" t="str">
        <f t="shared" ca="1" si="1"/>
        <v>終了</v>
      </c>
      <c r="B79" s="2">
        <v>77</v>
      </c>
      <c r="C79" s="1" t="s">
        <v>1450</v>
      </c>
      <c r="D79" s="4" t="str">
        <f>VLOOKUP(C79,確認責任者連絡先!$C$3:$E$81,3,FALSE)</f>
        <v>今治市いこいの丘１－３</v>
      </c>
      <c r="E79" s="4" t="str">
        <f>VLOOKUP(C79,確認責任者連絡先!$C$3:$F$81,4,FALSE)</f>
        <v>0898-52-9000</v>
      </c>
      <c r="F79" s="137" t="s">
        <v>1694</v>
      </c>
      <c r="G79" s="137" t="s">
        <v>1532</v>
      </c>
      <c r="H79" s="76" t="s">
        <v>22</v>
      </c>
      <c r="I79" s="5" t="s">
        <v>198</v>
      </c>
      <c r="J79" s="57" t="s">
        <v>1476</v>
      </c>
      <c r="K79" s="59" t="s">
        <v>1502</v>
      </c>
      <c r="L79" s="124" t="s">
        <v>1509</v>
      </c>
      <c r="M79" s="246" t="s">
        <v>1510</v>
      </c>
      <c r="N79" s="16" t="s">
        <v>356</v>
      </c>
      <c r="O79" s="54">
        <v>44819</v>
      </c>
      <c r="P79" s="54">
        <v>44895</v>
      </c>
      <c r="Q79" s="138">
        <v>3</v>
      </c>
      <c r="R79" s="275">
        <v>0.5</v>
      </c>
      <c r="S79" s="276">
        <v>140</v>
      </c>
      <c r="T79" s="139" t="s">
        <v>1518</v>
      </c>
      <c r="U79" s="68"/>
      <c r="V79" s="69"/>
    </row>
    <row r="80" spans="1:22" ht="48" customHeight="1" x14ac:dyDescent="0.15">
      <c r="A80" s="70" t="str">
        <f t="shared" ca="1" si="1"/>
        <v>出荷中</v>
      </c>
      <c r="B80" s="2">
        <v>78</v>
      </c>
      <c r="C80" s="1" t="s">
        <v>738</v>
      </c>
      <c r="D80" s="4" t="str">
        <f>VLOOKUP(C80,確認責任者連絡先!$C$3:$E$81,3,FALSE)</f>
        <v>今治市上浦町井口7487番地2</v>
      </c>
      <c r="E80" s="4" t="str">
        <f>VLOOKUP(C80,確認責任者連絡先!$C$3:$F$81,4,FALSE)</f>
        <v>0897-72-8188</v>
      </c>
      <c r="F80" s="137" t="s">
        <v>733</v>
      </c>
      <c r="G80" s="137" t="s">
        <v>734</v>
      </c>
      <c r="H80" s="252" t="s">
        <v>29</v>
      </c>
      <c r="I80" s="5" t="s">
        <v>443</v>
      </c>
      <c r="J80" s="57" t="s">
        <v>452</v>
      </c>
      <c r="K80" s="59" t="s">
        <v>731</v>
      </c>
      <c r="L80" s="124" t="s">
        <v>28</v>
      </c>
      <c r="M80" s="124" t="s">
        <v>48</v>
      </c>
      <c r="N80" s="16" t="s">
        <v>374</v>
      </c>
      <c r="O80" s="54">
        <v>44835</v>
      </c>
      <c r="P80" s="54">
        <v>45046</v>
      </c>
      <c r="Q80" s="138">
        <v>47</v>
      </c>
      <c r="R80" s="275">
        <v>547</v>
      </c>
      <c r="S80" s="276">
        <v>16100</v>
      </c>
      <c r="T80" s="139" t="s">
        <v>737</v>
      </c>
      <c r="U80" s="68"/>
      <c r="V80" s="69"/>
    </row>
    <row r="81" spans="1:22" ht="48" customHeight="1" x14ac:dyDescent="0.15">
      <c r="A81" s="70" t="str">
        <f t="shared" ca="1" si="1"/>
        <v>出荷中</v>
      </c>
      <c r="B81" s="2">
        <v>79</v>
      </c>
      <c r="C81" s="1" t="s">
        <v>738</v>
      </c>
      <c r="D81" s="4" t="str">
        <f>VLOOKUP(C81,確認責任者連絡先!$C$3:$E$81,3,FALSE)</f>
        <v>今治市上浦町井口7487番地2</v>
      </c>
      <c r="E81" s="4" t="str">
        <f>VLOOKUP(C81,確認責任者連絡先!$C$3:$F$81,4,FALSE)</f>
        <v>0897-72-8188</v>
      </c>
      <c r="F81" s="137" t="s">
        <v>735</v>
      </c>
      <c r="G81" s="137" t="s">
        <v>736</v>
      </c>
      <c r="H81" s="252" t="s">
        <v>29</v>
      </c>
      <c r="I81" s="5" t="s">
        <v>443</v>
      </c>
      <c r="J81" s="57" t="s">
        <v>453</v>
      </c>
      <c r="K81" s="59" t="s">
        <v>732</v>
      </c>
      <c r="L81" s="124" t="s">
        <v>351</v>
      </c>
      <c r="M81" s="246" t="s">
        <v>24</v>
      </c>
      <c r="N81" s="16" t="s">
        <v>375</v>
      </c>
      <c r="O81" s="54">
        <v>44835</v>
      </c>
      <c r="P81" s="54">
        <v>45046</v>
      </c>
      <c r="Q81" s="138">
        <v>1</v>
      </c>
      <c r="R81" s="275">
        <v>11</v>
      </c>
      <c r="S81" s="276">
        <v>2200</v>
      </c>
      <c r="T81" s="139" t="s">
        <v>737</v>
      </c>
      <c r="U81" s="68"/>
      <c r="V81" s="69"/>
    </row>
    <row r="82" spans="1:22" ht="48" customHeight="1" x14ac:dyDescent="0.15">
      <c r="A82" s="70" t="str">
        <f t="shared" ca="1" si="1"/>
        <v>出荷中</v>
      </c>
      <c r="B82" s="2">
        <v>80</v>
      </c>
      <c r="C82" s="4" t="s">
        <v>171</v>
      </c>
      <c r="D82" s="4" t="str">
        <f>VLOOKUP(C82,確認責任者連絡先!$C$3:$E$81,3,FALSE)</f>
        <v>大洲市東大洲1911-1</v>
      </c>
      <c r="E82" s="4" t="str">
        <f>VLOOKUP(C82,確認責任者連絡先!$C$3:$F$81,4,FALSE)</f>
        <v>本社
0893-25-4333
松山営業所
089-983-3231</v>
      </c>
      <c r="F82" s="2" t="s">
        <v>486</v>
      </c>
      <c r="G82" s="137" t="s">
        <v>740</v>
      </c>
      <c r="H82" s="118" t="s">
        <v>224</v>
      </c>
      <c r="I82" s="156" t="s">
        <v>226</v>
      </c>
      <c r="J82" s="157" t="s">
        <v>837</v>
      </c>
      <c r="K82" s="59" t="s">
        <v>739</v>
      </c>
      <c r="L82" s="296" t="s">
        <v>208</v>
      </c>
      <c r="M82" s="296" t="s">
        <v>478</v>
      </c>
      <c r="N82" s="297" t="s">
        <v>205</v>
      </c>
      <c r="O82" s="159">
        <v>44814</v>
      </c>
      <c r="P82" s="159">
        <v>45178</v>
      </c>
      <c r="Q82" s="160">
        <v>1</v>
      </c>
      <c r="R82" s="161">
        <v>109.3</v>
      </c>
      <c r="S82" s="162">
        <v>3950</v>
      </c>
      <c r="T82" s="139" t="s">
        <v>741</v>
      </c>
      <c r="U82" s="68"/>
      <c r="V82" s="69"/>
    </row>
    <row r="83" spans="1:22" ht="48" customHeight="1" x14ac:dyDescent="0.15">
      <c r="A83" s="70" t="str">
        <f t="shared" ca="1" si="1"/>
        <v>終了</v>
      </c>
      <c r="B83" s="2">
        <v>81</v>
      </c>
      <c r="C83" s="4" t="s">
        <v>171</v>
      </c>
      <c r="D83" s="4" t="str">
        <f>VLOOKUP(C83,確認責任者連絡先!$C$3:$E$81,3,FALSE)</f>
        <v>大洲市東大洲1911-1</v>
      </c>
      <c r="E83" s="4" t="str">
        <f>VLOOKUP(C83,確認責任者連絡先!$C$3:$F$81,4,FALSE)</f>
        <v>本社
0893-25-4333
松山営業所
089-983-3231</v>
      </c>
      <c r="F83" s="2" t="s">
        <v>1533</v>
      </c>
      <c r="G83" s="137" t="s">
        <v>742</v>
      </c>
      <c r="H83" s="79" t="s">
        <v>209</v>
      </c>
      <c r="I83" s="156" t="s">
        <v>1461</v>
      </c>
      <c r="J83" s="157" t="s">
        <v>1477</v>
      </c>
      <c r="K83" s="59" t="s">
        <v>1503</v>
      </c>
      <c r="L83" s="296" t="s">
        <v>389</v>
      </c>
      <c r="M83" s="296" t="s">
        <v>1213</v>
      </c>
      <c r="N83" s="297" t="s">
        <v>205</v>
      </c>
      <c r="O83" s="159">
        <v>44812</v>
      </c>
      <c r="P83" s="159">
        <v>44915</v>
      </c>
      <c r="Q83" s="160">
        <v>1</v>
      </c>
      <c r="R83" s="161">
        <v>2</v>
      </c>
      <c r="S83" s="162">
        <v>200</v>
      </c>
      <c r="T83" s="139" t="s">
        <v>743</v>
      </c>
      <c r="U83" s="68"/>
      <c r="V83" s="69"/>
    </row>
    <row r="84" spans="1:22" ht="48" customHeight="1" x14ac:dyDescent="0.15">
      <c r="A84" s="70" t="str">
        <f t="shared" ca="1" si="1"/>
        <v>出荷中</v>
      </c>
      <c r="B84" s="2">
        <v>82</v>
      </c>
      <c r="C84" s="3" t="s">
        <v>1451</v>
      </c>
      <c r="D84" s="4" t="str">
        <f>VLOOKUP(C84,確認責任者連絡先!$C$3:$E$81,3,FALSE)</f>
        <v>松山市三番町八丁目325番1</v>
      </c>
      <c r="E84" s="4" t="str">
        <f>VLOOKUP(C84,確認責任者連絡先!$C$3:$F$81,4,FALSE)</f>
        <v>089-946-1611</v>
      </c>
      <c r="F84" s="2" t="s">
        <v>745</v>
      </c>
      <c r="G84" s="137" t="s">
        <v>746</v>
      </c>
      <c r="H84" s="118" t="s">
        <v>224</v>
      </c>
      <c r="I84" s="156" t="s">
        <v>225</v>
      </c>
      <c r="J84" s="157" t="s">
        <v>836</v>
      </c>
      <c r="K84" s="59" t="s">
        <v>744</v>
      </c>
      <c r="L84" s="296" t="s">
        <v>204</v>
      </c>
      <c r="M84" s="296" t="s">
        <v>477</v>
      </c>
      <c r="N84" s="297" t="s">
        <v>211</v>
      </c>
      <c r="O84" s="159">
        <v>44805</v>
      </c>
      <c r="P84" s="159">
        <v>45169</v>
      </c>
      <c r="Q84" s="160">
        <v>468</v>
      </c>
      <c r="R84" s="161">
        <v>27916</v>
      </c>
      <c r="S84" s="162">
        <v>739500</v>
      </c>
      <c r="T84" s="139" t="s">
        <v>747</v>
      </c>
    </row>
    <row r="85" spans="1:22" ht="48" customHeight="1" x14ac:dyDescent="0.15">
      <c r="A85" s="70" t="str">
        <f t="shared" ca="1" si="1"/>
        <v>出荷中</v>
      </c>
      <c r="B85" s="2">
        <v>83</v>
      </c>
      <c r="C85" s="4" t="s">
        <v>319</v>
      </c>
      <c r="D85" s="4" t="str">
        <f>VLOOKUP(C85,確認責任者連絡先!$C$3:$E$81,3,FALSE)</f>
        <v>松山市八反地498</v>
      </c>
      <c r="E85" s="4" t="str">
        <f>VLOOKUP(C85,確認責任者連絡先!$C$3:$F$81,4,FALSE)</f>
        <v>089-946-9811</v>
      </c>
      <c r="F85" s="137" t="s">
        <v>1700</v>
      </c>
      <c r="G85" s="137" t="s">
        <v>1715</v>
      </c>
      <c r="H85" s="118" t="s">
        <v>224</v>
      </c>
      <c r="I85" s="156" t="s">
        <v>225</v>
      </c>
      <c r="J85" s="157" t="s">
        <v>838</v>
      </c>
      <c r="K85" s="59" t="s">
        <v>748</v>
      </c>
      <c r="L85" s="296" t="s">
        <v>208</v>
      </c>
      <c r="M85" s="296" t="s">
        <v>478</v>
      </c>
      <c r="N85" s="297" t="s">
        <v>205</v>
      </c>
      <c r="O85" s="159">
        <v>44835</v>
      </c>
      <c r="P85" s="159">
        <v>45200</v>
      </c>
      <c r="Q85" s="160">
        <v>1</v>
      </c>
      <c r="R85" s="161">
        <v>194</v>
      </c>
      <c r="S85" s="162">
        <v>5592</v>
      </c>
      <c r="T85" s="139" t="s">
        <v>350</v>
      </c>
    </row>
    <row r="86" spans="1:22" ht="48" customHeight="1" x14ac:dyDescent="0.15">
      <c r="A86" s="70" t="str">
        <f t="shared" ca="1" si="1"/>
        <v>出荷中</v>
      </c>
      <c r="B86" s="2">
        <v>84</v>
      </c>
      <c r="C86" s="3" t="s">
        <v>1452</v>
      </c>
      <c r="D86" s="4" t="str">
        <f>VLOOKUP(C86,確認責任者連絡先!$C$3:$E$81,3,FALSE)</f>
        <v>松山市久万ノ台1201-2</v>
      </c>
      <c r="E86" s="4" t="str">
        <f>VLOOKUP(C86,確認責任者連絡先!$C$3:$F$81,4,FALSE)</f>
        <v>090-9453-3611</v>
      </c>
      <c r="F86" s="116" t="s">
        <v>750</v>
      </c>
      <c r="G86" s="116" t="s">
        <v>751</v>
      </c>
      <c r="H86" s="79" t="s">
        <v>1462</v>
      </c>
      <c r="I86" s="156" t="s">
        <v>212</v>
      </c>
      <c r="J86" s="157" t="s">
        <v>1478</v>
      </c>
      <c r="K86" s="59" t="s">
        <v>749</v>
      </c>
      <c r="L86" s="296" t="s">
        <v>204</v>
      </c>
      <c r="M86" s="296" t="s">
        <v>477</v>
      </c>
      <c r="N86" s="297" t="s">
        <v>205</v>
      </c>
      <c r="O86" s="159">
        <v>44829</v>
      </c>
      <c r="P86" s="159">
        <v>45096</v>
      </c>
      <c r="Q86" s="160">
        <v>1</v>
      </c>
      <c r="R86" s="161">
        <v>84</v>
      </c>
      <c r="S86" s="162">
        <v>850</v>
      </c>
      <c r="T86" s="155" t="s">
        <v>752</v>
      </c>
    </row>
    <row r="87" spans="1:22" ht="48" customHeight="1" x14ac:dyDescent="0.15">
      <c r="A87" s="70" t="str">
        <f t="shared" ca="1" si="1"/>
        <v>出荷中</v>
      </c>
      <c r="B87" s="2">
        <v>85</v>
      </c>
      <c r="C87" s="3" t="s">
        <v>1453</v>
      </c>
      <c r="D87" s="4" t="str">
        <f>VLOOKUP(C87,確認責任者連絡先!$C$3:$E$81,3,FALSE)</f>
        <v>伊予郡松前町大字北川原79-1</v>
      </c>
      <c r="E87" s="4" t="str">
        <f>VLOOKUP(C87,確認責任者連絡先!$C$3:$F$81,4,FALSE)</f>
        <v>089-971-7319</v>
      </c>
      <c r="F87" s="2" t="s">
        <v>754</v>
      </c>
      <c r="G87" s="137" t="s">
        <v>755</v>
      </c>
      <c r="H87" s="118" t="s">
        <v>224</v>
      </c>
      <c r="I87" s="156" t="s">
        <v>227</v>
      </c>
      <c r="J87" s="157" t="s">
        <v>844</v>
      </c>
      <c r="K87" s="59" t="s">
        <v>753</v>
      </c>
      <c r="L87" s="296" t="s">
        <v>201</v>
      </c>
      <c r="M87" s="296" t="s">
        <v>478</v>
      </c>
      <c r="N87" s="298" t="s">
        <v>1720</v>
      </c>
      <c r="O87" s="159">
        <v>44821</v>
      </c>
      <c r="P87" s="159">
        <v>45260</v>
      </c>
      <c r="Q87" s="160">
        <v>1</v>
      </c>
      <c r="R87" s="161">
        <v>3628</v>
      </c>
      <c r="S87" s="162">
        <v>137864</v>
      </c>
      <c r="T87" s="139" t="s">
        <v>756</v>
      </c>
    </row>
    <row r="88" spans="1:22" ht="48" customHeight="1" x14ac:dyDescent="0.15">
      <c r="A88" s="70" t="str">
        <f t="shared" ca="1" si="1"/>
        <v>終了</v>
      </c>
      <c r="B88" s="2">
        <v>86</v>
      </c>
      <c r="C88" s="3" t="s">
        <v>1453</v>
      </c>
      <c r="D88" s="4" t="s">
        <v>668</v>
      </c>
      <c r="E88" s="4" t="s">
        <v>669</v>
      </c>
      <c r="F88" s="2" t="s">
        <v>754</v>
      </c>
      <c r="G88" s="137" t="s">
        <v>755</v>
      </c>
      <c r="H88" s="114" t="s">
        <v>203</v>
      </c>
      <c r="I88" s="156" t="s">
        <v>1463</v>
      </c>
      <c r="J88" s="157" t="s">
        <v>1479</v>
      </c>
      <c r="K88" s="59" t="s">
        <v>1504</v>
      </c>
      <c r="L88" s="296" t="s">
        <v>201</v>
      </c>
      <c r="M88" s="296" t="s">
        <v>478</v>
      </c>
      <c r="N88" s="297" t="s">
        <v>1425</v>
      </c>
      <c r="O88" s="159">
        <v>44798</v>
      </c>
      <c r="P88" s="159">
        <v>44866</v>
      </c>
      <c r="Q88" s="160">
        <v>1</v>
      </c>
      <c r="R88" s="161">
        <v>56</v>
      </c>
      <c r="S88" s="162">
        <v>5600</v>
      </c>
      <c r="T88" s="139" t="s">
        <v>758</v>
      </c>
    </row>
    <row r="89" spans="1:22" ht="48" customHeight="1" x14ac:dyDescent="0.15">
      <c r="A89" s="70" t="str">
        <f t="shared" ca="1" si="1"/>
        <v>出荷中</v>
      </c>
      <c r="B89" s="2">
        <v>87</v>
      </c>
      <c r="C89" s="3" t="s">
        <v>1453</v>
      </c>
      <c r="D89" s="4" t="str">
        <f>VLOOKUP(C89,確認責任者連絡先!$C$3:$E$81,3,FALSE)</f>
        <v>伊予郡松前町大字北川原79-1</v>
      </c>
      <c r="E89" s="4" t="str">
        <f>VLOOKUP(C89,確認責任者連絡先!$C$3:$F$81,4,FALSE)</f>
        <v>089-971-7319</v>
      </c>
      <c r="F89" s="2" t="s">
        <v>754</v>
      </c>
      <c r="G89" s="2" t="s">
        <v>755</v>
      </c>
      <c r="H89" s="114" t="s">
        <v>203</v>
      </c>
      <c r="I89" s="52" t="s">
        <v>309</v>
      </c>
      <c r="J89" s="57" t="s">
        <v>1480</v>
      </c>
      <c r="K89" s="59" t="s">
        <v>757</v>
      </c>
      <c r="L89" s="2" t="s">
        <v>201</v>
      </c>
      <c r="M89" s="296" t="s">
        <v>478</v>
      </c>
      <c r="N89" s="62" t="s">
        <v>1425</v>
      </c>
      <c r="O89" s="55">
        <v>44799</v>
      </c>
      <c r="P89" s="55">
        <v>45077</v>
      </c>
      <c r="Q89" s="8">
        <v>1</v>
      </c>
      <c r="R89" s="147">
        <v>55</v>
      </c>
      <c r="S89" s="148">
        <v>5500</v>
      </c>
      <c r="T89" s="1" t="s">
        <v>1523</v>
      </c>
    </row>
    <row r="90" spans="1:22" ht="48" customHeight="1" x14ac:dyDescent="0.15">
      <c r="A90" s="70" t="str">
        <f t="shared" ca="1" si="1"/>
        <v>出荷中</v>
      </c>
      <c r="B90" s="2">
        <v>88</v>
      </c>
      <c r="C90" s="3" t="s">
        <v>826</v>
      </c>
      <c r="D90" s="4" t="str">
        <f>VLOOKUP(C90,確認責任者連絡先!$C$3:$E$81,3,FALSE)</f>
        <v>上浮穴郡久万高原町入野517</v>
      </c>
      <c r="E90" s="4" t="str">
        <f>VLOOKUP(C90,確認責任者連絡先!$C$3:$F$81,4,FALSE)</f>
        <v>0892-21-0394</v>
      </c>
      <c r="F90" s="2" t="s">
        <v>486</v>
      </c>
      <c r="G90" s="2" t="s">
        <v>760</v>
      </c>
      <c r="H90" s="118" t="s">
        <v>224</v>
      </c>
      <c r="I90" s="52" t="s">
        <v>226</v>
      </c>
      <c r="J90" s="57" t="s">
        <v>839</v>
      </c>
      <c r="K90" s="59" t="s">
        <v>759</v>
      </c>
      <c r="L90" s="2" t="s">
        <v>204</v>
      </c>
      <c r="M90" s="2" t="s">
        <v>477</v>
      </c>
      <c r="N90" s="62" t="s">
        <v>211</v>
      </c>
      <c r="O90" s="55">
        <v>44805</v>
      </c>
      <c r="P90" s="55">
        <v>45169</v>
      </c>
      <c r="Q90" s="8">
        <v>1</v>
      </c>
      <c r="R90" s="147">
        <v>1401.8</v>
      </c>
      <c r="S90" s="148">
        <v>42264.3</v>
      </c>
      <c r="T90" s="1" t="s">
        <v>761</v>
      </c>
    </row>
    <row r="91" spans="1:22" ht="48" customHeight="1" x14ac:dyDescent="0.15">
      <c r="A91" s="70" t="str">
        <f t="shared" ca="1" si="1"/>
        <v>終了</v>
      </c>
      <c r="B91" s="2">
        <v>89</v>
      </c>
      <c r="C91" s="279" t="s">
        <v>1228</v>
      </c>
      <c r="D91" s="4" t="str">
        <f>VLOOKUP(C91,確認責任者連絡先!$C$3:$E$81,3,FALSE)</f>
        <v>伊予市下吾川1433</v>
      </c>
      <c r="E91" s="4" t="str">
        <f>VLOOKUP(C91,確認責任者連絡先!$C$3:$F$81,4,FALSE)</f>
        <v>089-982-1225</v>
      </c>
      <c r="F91" s="2" t="s">
        <v>1701</v>
      </c>
      <c r="G91" s="2" t="s">
        <v>1534</v>
      </c>
      <c r="H91" s="118" t="s">
        <v>224</v>
      </c>
      <c r="I91" s="52" t="s">
        <v>230</v>
      </c>
      <c r="J91" s="57" t="s">
        <v>1481</v>
      </c>
      <c r="K91" s="59" t="s">
        <v>1505</v>
      </c>
      <c r="L91" s="2" t="s">
        <v>201</v>
      </c>
      <c r="M91" s="296" t="s">
        <v>478</v>
      </c>
      <c r="N91" s="62" t="s">
        <v>361</v>
      </c>
      <c r="O91" s="55">
        <v>44835</v>
      </c>
      <c r="P91" s="55">
        <v>44926</v>
      </c>
      <c r="Q91" s="8">
        <v>1</v>
      </c>
      <c r="R91" s="147">
        <v>80.3</v>
      </c>
      <c r="S91" s="148">
        <v>2730</v>
      </c>
      <c r="T91" s="1" t="s">
        <v>1519</v>
      </c>
    </row>
    <row r="92" spans="1:22" ht="48" customHeight="1" x14ac:dyDescent="0.15">
      <c r="A92" s="70" t="str">
        <f t="shared" ca="1" si="1"/>
        <v>終了</v>
      </c>
      <c r="B92" s="2">
        <v>90</v>
      </c>
      <c r="C92" s="3" t="s">
        <v>505</v>
      </c>
      <c r="D92" s="4" t="str">
        <f>VLOOKUP(C92,確認責任者連絡先!$C$3:$E$81,3,FALSE)</f>
        <v>松山市鴨川1-8-5</v>
      </c>
      <c r="E92" s="4" t="str">
        <f>VLOOKUP(C92,確認責任者連絡先!$C$3:$F$81,4,FALSE)</f>
        <v>089-979-1640</v>
      </c>
      <c r="F92" s="2" t="s">
        <v>486</v>
      </c>
      <c r="G92" s="2" t="s">
        <v>763</v>
      </c>
      <c r="H92" s="79" t="s">
        <v>209</v>
      </c>
      <c r="I92" s="52" t="s">
        <v>212</v>
      </c>
      <c r="J92" s="57" t="s">
        <v>1482</v>
      </c>
      <c r="K92" s="59" t="s">
        <v>762</v>
      </c>
      <c r="L92" s="2" t="s">
        <v>204</v>
      </c>
      <c r="M92" s="2" t="s">
        <v>477</v>
      </c>
      <c r="N92" s="62" t="s">
        <v>205</v>
      </c>
      <c r="O92" s="55">
        <v>44853</v>
      </c>
      <c r="P92" s="55">
        <v>45016</v>
      </c>
      <c r="Q92" s="8">
        <v>1</v>
      </c>
      <c r="R92" s="147">
        <v>20</v>
      </c>
      <c r="S92" s="148">
        <v>2500</v>
      </c>
      <c r="T92" s="166" t="s">
        <v>764</v>
      </c>
    </row>
    <row r="93" spans="1:22" ht="48" customHeight="1" x14ac:dyDescent="0.15">
      <c r="A93" s="70" t="str">
        <f t="shared" ca="1" si="1"/>
        <v>終了</v>
      </c>
      <c r="B93" s="2">
        <v>91</v>
      </c>
      <c r="C93" s="3" t="s">
        <v>505</v>
      </c>
      <c r="D93" s="4" t="str">
        <f>VLOOKUP(C93,確認責任者連絡先!$C$3:$E$81,3,FALSE)</f>
        <v>松山市鴨川1-8-5</v>
      </c>
      <c r="E93" s="4" t="str">
        <f>VLOOKUP(C93,確認責任者連絡先!$C$3:$F$81,4,FALSE)</f>
        <v>089-979-1640</v>
      </c>
      <c r="F93" s="2" t="s">
        <v>486</v>
      </c>
      <c r="G93" s="2" t="s">
        <v>763</v>
      </c>
      <c r="H93" s="118" t="s">
        <v>224</v>
      </c>
      <c r="I93" s="52" t="s">
        <v>230</v>
      </c>
      <c r="J93" s="57" t="s">
        <v>1483</v>
      </c>
      <c r="K93" s="59" t="s">
        <v>1506</v>
      </c>
      <c r="L93" s="2" t="s">
        <v>204</v>
      </c>
      <c r="M93" s="2" t="s">
        <v>477</v>
      </c>
      <c r="N93" s="62" t="s">
        <v>205</v>
      </c>
      <c r="O93" s="55">
        <v>44836</v>
      </c>
      <c r="P93" s="55">
        <v>44926</v>
      </c>
      <c r="Q93" s="8">
        <v>1</v>
      </c>
      <c r="R93" s="147">
        <v>50</v>
      </c>
      <c r="S93" s="148">
        <v>1890</v>
      </c>
      <c r="T93" s="166" t="s">
        <v>1520</v>
      </c>
    </row>
    <row r="94" spans="1:22" ht="48" customHeight="1" x14ac:dyDescent="0.15">
      <c r="A94" s="70" t="str">
        <f t="shared" ca="1" si="1"/>
        <v>出荷中</v>
      </c>
      <c r="B94" s="2">
        <v>92</v>
      </c>
      <c r="C94" s="4" t="s">
        <v>171</v>
      </c>
      <c r="D94" s="4" t="str">
        <f>VLOOKUP(C94,確認責任者連絡先!$C$3:$E$81,3,FALSE)</f>
        <v>大洲市東大洲1911-1</v>
      </c>
      <c r="E94" s="4" t="str">
        <f>VLOOKUP(C94,確認責任者連絡先!$C$3:$F$81,4,FALSE)</f>
        <v>本社
0893-25-4333
松山営業所
089-983-3231</v>
      </c>
      <c r="F94" s="2" t="s">
        <v>486</v>
      </c>
      <c r="G94" s="2" t="s">
        <v>767</v>
      </c>
      <c r="H94" s="118" t="s">
        <v>224</v>
      </c>
      <c r="I94" s="52" t="s">
        <v>225</v>
      </c>
      <c r="J94" s="57" t="s">
        <v>845</v>
      </c>
      <c r="K94" s="59" t="s">
        <v>765</v>
      </c>
      <c r="L94" s="2" t="s">
        <v>204</v>
      </c>
      <c r="M94" s="2" t="s">
        <v>1323</v>
      </c>
      <c r="N94" s="62" t="s">
        <v>235</v>
      </c>
      <c r="O94" s="55">
        <v>44829</v>
      </c>
      <c r="P94" s="55">
        <v>45214</v>
      </c>
      <c r="Q94" s="8">
        <v>1</v>
      </c>
      <c r="R94" s="147">
        <v>214.7</v>
      </c>
      <c r="S94" s="148">
        <v>8733</v>
      </c>
      <c r="T94" s="1" t="s">
        <v>768</v>
      </c>
    </row>
    <row r="95" spans="1:22" ht="48" customHeight="1" x14ac:dyDescent="0.15">
      <c r="A95" s="70" t="str">
        <f t="shared" ca="1" si="1"/>
        <v>出荷中</v>
      </c>
      <c r="B95" s="2">
        <v>93</v>
      </c>
      <c r="C95" s="4" t="s">
        <v>171</v>
      </c>
      <c r="D95" s="4" t="str">
        <f>VLOOKUP(C95,確認責任者連絡先!$C$3:$E$81,3,FALSE)</f>
        <v>大洲市東大洲1911-1</v>
      </c>
      <c r="E95" s="4" t="str">
        <f>VLOOKUP(C95,確認責任者連絡先!$C$3:$F$81,4,FALSE)</f>
        <v>本社
0893-25-4333
松山営業所
089-983-3231</v>
      </c>
      <c r="F95" s="2" t="s">
        <v>486</v>
      </c>
      <c r="G95" s="2" t="s">
        <v>767</v>
      </c>
      <c r="H95" s="118" t="s">
        <v>224</v>
      </c>
      <c r="I95" s="52" t="s">
        <v>230</v>
      </c>
      <c r="J95" s="57" t="s">
        <v>846</v>
      </c>
      <c r="K95" s="59" t="s">
        <v>766</v>
      </c>
      <c r="L95" s="2" t="s">
        <v>208</v>
      </c>
      <c r="M95" s="296" t="s">
        <v>478</v>
      </c>
      <c r="N95" s="62" t="s">
        <v>235</v>
      </c>
      <c r="O95" s="55">
        <v>44854</v>
      </c>
      <c r="P95" s="55">
        <v>45214</v>
      </c>
      <c r="Q95" s="8">
        <v>1</v>
      </c>
      <c r="R95" s="147">
        <v>88.7</v>
      </c>
      <c r="S95" s="148">
        <v>3336</v>
      </c>
      <c r="T95" s="1" t="s">
        <v>769</v>
      </c>
    </row>
    <row r="96" spans="1:22" ht="48" customHeight="1" x14ac:dyDescent="0.15">
      <c r="A96" s="70" t="str">
        <f t="shared" ca="1" si="1"/>
        <v>出荷中</v>
      </c>
      <c r="B96" s="2">
        <v>94</v>
      </c>
      <c r="C96" s="3" t="s">
        <v>1451</v>
      </c>
      <c r="D96" s="4" t="str">
        <f>VLOOKUP(C96,確認責任者連絡先!$C$3:$E$81,3,FALSE)</f>
        <v>松山市三番町八丁目325番1</v>
      </c>
      <c r="E96" s="4" t="str">
        <f>VLOOKUP(C96,確認責任者連絡先!$C$3:$F$81,4,FALSE)</f>
        <v>089-946-1611</v>
      </c>
      <c r="F96" s="2" t="s">
        <v>1702</v>
      </c>
      <c r="G96" s="2" t="s">
        <v>771</v>
      </c>
      <c r="H96" s="118" t="s">
        <v>224</v>
      </c>
      <c r="I96" s="52" t="s">
        <v>230</v>
      </c>
      <c r="J96" s="57" t="s">
        <v>842</v>
      </c>
      <c r="K96" s="59" t="s">
        <v>770</v>
      </c>
      <c r="L96" s="2" t="s">
        <v>1424</v>
      </c>
      <c r="M96" s="2" t="s">
        <v>477</v>
      </c>
      <c r="N96" s="62" t="s">
        <v>200</v>
      </c>
      <c r="O96" s="55">
        <v>44835</v>
      </c>
      <c r="P96" s="55">
        <v>45199</v>
      </c>
      <c r="Q96" s="8">
        <v>13</v>
      </c>
      <c r="R96" s="147">
        <v>1053.55</v>
      </c>
      <c r="S96" s="148">
        <v>53040</v>
      </c>
      <c r="T96" s="1" t="s">
        <v>772</v>
      </c>
    </row>
    <row r="97" spans="1:20" ht="48" customHeight="1" x14ac:dyDescent="0.15">
      <c r="A97" s="70" t="str">
        <f t="shared" ca="1" si="1"/>
        <v>終了</v>
      </c>
      <c r="B97" s="2">
        <v>95</v>
      </c>
      <c r="C97" s="119" t="s">
        <v>680</v>
      </c>
      <c r="D97" s="4" t="str">
        <f>VLOOKUP(C97,確認責任者連絡先!$C$3:$E$81,3,FALSE)</f>
        <v>今治市神宮甲844-5</v>
      </c>
      <c r="E97" s="4" t="str">
        <f>VLOOKUP(C97,確認責任者連絡先!$C$3:$F$81,4,FALSE)</f>
        <v>0898-31-3511</v>
      </c>
      <c r="F97" s="2" t="s">
        <v>774</v>
      </c>
      <c r="G97" s="2" t="s">
        <v>775</v>
      </c>
      <c r="H97" s="252" t="s">
        <v>29</v>
      </c>
      <c r="I97" s="8" t="s">
        <v>51</v>
      </c>
      <c r="J97" s="58" t="s">
        <v>1484</v>
      </c>
      <c r="K97" s="59" t="s">
        <v>773</v>
      </c>
      <c r="L97" s="62" t="s">
        <v>28</v>
      </c>
      <c r="M97" s="124" t="s">
        <v>47</v>
      </c>
      <c r="N97" s="62" t="s">
        <v>359</v>
      </c>
      <c r="O97" s="56">
        <v>44835</v>
      </c>
      <c r="P97" s="56">
        <v>44957</v>
      </c>
      <c r="Q97" s="163">
        <v>1</v>
      </c>
      <c r="R97" s="164">
        <v>250</v>
      </c>
      <c r="S97" s="165">
        <v>50000</v>
      </c>
      <c r="T97" s="64" t="s">
        <v>776</v>
      </c>
    </row>
    <row r="98" spans="1:20" ht="48" customHeight="1" x14ac:dyDescent="0.15">
      <c r="A98" s="70" t="str">
        <f t="shared" ca="1" si="1"/>
        <v>終了</v>
      </c>
      <c r="B98" s="2">
        <v>96</v>
      </c>
      <c r="C98" s="119" t="s">
        <v>678</v>
      </c>
      <c r="D98" s="4" t="str">
        <f>VLOOKUP(C98,確認責任者連絡先!$C$3:$E$81,3,FALSE)</f>
        <v>宇和島市寄松甲833-4</v>
      </c>
      <c r="E98" s="4" t="str">
        <f>VLOOKUP(C98,確認責任者連絡先!$C$3:$F$81,4,FALSE)</f>
        <v>0895-27-2335</v>
      </c>
      <c r="F98" s="2" t="s">
        <v>778</v>
      </c>
      <c r="G98" s="2" t="s">
        <v>779</v>
      </c>
      <c r="H98" s="252" t="s">
        <v>29</v>
      </c>
      <c r="I98" s="8" t="s">
        <v>213</v>
      </c>
      <c r="J98" s="280" t="s">
        <v>1485</v>
      </c>
      <c r="K98" s="59" t="s">
        <v>777</v>
      </c>
      <c r="L98" s="62" t="s">
        <v>28</v>
      </c>
      <c r="M98" s="124" t="s">
        <v>47</v>
      </c>
      <c r="N98" s="62" t="s">
        <v>11</v>
      </c>
      <c r="O98" s="54">
        <v>44835</v>
      </c>
      <c r="P98" s="54">
        <v>44946</v>
      </c>
      <c r="Q98" s="148">
        <v>1</v>
      </c>
      <c r="R98" s="265">
        <v>123.31</v>
      </c>
      <c r="S98" s="266">
        <v>20000</v>
      </c>
      <c r="T98" s="1" t="s">
        <v>780</v>
      </c>
    </row>
    <row r="99" spans="1:20" ht="48" customHeight="1" x14ac:dyDescent="0.15">
      <c r="A99" s="70" t="str">
        <f t="shared" ca="1" si="1"/>
        <v>終了</v>
      </c>
      <c r="B99" s="2">
        <v>97</v>
      </c>
      <c r="C99" s="119" t="s">
        <v>678</v>
      </c>
      <c r="D99" s="4" t="str">
        <f>VLOOKUP(C99,確認責任者連絡先!$C$3:$E$81,3,FALSE)</f>
        <v>宇和島市寄松甲833-4</v>
      </c>
      <c r="E99" s="4" t="str">
        <f>VLOOKUP(C99,確認責任者連絡先!$C$3:$F$81,4,FALSE)</f>
        <v>0895-27-2335</v>
      </c>
      <c r="F99" s="2" t="s">
        <v>778</v>
      </c>
      <c r="G99" s="2" t="s">
        <v>779</v>
      </c>
      <c r="H99" s="252" t="s">
        <v>29</v>
      </c>
      <c r="I99" s="8" t="s">
        <v>1464</v>
      </c>
      <c r="J99" s="280" t="s">
        <v>1486</v>
      </c>
      <c r="K99" s="59" t="s">
        <v>781</v>
      </c>
      <c r="L99" s="16" t="s">
        <v>139</v>
      </c>
      <c r="M99" s="124" t="s">
        <v>24</v>
      </c>
      <c r="N99" s="62" t="s">
        <v>11</v>
      </c>
      <c r="O99" s="54">
        <v>44854</v>
      </c>
      <c r="P99" s="54">
        <v>45005</v>
      </c>
      <c r="Q99" s="148">
        <v>1</v>
      </c>
      <c r="R99" s="265">
        <v>58.02</v>
      </c>
      <c r="S99" s="266">
        <v>6000</v>
      </c>
      <c r="T99" s="1" t="s">
        <v>782</v>
      </c>
    </row>
    <row r="100" spans="1:20" ht="48" customHeight="1" x14ac:dyDescent="0.15">
      <c r="A100" s="70" t="str">
        <f t="shared" ca="1" si="1"/>
        <v>終了</v>
      </c>
      <c r="B100" s="2">
        <v>98</v>
      </c>
      <c r="C100" s="4" t="s">
        <v>828</v>
      </c>
      <c r="D100" s="4" t="str">
        <f>VLOOKUP(C100,確認責任者連絡先!$C$3:$E$81,3,FALSE)</f>
        <v>西予市宇和町卯之町2-462</v>
      </c>
      <c r="E100" s="4" t="str">
        <f>VLOOKUP(C100,確認責任者連絡先!$C$3:$F$81,4,FALSE)</f>
        <v>0894-62-1211</v>
      </c>
      <c r="F100" s="2" t="s">
        <v>486</v>
      </c>
      <c r="G100" s="2" t="s">
        <v>784</v>
      </c>
      <c r="H100" s="252" t="s">
        <v>29</v>
      </c>
      <c r="I100" s="8" t="s">
        <v>215</v>
      </c>
      <c r="J100" s="280" t="s">
        <v>1487</v>
      </c>
      <c r="K100" s="59" t="s">
        <v>783</v>
      </c>
      <c r="L100" s="62" t="s">
        <v>28</v>
      </c>
      <c r="M100" s="124" t="s">
        <v>48</v>
      </c>
      <c r="N100" s="16" t="s">
        <v>50</v>
      </c>
      <c r="O100" s="56">
        <v>44835</v>
      </c>
      <c r="P100" s="56">
        <v>44957</v>
      </c>
      <c r="Q100" s="8">
        <v>1</v>
      </c>
      <c r="R100" s="149">
        <v>50</v>
      </c>
      <c r="S100" s="150">
        <v>9000</v>
      </c>
      <c r="T100" s="1" t="s">
        <v>785</v>
      </c>
    </row>
    <row r="101" spans="1:20" ht="48" customHeight="1" x14ac:dyDescent="0.15">
      <c r="A101" s="70" t="str">
        <f t="shared" ca="1" si="1"/>
        <v>出荷中</v>
      </c>
      <c r="B101" s="2">
        <v>99</v>
      </c>
      <c r="C101" s="4" t="s">
        <v>828</v>
      </c>
      <c r="D101" s="4" t="str">
        <f>VLOOKUP(C101,確認責任者連絡先!$C$3:$E$81,3,FALSE)</f>
        <v>西予市宇和町卯之町2-462</v>
      </c>
      <c r="E101" s="4" t="str">
        <f>VLOOKUP(C101,確認責任者連絡先!$C$3:$F$81,4,FALSE)</f>
        <v>0894-62-1211</v>
      </c>
      <c r="F101" s="2" t="s">
        <v>486</v>
      </c>
      <c r="G101" s="2" t="s">
        <v>787</v>
      </c>
      <c r="H101" s="118" t="s">
        <v>13</v>
      </c>
      <c r="I101" s="64" t="s">
        <v>15</v>
      </c>
      <c r="J101" s="280" t="s">
        <v>1488</v>
      </c>
      <c r="K101" s="59" t="s">
        <v>786</v>
      </c>
      <c r="L101" s="16" t="s">
        <v>139</v>
      </c>
      <c r="M101" s="124" t="s">
        <v>24</v>
      </c>
      <c r="N101" s="16" t="s">
        <v>50</v>
      </c>
      <c r="O101" s="54">
        <v>44805</v>
      </c>
      <c r="P101" s="54">
        <v>45169</v>
      </c>
      <c r="Q101" s="8">
        <v>10</v>
      </c>
      <c r="R101" s="149">
        <v>394.5</v>
      </c>
      <c r="S101" s="150">
        <v>14080</v>
      </c>
      <c r="T101" s="1" t="s">
        <v>788</v>
      </c>
    </row>
    <row r="102" spans="1:20" ht="48" customHeight="1" x14ac:dyDescent="0.15">
      <c r="A102" s="70" t="str">
        <f t="shared" ca="1" si="1"/>
        <v>出荷中</v>
      </c>
      <c r="B102" s="2">
        <v>100</v>
      </c>
      <c r="C102" s="4" t="s">
        <v>828</v>
      </c>
      <c r="D102" s="4" t="str">
        <f>VLOOKUP(C102,確認責任者連絡先!$C$3:$E$81,3,FALSE)</f>
        <v>西予市宇和町卯之町2-462</v>
      </c>
      <c r="E102" s="4" t="str">
        <f>VLOOKUP(C102,確認責任者連絡先!$C$3:$F$81,4,FALSE)</f>
        <v>0894-62-1211</v>
      </c>
      <c r="F102" s="2" t="s">
        <v>793</v>
      </c>
      <c r="G102" s="2" t="s">
        <v>1536</v>
      </c>
      <c r="H102" s="118" t="s">
        <v>13</v>
      </c>
      <c r="I102" s="8" t="s">
        <v>1465</v>
      </c>
      <c r="J102" s="59" t="s">
        <v>843</v>
      </c>
      <c r="K102" s="59" t="s">
        <v>789</v>
      </c>
      <c r="L102" s="62" t="s">
        <v>28</v>
      </c>
      <c r="M102" s="124" t="s">
        <v>48</v>
      </c>
      <c r="N102" s="16" t="s">
        <v>50</v>
      </c>
      <c r="O102" s="54">
        <v>44824</v>
      </c>
      <c r="P102" s="54">
        <v>45199</v>
      </c>
      <c r="Q102" s="247">
        <v>18</v>
      </c>
      <c r="R102" s="248">
        <v>2095</v>
      </c>
      <c r="S102" s="256">
        <v>86750</v>
      </c>
      <c r="T102" s="1" t="s">
        <v>798</v>
      </c>
    </row>
    <row r="103" spans="1:20" ht="48" customHeight="1" x14ac:dyDescent="0.15">
      <c r="A103" s="70" t="str">
        <f t="shared" ca="1" si="1"/>
        <v>出荷中</v>
      </c>
      <c r="B103" s="2">
        <v>101</v>
      </c>
      <c r="C103" s="4" t="s">
        <v>828</v>
      </c>
      <c r="D103" s="4" t="str">
        <f>VLOOKUP(C103,確認責任者連絡先!$C$3:$E$81,3,FALSE)</f>
        <v>西予市宇和町卯之町2-462</v>
      </c>
      <c r="E103" s="4" t="str">
        <f>VLOOKUP(C103,確認責任者連絡先!$C$3:$F$81,4,FALSE)</f>
        <v>0894-62-1211</v>
      </c>
      <c r="F103" s="2" t="s">
        <v>486</v>
      </c>
      <c r="G103" s="2" t="s">
        <v>794</v>
      </c>
      <c r="H103" s="118" t="s">
        <v>13</v>
      </c>
      <c r="I103" s="8" t="s">
        <v>1466</v>
      </c>
      <c r="J103" s="59" t="s">
        <v>460</v>
      </c>
      <c r="K103" s="59" t="s">
        <v>790</v>
      </c>
      <c r="L103" s="16" t="s">
        <v>139</v>
      </c>
      <c r="M103" s="124" t="s">
        <v>24</v>
      </c>
      <c r="N103" s="16" t="s">
        <v>50</v>
      </c>
      <c r="O103" s="54">
        <v>44835</v>
      </c>
      <c r="P103" s="54">
        <v>45199</v>
      </c>
      <c r="Q103" s="247">
        <v>2</v>
      </c>
      <c r="R103" s="248">
        <v>114.6</v>
      </c>
      <c r="S103" s="256">
        <v>3960</v>
      </c>
      <c r="T103" s="1" t="s">
        <v>799</v>
      </c>
    </row>
    <row r="104" spans="1:20" ht="48" customHeight="1" x14ac:dyDescent="0.15">
      <c r="A104" s="70" t="str">
        <f t="shared" ca="1" si="1"/>
        <v>出荷中</v>
      </c>
      <c r="B104" s="2">
        <v>102</v>
      </c>
      <c r="C104" s="4" t="s">
        <v>828</v>
      </c>
      <c r="D104" s="4" t="str">
        <f>VLOOKUP(C104,確認責任者連絡先!$C$3:$E$81,3,FALSE)</f>
        <v>西予市宇和町卯之町2-462</v>
      </c>
      <c r="E104" s="4" t="str">
        <f>VLOOKUP(C104,確認責任者連絡先!$C$3:$F$81,4,FALSE)</f>
        <v>0894-62-1211</v>
      </c>
      <c r="F104" s="2" t="s">
        <v>486</v>
      </c>
      <c r="G104" s="2" t="s">
        <v>795</v>
      </c>
      <c r="H104" s="118" t="s">
        <v>13</v>
      </c>
      <c r="I104" s="8" t="s">
        <v>195</v>
      </c>
      <c r="J104" s="59" t="s">
        <v>461</v>
      </c>
      <c r="K104" s="59" t="s">
        <v>791</v>
      </c>
      <c r="L104" s="62" t="s">
        <v>28</v>
      </c>
      <c r="M104" s="124" t="s">
        <v>48</v>
      </c>
      <c r="N104" s="16" t="s">
        <v>50</v>
      </c>
      <c r="O104" s="54">
        <v>44835</v>
      </c>
      <c r="P104" s="54">
        <v>45199</v>
      </c>
      <c r="Q104" s="8">
        <v>1</v>
      </c>
      <c r="R104" s="248">
        <v>64.7</v>
      </c>
      <c r="S104" s="256">
        <v>2700</v>
      </c>
      <c r="T104" s="1" t="s">
        <v>800</v>
      </c>
    </row>
    <row r="105" spans="1:20" ht="48" customHeight="1" x14ac:dyDescent="0.15">
      <c r="A105" s="70" t="str">
        <f t="shared" ca="1" si="1"/>
        <v>出荷中</v>
      </c>
      <c r="B105" s="2">
        <v>103</v>
      </c>
      <c r="C105" s="4" t="s">
        <v>828</v>
      </c>
      <c r="D105" s="4" t="str">
        <f>VLOOKUP(C105,確認責任者連絡先!$C$3:$E$81,3,FALSE)</f>
        <v>西予市宇和町卯之町2-462</v>
      </c>
      <c r="E105" s="4" t="str">
        <f>VLOOKUP(C105,確認責任者連絡先!$C$3:$F$81,4,FALSE)</f>
        <v>0894-62-1211</v>
      </c>
      <c r="F105" s="2" t="s">
        <v>796</v>
      </c>
      <c r="G105" s="2" t="s">
        <v>797</v>
      </c>
      <c r="H105" s="118" t="s">
        <v>13</v>
      </c>
      <c r="I105" s="8" t="s">
        <v>462</v>
      </c>
      <c r="J105" s="59" t="s">
        <v>463</v>
      </c>
      <c r="K105" s="59" t="s">
        <v>792</v>
      </c>
      <c r="L105" s="62" t="s">
        <v>28</v>
      </c>
      <c r="M105" s="124" t="s">
        <v>48</v>
      </c>
      <c r="N105" s="16" t="s">
        <v>50</v>
      </c>
      <c r="O105" s="54">
        <v>44849</v>
      </c>
      <c r="P105" s="54">
        <v>45184</v>
      </c>
      <c r="Q105" s="247">
        <v>5</v>
      </c>
      <c r="R105" s="248">
        <v>256.39999999999998</v>
      </c>
      <c r="S105" s="256">
        <v>10768</v>
      </c>
      <c r="T105" s="1" t="s">
        <v>801</v>
      </c>
    </row>
    <row r="106" spans="1:20" ht="48" customHeight="1" x14ac:dyDescent="0.15">
      <c r="A106" s="70" t="str">
        <f t="shared" ca="1" si="1"/>
        <v>終了</v>
      </c>
      <c r="B106" s="2">
        <v>104</v>
      </c>
      <c r="C106" s="119" t="s">
        <v>181</v>
      </c>
      <c r="D106" s="4" t="str">
        <f>VLOOKUP(C106,確認責任者連絡先!$C$3:$E$81,3,FALSE)</f>
        <v>八幡浜市日土町2-116</v>
      </c>
      <c r="E106" s="4" t="str">
        <f>VLOOKUP(C106,確認責任者連絡先!$C$3:$F$81,4,FALSE)</f>
        <v>0894-26-1011</v>
      </c>
      <c r="F106" s="2" t="s">
        <v>486</v>
      </c>
      <c r="G106" s="2" t="s">
        <v>1535</v>
      </c>
      <c r="H106" s="252" t="s">
        <v>29</v>
      </c>
      <c r="I106" s="8" t="s">
        <v>38</v>
      </c>
      <c r="J106" s="280" t="s">
        <v>1489</v>
      </c>
      <c r="K106" s="59" t="s">
        <v>1507</v>
      </c>
      <c r="L106" s="62" t="s">
        <v>28</v>
      </c>
      <c r="M106" s="124" t="s">
        <v>48</v>
      </c>
      <c r="N106" s="16" t="s">
        <v>50</v>
      </c>
      <c r="O106" s="54">
        <v>44835</v>
      </c>
      <c r="P106" s="54">
        <v>44920</v>
      </c>
      <c r="Q106" s="1">
        <v>1</v>
      </c>
      <c r="R106" s="143">
        <v>52</v>
      </c>
      <c r="S106" s="144">
        <v>7150</v>
      </c>
      <c r="T106" s="1" t="s">
        <v>1521</v>
      </c>
    </row>
    <row r="107" spans="1:20" ht="48" customHeight="1" x14ac:dyDescent="0.15">
      <c r="A107" s="70" t="str">
        <f t="shared" ca="1" si="1"/>
        <v>出荷中</v>
      </c>
      <c r="B107" s="2">
        <v>105</v>
      </c>
      <c r="C107" s="4" t="s">
        <v>1102</v>
      </c>
      <c r="D107" s="4" t="str">
        <f>VLOOKUP(C107,確認責任者連絡先!$C$3:$E$81,3,FALSE)</f>
        <v>宇和島市栄町港3丁目303</v>
      </c>
      <c r="E107" s="4" t="str">
        <f>VLOOKUP(C107,確認責任者連絡先!$C$3:$F$81,4,FALSE)</f>
        <v>0895-22-8111</v>
      </c>
      <c r="F107" s="295" t="s">
        <v>803</v>
      </c>
      <c r="G107" s="295" t="s">
        <v>1714</v>
      </c>
      <c r="H107" s="118" t="s">
        <v>13</v>
      </c>
      <c r="I107" s="64" t="s">
        <v>15</v>
      </c>
      <c r="J107" s="280" t="s">
        <v>847</v>
      </c>
      <c r="K107" s="59" t="s">
        <v>802</v>
      </c>
      <c r="L107" s="62" t="s">
        <v>28</v>
      </c>
      <c r="M107" s="124" t="s">
        <v>48</v>
      </c>
      <c r="N107" s="16" t="s">
        <v>1511</v>
      </c>
      <c r="O107" s="54">
        <v>44805</v>
      </c>
      <c r="P107" s="54">
        <v>45169</v>
      </c>
      <c r="Q107" s="281">
        <v>59</v>
      </c>
      <c r="R107" s="282">
        <v>4296</v>
      </c>
      <c r="S107" s="144">
        <v>16035</v>
      </c>
      <c r="T107" s="4" t="s">
        <v>804</v>
      </c>
    </row>
    <row r="108" spans="1:20" ht="48" customHeight="1" x14ac:dyDescent="0.15">
      <c r="A108" s="70" t="str">
        <f t="shared" ca="1" si="1"/>
        <v>出荷中</v>
      </c>
      <c r="B108" s="2">
        <v>106</v>
      </c>
      <c r="C108" s="4" t="s">
        <v>829</v>
      </c>
      <c r="D108" s="4" t="str">
        <f>VLOOKUP(C108,確認責任者連絡先!$C$3:$E$81,3,FALSE)</f>
        <v>大洲市東大洲198番地</v>
      </c>
      <c r="E108" s="4" t="str">
        <f>VLOOKUP(C108,確認責任者連絡先!$C$3:$F$81,4,FALSE)</f>
        <v>0893-24-4181</v>
      </c>
      <c r="F108" s="2" t="s">
        <v>806</v>
      </c>
      <c r="G108" s="2" t="s">
        <v>807</v>
      </c>
      <c r="H108" s="118" t="s">
        <v>13</v>
      </c>
      <c r="I108" s="64" t="s">
        <v>40</v>
      </c>
      <c r="J108" s="280" t="s">
        <v>848</v>
      </c>
      <c r="K108" s="59" t="s">
        <v>805</v>
      </c>
      <c r="L108" s="62" t="s">
        <v>302</v>
      </c>
      <c r="M108" s="124" t="s">
        <v>48</v>
      </c>
      <c r="N108" s="62" t="s">
        <v>53</v>
      </c>
      <c r="O108" s="56">
        <v>44824</v>
      </c>
      <c r="P108" s="56">
        <v>45199</v>
      </c>
      <c r="Q108" s="1">
        <v>29</v>
      </c>
      <c r="R108" s="143">
        <v>1335.3</v>
      </c>
      <c r="S108" s="144">
        <v>53412</v>
      </c>
      <c r="T108" s="1" t="s">
        <v>808</v>
      </c>
    </row>
    <row r="109" spans="1:20" ht="48" customHeight="1" x14ac:dyDescent="0.15">
      <c r="A109" s="70" t="str">
        <f t="shared" ca="1" si="1"/>
        <v>出荷中</v>
      </c>
      <c r="B109" s="2">
        <v>107</v>
      </c>
      <c r="C109" s="4" t="s">
        <v>829</v>
      </c>
      <c r="D109" s="4" t="str">
        <f>VLOOKUP(C109,確認責任者連絡先!$C$3:$E$81,3,FALSE)</f>
        <v>大洲市東大洲198番地</v>
      </c>
      <c r="E109" s="4" t="str">
        <f>VLOOKUP(C109,確認責任者連絡先!$C$3:$F$81,4,FALSE)</f>
        <v>0893-24-4181</v>
      </c>
      <c r="F109" s="2" t="s">
        <v>1703</v>
      </c>
      <c r="G109" s="2" t="s">
        <v>810</v>
      </c>
      <c r="H109" s="118" t="s">
        <v>13</v>
      </c>
      <c r="I109" s="64" t="s">
        <v>44</v>
      </c>
      <c r="J109" s="280" t="s">
        <v>849</v>
      </c>
      <c r="K109" s="59" t="s">
        <v>809</v>
      </c>
      <c r="L109" s="62" t="s">
        <v>3</v>
      </c>
      <c r="M109" s="124" t="s">
        <v>46</v>
      </c>
      <c r="N109" s="62" t="s">
        <v>53</v>
      </c>
      <c r="O109" s="54">
        <v>44835</v>
      </c>
      <c r="P109" s="54">
        <v>45199</v>
      </c>
      <c r="Q109" s="247">
        <v>88</v>
      </c>
      <c r="R109" s="248">
        <v>4595.7</v>
      </c>
      <c r="S109" s="256">
        <v>229785</v>
      </c>
      <c r="T109" s="1" t="s">
        <v>811</v>
      </c>
    </row>
    <row r="110" spans="1:20" ht="48" customHeight="1" x14ac:dyDescent="0.15">
      <c r="A110" s="70" t="str">
        <f t="shared" ca="1" si="1"/>
        <v>出荷中</v>
      </c>
      <c r="B110" s="2">
        <v>108</v>
      </c>
      <c r="C110" s="119" t="s">
        <v>830</v>
      </c>
      <c r="D110" s="4" t="str">
        <f>VLOOKUP(C110,確認責任者連絡先!$C$3:$E$81,3,FALSE)</f>
        <v>宇和島市吉田町河内甲1471</v>
      </c>
      <c r="E110" s="4" t="str">
        <f>VLOOKUP(C110,確認責任者連絡先!$C$3:$F$81,4,FALSE)</f>
        <v>0895-52-1937</v>
      </c>
      <c r="F110" s="2" t="s">
        <v>1704</v>
      </c>
      <c r="G110" s="2" t="s">
        <v>813</v>
      </c>
      <c r="H110" s="118" t="s">
        <v>13</v>
      </c>
      <c r="I110" s="64" t="s">
        <v>35</v>
      </c>
      <c r="J110" s="280" t="s">
        <v>850</v>
      </c>
      <c r="K110" s="59" t="s">
        <v>812</v>
      </c>
      <c r="L110" s="62" t="s">
        <v>302</v>
      </c>
      <c r="M110" s="124" t="s">
        <v>48</v>
      </c>
      <c r="N110" s="16" t="s">
        <v>1721</v>
      </c>
      <c r="O110" s="54">
        <v>44805</v>
      </c>
      <c r="P110" s="54">
        <v>45169</v>
      </c>
      <c r="Q110" s="148">
        <v>1</v>
      </c>
      <c r="R110" s="248">
        <v>3089.25</v>
      </c>
      <c r="S110" s="249">
        <v>111213</v>
      </c>
      <c r="T110" s="1" t="s">
        <v>814</v>
      </c>
    </row>
    <row r="111" spans="1:20" ht="48" customHeight="1" x14ac:dyDescent="0.15">
      <c r="A111" s="70" t="str">
        <f t="shared" ca="1" si="1"/>
        <v>終了</v>
      </c>
      <c r="B111" s="2">
        <v>109</v>
      </c>
      <c r="C111" s="4" t="s">
        <v>1454</v>
      </c>
      <c r="D111" s="4" t="str">
        <f>VLOOKUP(C111,確認責任者連絡先!$C$3:$E$81,3,FALSE)</f>
        <v>宇和島市伊吹町字高樋甲895</v>
      </c>
      <c r="E111" s="4" t="str">
        <f>VLOOKUP(C111,確認責任者連絡先!$C$3:$F$81,4,FALSE)</f>
        <v>0895-25-1249</v>
      </c>
      <c r="F111" s="2" t="s">
        <v>486</v>
      </c>
      <c r="G111" s="2" t="s">
        <v>816</v>
      </c>
      <c r="H111" s="252" t="s">
        <v>29</v>
      </c>
      <c r="I111" s="64" t="s">
        <v>1467</v>
      </c>
      <c r="J111" s="280" t="s">
        <v>1490</v>
      </c>
      <c r="K111" s="59" t="s">
        <v>815</v>
      </c>
      <c r="L111" s="62" t="s">
        <v>302</v>
      </c>
      <c r="M111" s="124" t="s">
        <v>48</v>
      </c>
      <c r="N111" s="16" t="s">
        <v>11</v>
      </c>
      <c r="O111" s="54">
        <v>44805</v>
      </c>
      <c r="P111" s="54">
        <v>44985</v>
      </c>
      <c r="Q111" s="1">
        <v>1</v>
      </c>
      <c r="R111" s="143">
        <v>16</v>
      </c>
      <c r="S111" s="144">
        <v>1000</v>
      </c>
      <c r="T111" s="1" t="s">
        <v>817</v>
      </c>
    </row>
    <row r="112" spans="1:20" ht="48" customHeight="1" x14ac:dyDescent="0.15">
      <c r="A112" s="70" t="str">
        <f t="shared" ca="1" si="1"/>
        <v>終了</v>
      </c>
      <c r="B112" s="2">
        <v>110</v>
      </c>
      <c r="C112" s="4" t="s">
        <v>1455</v>
      </c>
      <c r="D112" s="4" t="str">
        <f>VLOOKUP(C112,確認責任者連絡先!$C$3:$E$81,3,FALSE)</f>
        <v>西予市宇和町卯之町4-190-1</v>
      </c>
      <c r="E112" s="4" t="str">
        <f>VLOOKUP(C112,確認責任者連絡先!$C$3:$F$81,4,FALSE)</f>
        <v>0894-62-1321</v>
      </c>
      <c r="F112" s="2" t="s">
        <v>1705</v>
      </c>
      <c r="G112" s="2" t="s">
        <v>819</v>
      </c>
      <c r="H112" s="252" t="s">
        <v>29</v>
      </c>
      <c r="I112" s="64" t="s">
        <v>34</v>
      </c>
      <c r="J112" s="59" t="s">
        <v>1491</v>
      </c>
      <c r="K112" s="59" t="s">
        <v>1508</v>
      </c>
      <c r="L112" s="16" t="s">
        <v>223</v>
      </c>
      <c r="M112" s="124" t="s">
        <v>1512</v>
      </c>
      <c r="N112" s="16" t="s">
        <v>11</v>
      </c>
      <c r="O112" s="54">
        <v>44825</v>
      </c>
      <c r="P112" s="54">
        <v>44905</v>
      </c>
      <c r="Q112" s="8">
        <v>1</v>
      </c>
      <c r="R112" s="149">
        <v>6</v>
      </c>
      <c r="S112" s="150">
        <v>1150</v>
      </c>
      <c r="T112" s="1" t="s">
        <v>1522</v>
      </c>
    </row>
    <row r="113" spans="1:20" ht="48" customHeight="1" x14ac:dyDescent="0.15">
      <c r="A113" s="70" t="str">
        <f t="shared" ca="1" si="1"/>
        <v>出荷中</v>
      </c>
      <c r="B113" s="2">
        <v>111</v>
      </c>
      <c r="C113" s="4" t="s">
        <v>1455</v>
      </c>
      <c r="D113" s="4" t="str">
        <f>VLOOKUP(C113,確認責任者連絡先!$C$3:$E$81,3,FALSE)</f>
        <v>西予市宇和町卯之町4-190-1</v>
      </c>
      <c r="E113" s="4" t="str">
        <f>VLOOKUP(C113,確認責任者連絡先!$C$3:$F$81,4,FALSE)</f>
        <v>0894-62-1321</v>
      </c>
      <c r="F113" s="2" t="s">
        <v>1705</v>
      </c>
      <c r="G113" s="2" t="s">
        <v>819</v>
      </c>
      <c r="H113" s="252" t="s">
        <v>29</v>
      </c>
      <c r="I113" s="64" t="s">
        <v>1468</v>
      </c>
      <c r="J113" s="59" t="s">
        <v>391</v>
      </c>
      <c r="K113" s="59" t="s">
        <v>818</v>
      </c>
      <c r="L113" s="16" t="s">
        <v>223</v>
      </c>
      <c r="M113" s="124" t="s">
        <v>1512</v>
      </c>
      <c r="N113" s="16" t="s">
        <v>11</v>
      </c>
      <c r="O113" s="54">
        <v>44911</v>
      </c>
      <c r="P113" s="54">
        <v>45056</v>
      </c>
      <c r="Q113" s="8">
        <v>1</v>
      </c>
      <c r="R113" s="149">
        <v>53.5</v>
      </c>
      <c r="S113" s="150">
        <v>4495</v>
      </c>
      <c r="T113" s="1" t="s">
        <v>820</v>
      </c>
    </row>
    <row r="114" spans="1:20" ht="48" customHeight="1" x14ac:dyDescent="0.15">
      <c r="A114" s="70" t="str">
        <f t="shared" ca="1" si="1"/>
        <v>終了</v>
      </c>
      <c r="B114" s="2">
        <v>112</v>
      </c>
      <c r="C114" s="119" t="s">
        <v>831</v>
      </c>
      <c r="D114" s="4" t="str">
        <f>VLOOKUP(C114,確認責任者連絡先!$C$3:$E$81,3,FALSE)</f>
        <v>大洲市東大洲15</v>
      </c>
      <c r="E114" s="4" t="str">
        <f>VLOOKUP(C114,確認責任者連絡先!$C$3:$F$81,4,FALSE)</f>
        <v>0893-24-3101</v>
      </c>
      <c r="F114" s="2" t="s">
        <v>1706</v>
      </c>
      <c r="G114" s="137" t="s">
        <v>1713</v>
      </c>
      <c r="H114" s="118" t="s">
        <v>13</v>
      </c>
      <c r="I114" s="64" t="s">
        <v>37</v>
      </c>
      <c r="J114" s="158" t="s">
        <v>1492</v>
      </c>
      <c r="K114" s="59" t="s">
        <v>821</v>
      </c>
      <c r="L114" s="16" t="s">
        <v>223</v>
      </c>
      <c r="M114" s="124" t="s">
        <v>46</v>
      </c>
      <c r="N114" s="16" t="s">
        <v>140</v>
      </c>
      <c r="O114" s="54">
        <v>44859</v>
      </c>
      <c r="P114" s="54">
        <v>44977</v>
      </c>
      <c r="Q114" s="8">
        <v>1</v>
      </c>
      <c r="R114" s="149">
        <v>43</v>
      </c>
      <c r="S114" s="150">
        <v>2200</v>
      </c>
      <c r="T114" s="139" t="s">
        <v>156</v>
      </c>
    </row>
    <row r="115" spans="1:20" ht="48" customHeight="1" x14ac:dyDescent="0.15">
      <c r="A115" s="70" t="str">
        <f t="shared" ca="1" si="1"/>
        <v>出荷中</v>
      </c>
      <c r="B115" s="2">
        <v>113</v>
      </c>
      <c r="C115" s="3" t="s">
        <v>881</v>
      </c>
      <c r="D115" s="4" t="str">
        <f>VLOOKUP(C115,確認責任者連絡先!$C$3:$E$81,3,FALSE)</f>
        <v>西条市福武甲2093</v>
      </c>
      <c r="E115" s="4" t="str">
        <f>VLOOKUP(C115,確認責任者連絡先!$C$3:$F$81,4,FALSE)</f>
        <v>0897-56-3611</v>
      </c>
      <c r="F115" s="137" t="s">
        <v>1693</v>
      </c>
      <c r="G115" s="137" t="s">
        <v>585</v>
      </c>
      <c r="H115" s="75" t="s">
        <v>22</v>
      </c>
      <c r="I115" s="169" t="s">
        <v>1546</v>
      </c>
      <c r="J115" s="15" t="s">
        <v>906</v>
      </c>
      <c r="K115" s="59" t="s">
        <v>940</v>
      </c>
      <c r="L115" s="132" t="s">
        <v>381</v>
      </c>
      <c r="M115" s="132" t="s">
        <v>932</v>
      </c>
      <c r="N115" s="132" t="s">
        <v>403</v>
      </c>
      <c r="O115" s="174">
        <v>44905</v>
      </c>
      <c r="P115" s="174">
        <v>45240</v>
      </c>
      <c r="Q115" s="134">
        <v>2</v>
      </c>
      <c r="R115" s="135">
        <v>1.05</v>
      </c>
      <c r="S115" s="134">
        <v>20</v>
      </c>
      <c r="T115" s="138" t="s">
        <v>584</v>
      </c>
    </row>
    <row r="116" spans="1:20" ht="48" customHeight="1" x14ac:dyDescent="0.15">
      <c r="A116" s="70" t="str">
        <f t="shared" ca="1" si="1"/>
        <v>出荷中</v>
      </c>
      <c r="B116" s="2">
        <v>114</v>
      </c>
      <c r="C116" s="3" t="s">
        <v>881</v>
      </c>
      <c r="D116" s="4" t="str">
        <f>VLOOKUP(C116,確認責任者連絡先!$C$3:$E$81,3,FALSE)</f>
        <v>西条市福武甲2093</v>
      </c>
      <c r="E116" s="4" t="str">
        <f>VLOOKUP(C116,確認責任者連絡先!$C$3:$F$81,4,FALSE)</f>
        <v>0897-56-3611</v>
      </c>
      <c r="F116" s="137" t="s">
        <v>1693</v>
      </c>
      <c r="G116" s="137" t="s">
        <v>585</v>
      </c>
      <c r="H116" s="75" t="s">
        <v>22</v>
      </c>
      <c r="I116" s="169" t="s">
        <v>1547</v>
      </c>
      <c r="J116" s="15" t="s">
        <v>907</v>
      </c>
      <c r="K116" s="59" t="s">
        <v>941</v>
      </c>
      <c r="L116" s="132" t="s">
        <v>381</v>
      </c>
      <c r="M116" s="132" t="s">
        <v>932</v>
      </c>
      <c r="N116" s="132" t="s">
        <v>403</v>
      </c>
      <c r="O116" s="174">
        <v>44915</v>
      </c>
      <c r="P116" s="174">
        <v>45240</v>
      </c>
      <c r="Q116" s="134">
        <v>2</v>
      </c>
      <c r="R116" s="135">
        <v>0.09</v>
      </c>
      <c r="S116" s="134">
        <v>5</v>
      </c>
      <c r="T116" s="138" t="s">
        <v>584</v>
      </c>
    </row>
    <row r="117" spans="1:20" ht="48" customHeight="1" x14ac:dyDescent="0.15">
      <c r="A117" s="70" t="str">
        <f t="shared" ca="1" si="1"/>
        <v>出荷中</v>
      </c>
      <c r="B117" s="2">
        <v>115</v>
      </c>
      <c r="C117" s="3" t="s">
        <v>881</v>
      </c>
      <c r="D117" s="4" t="str">
        <f>VLOOKUP(C117,確認責任者連絡先!$C$3:$E$81,3,FALSE)</f>
        <v>西条市福武甲2093</v>
      </c>
      <c r="E117" s="4" t="str">
        <f>VLOOKUP(C117,確認責任者連絡先!$C$3:$F$81,4,FALSE)</f>
        <v>0897-56-3611</v>
      </c>
      <c r="F117" s="137" t="s">
        <v>1693</v>
      </c>
      <c r="G117" s="137" t="s">
        <v>585</v>
      </c>
      <c r="H117" s="75" t="s">
        <v>22</v>
      </c>
      <c r="I117" s="169" t="s">
        <v>1548</v>
      </c>
      <c r="J117" s="15" t="s">
        <v>908</v>
      </c>
      <c r="K117" s="59" t="s">
        <v>942</v>
      </c>
      <c r="L117" s="132" t="s">
        <v>381</v>
      </c>
      <c r="M117" s="132" t="s">
        <v>933</v>
      </c>
      <c r="N117" s="132" t="s">
        <v>403</v>
      </c>
      <c r="O117" s="174">
        <v>44915</v>
      </c>
      <c r="P117" s="174">
        <v>45240</v>
      </c>
      <c r="Q117" s="134">
        <v>2</v>
      </c>
      <c r="R117" s="135">
        <v>0.09</v>
      </c>
      <c r="S117" s="134">
        <v>5</v>
      </c>
      <c r="T117" s="138" t="s">
        <v>584</v>
      </c>
    </row>
    <row r="118" spans="1:20" ht="48" customHeight="1" x14ac:dyDescent="0.15">
      <c r="A118" s="70" t="str">
        <f t="shared" ca="1" si="1"/>
        <v>出荷中</v>
      </c>
      <c r="B118" s="2">
        <v>116</v>
      </c>
      <c r="C118" s="3" t="s">
        <v>881</v>
      </c>
      <c r="D118" s="4" t="str">
        <f>VLOOKUP(C118,確認責任者連絡先!$C$3:$E$81,3,FALSE)</f>
        <v>西条市福武甲2093</v>
      </c>
      <c r="E118" s="4" t="str">
        <f>VLOOKUP(C118,確認責任者連絡先!$C$3:$F$81,4,FALSE)</f>
        <v>0897-56-3611</v>
      </c>
      <c r="F118" s="137" t="s">
        <v>1693</v>
      </c>
      <c r="G118" s="137" t="s">
        <v>585</v>
      </c>
      <c r="H118" s="75" t="s">
        <v>22</v>
      </c>
      <c r="I118" s="169" t="s">
        <v>1549</v>
      </c>
      <c r="J118" s="15" t="s">
        <v>909</v>
      </c>
      <c r="K118" s="59" t="s">
        <v>943</v>
      </c>
      <c r="L118" s="132" t="s">
        <v>381</v>
      </c>
      <c r="M118" s="132" t="s">
        <v>932</v>
      </c>
      <c r="N118" s="132" t="s">
        <v>403</v>
      </c>
      <c r="O118" s="174">
        <v>44905</v>
      </c>
      <c r="P118" s="174">
        <v>45240</v>
      </c>
      <c r="Q118" s="134">
        <v>2</v>
      </c>
      <c r="R118" s="135">
        <v>0.18</v>
      </c>
      <c r="S118" s="134">
        <v>5</v>
      </c>
      <c r="T118" s="138" t="s">
        <v>584</v>
      </c>
    </row>
    <row r="119" spans="1:20" ht="48" customHeight="1" x14ac:dyDescent="0.15">
      <c r="A119" s="70" t="str">
        <f t="shared" ca="1" si="1"/>
        <v>終了</v>
      </c>
      <c r="B119" s="2">
        <v>117</v>
      </c>
      <c r="C119" s="5" t="s">
        <v>883</v>
      </c>
      <c r="D119" s="4" t="str">
        <f>VLOOKUP(C119,確認責任者連絡先!$C$3:$E$81,3,FALSE)</f>
        <v>松山市鴨川1-8-5</v>
      </c>
      <c r="E119" s="4" t="str">
        <f>VLOOKUP(C119,確認責任者連絡先!$C$3:$F$81,4,FALSE)</f>
        <v>089-979-1640</v>
      </c>
      <c r="F119" s="137" t="s">
        <v>945</v>
      </c>
      <c r="G119" s="137" t="s">
        <v>946</v>
      </c>
      <c r="H119" s="75" t="s">
        <v>22</v>
      </c>
      <c r="I119" s="169" t="s">
        <v>221</v>
      </c>
      <c r="J119" s="172" t="s">
        <v>414</v>
      </c>
      <c r="K119" s="59" t="s">
        <v>944</v>
      </c>
      <c r="L119" s="132" t="s">
        <v>28</v>
      </c>
      <c r="M119" s="2" t="s">
        <v>477</v>
      </c>
      <c r="N119" s="132" t="s">
        <v>403</v>
      </c>
      <c r="O119" s="174">
        <v>44866</v>
      </c>
      <c r="P119" s="174">
        <v>45016</v>
      </c>
      <c r="Q119" s="134">
        <v>1</v>
      </c>
      <c r="R119" s="135">
        <v>6</v>
      </c>
      <c r="S119" s="134">
        <v>2400</v>
      </c>
      <c r="T119" s="139" t="s">
        <v>947</v>
      </c>
    </row>
    <row r="120" spans="1:20" ht="48" customHeight="1" x14ac:dyDescent="0.15">
      <c r="A120" s="70" t="str">
        <f t="shared" ca="1" si="1"/>
        <v>出荷中</v>
      </c>
      <c r="B120" s="2">
        <v>118</v>
      </c>
      <c r="C120" s="5" t="s">
        <v>883</v>
      </c>
      <c r="D120" s="4" t="str">
        <f>VLOOKUP(C120,確認責任者連絡先!$C$3:$E$81,3,FALSE)</f>
        <v>松山市鴨川1-8-5</v>
      </c>
      <c r="E120" s="4" t="str">
        <f>VLOOKUP(C120,確認責任者連絡先!$C$3:$F$81,4,FALSE)</f>
        <v>089-979-1640</v>
      </c>
      <c r="F120" s="137" t="s">
        <v>999</v>
      </c>
      <c r="G120" s="137" t="s">
        <v>707</v>
      </c>
      <c r="H120" s="75" t="s">
        <v>22</v>
      </c>
      <c r="I120" s="169" t="s">
        <v>1550</v>
      </c>
      <c r="J120" s="172" t="s">
        <v>507</v>
      </c>
      <c r="K120" s="59" t="s">
        <v>948</v>
      </c>
      <c r="L120" s="132" t="s">
        <v>28</v>
      </c>
      <c r="M120" s="2" t="s">
        <v>477</v>
      </c>
      <c r="N120" s="132" t="s">
        <v>360</v>
      </c>
      <c r="O120" s="174">
        <v>44885</v>
      </c>
      <c r="P120" s="174">
        <v>45107</v>
      </c>
      <c r="Q120" s="134">
        <v>1</v>
      </c>
      <c r="R120" s="135">
        <v>31</v>
      </c>
      <c r="S120" s="134">
        <v>77500</v>
      </c>
      <c r="T120" s="139" t="s">
        <v>951</v>
      </c>
    </row>
    <row r="121" spans="1:20" ht="48" customHeight="1" x14ac:dyDescent="0.15">
      <c r="A121" s="70" t="str">
        <f t="shared" ca="1" si="1"/>
        <v>出荷中</v>
      </c>
      <c r="B121" s="2">
        <v>119</v>
      </c>
      <c r="C121" s="5" t="s">
        <v>883</v>
      </c>
      <c r="D121" s="4" t="str">
        <f>VLOOKUP(C121,確認責任者連絡先!$C$3:$E$81,3,FALSE)</f>
        <v>松山市鴨川1-8-5</v>
      </c>
      <c r="E121" s="4" t="str">
        <f>VLOOKUP(C121,確認責任者連絡先!$C$3:$F$81,4,FALSE)</f>
        <v>089-979-1640</v>
      </c>
      <c r="F121" s="137" t="s">
        <v>999</v>
      </c>
      <c r="G121" s="137" t="s">
        <v>950</v>
      </c>
      <c r="H121" s="75" t="s">
        <v>22</v>
      </c>
      <c r="I121" s="169" t="s">
        <v>1551</v>
      </c>
      <c r="J121" s="172" t="s">
        <v>509</v>
      </c>
      <c r="K121" s="59" t="s">
        <v>949</v>
      </c>
      <c r="L121" s="132" t="s">
        <v>3</v>
      </c>
      <c r="M121" s="132" t="s">
        <v>1729</v>
      </c>
      <c r="N121" s="132" t="s">
        <v>1602</v>
      </c>
      <c r="O121" s="174">
        <v>44875</v>
      </c>
      <c r="P121" s="174">
        <v>45107</v>
      </c>
      <c r="Q121" s="134">
        <v>1</v>
      </c>
      <c r="R121" s="135">
        <v>18.100000000000001</v>
      </c>
      <c r="S121" s="134">
        <v>8500</v>
      </c>
      <c r="T121" s="139" t="s">
        <v>952</v>
      </c>
    </row>
    <row r="122" spans="1:20" ht="48" customHeight="1" x14ac:dyDescent="0.15">
      <c r="A122" s="70" t="str">
        <f t="shared" ca="1" si="1"/>
        <v>終了</v>
      </c>
      <c r="B122" s="2">
        <v>120</v>
      </c>
      <c r="C122" s="5" t="s">
        <v>883</v>
      </c>
      <c r="D122" s="4" t="str">
        <f>VLOOKUP(C122,確認責任者連絡先!$C$3:$E$81,3,FALSE)</f>
        <v>松山市鴨川1-8-5</v>
      </c>
      <c r="E122" s="4" t="str">
        <f>VLOOKUP(C122,確認責任者連絡先!$C$3:$F$81,4,FALSE)</f>
        <v>089-979-1640</v>
      </c>
      <c r="F122" s="137" t="s">
        <v>999</v>
      </c>
      <c r="G122" s="137" t="s">
        <v>956</v>
      </c>
      <c r="H122" s="75" t="s">
        <v>22</v>
      </c>
      <c r="I122" s="169" t="s">
        <v>1552</v>
      </c>
      <c r="J122" s="172" t="s">
        <v>1575</v>
      </c>
      <c r="K122" s="59" t="s">
        <v>953</v>
      </c>
      <c r="L122" s="132" t="s">
        <v>1603</v>
      </c>
      <c r="M122" s="132" t="s">
        <v>1731</v>
      </c>
      <c r="N122" s="132" t="s">
        <v>1604</v>
      </c>
      <c r="O122" s="174">
        <v>44856</v>
      </c>
      <c r="P122" s="174">
        <v>45016</v>
      </c>
      <c r="Q122" s="134">
        <v>1</v>
      </c>
      <c r="R122" s="135">
        <v>50.4</v>
      </c>
      <c r="S122" s="134">
        <v>18000</v>
      </c>
      <c r="T122" s="139" t="s">
        <v>959</v>
      </c>
    </row>
    <row r="123" spans="1:20" ht="48" customHeight="1" x14ac:dyDescent="0.15">
      <c r="A123" s="70" t="str">
        <f t="shared" ca="1" si="1"/>
        <v>出荷中</v>
      </c>
      <c r="B123" s="2">
        <v>121</v>
      </c>
      <c r="C123" s="5" t="s">
        <v>883</v>
      </c>
      <c r="D123" s="4" t="str">
        <f>VLOOKUP(C123,確認責任者連絡先!$C$3:$E$81,3,FALSE)</f>
        <v>松山市鴨川1-8-5</v>
      </c>
      <c r="E123" s="4" t="str">
        <f>VLOOKUP(C123,確認責任者連絡先!$C$3:$F$81,4,FALSE)</f>
        <v>089-979-1640</v>
      </c>
      <c r="F123" s="137" t="s">
        <v>999</v>
      </c>
      <c r="G123" s="137" t="s">
        <v>957</v>
      </c>
      <c r="H123" s="75" t="s">
        <v>22</v>
      </c>
      <c r="I123" s="169" t="s">
        <v>1553</v>
      </c>
      <c r="J123" s="172" t="s">
        <v>1576</v>
      </c>
      <c r="K123" s="59" t="s">
        <v>954</v>
      </c>
      <c r="L123" s="132" t="s">
        <v>1603</v>
      </c>
      <c r="M123" s="2" t="s">
        <v>477</v>
      </c>
      <c r="N123" s="132" t="s">
        <v>1604</v>
      </c>
      <c r="O123" s="174">
        <v>44915</v>
      </c>
      <c r="P123" s="174">
        <v>45107</v>
      </c>
      <c r="Q123" s="134">
        <v>1</v>
      </c>
      <c r="R123" s="135">
        <v>10</v>
      </c>
      <c r="S123" s="134">
        <v>8000</v>
      </c>
      <c r="T123" s="139" t="s">
        <v>960</v>
      </c>
    </row>
    <row r="124" spans="1:20" ht="48" customHeight="1" x14ac:dyDescent="0.15">
      <c r="A124" s="70" t="str">
        <f t="shared" ca="1" si="1"/>
        <v>出荷中</v>
      </c>
      <c r="B124" s="2">
        <v>122</v>
      </c>
      <c r="C124" s="5" t="s">
        <v>883</v>
      </c>
      <c r="D124" s="4" t="str">
        <f>VLOOKUP(C124,確認責任者連絡先!$C$3:$E$81,3,FALSE)</f>
        <v>松山市鴨川1-8-5</v>
      </c>
      <c r="E124" s="4" t="str">
        <f>VLOOKUP(C124,確認責任者連絡先!$C$3:$F$81,4,FALSE)</f>
        <v>089-979-1640</v>
      </c>
      <c r="F124" s="137" t="s">
        <v>999</v>
      </c>
      <c r="G124" s="137" t="s">
        <v>958</v>
      </c>
      <c r="H124" s="75" t="s">
        <v>22</v>
      </c>
      <c r="I124" s="169" t="s">
        <v>1554</v>
      </c>
      <c r="J124" s="172" t="s">
        <v>1577</v>
      </c>
      <c r="K124" s="59" t="s">
        <v>955</v>
      </c>
      <c r="L124" s="132" t="s">
        <v>1603</v>
      </c>
      <c r="M124" s="2" t="s">
        <v>477</v>
      </c>
      <c r="N124" s="132" t="s">
        <v>1054</v>
      </c>
      <c r="O124" s="174">
        <v>44866</v>
      </c>
      <c r="P124" s="174">
        <v>45102</v>
      </c>
      <c r="Q124" s="134">
        <v>1</v>
      </c>
      <c r="R124" s="135">
        <v>22</v>
      </c>
      <c r="S124" s="134">
        <v>14300</v>
      </c>
      <c r="T124" s="139" t="s">
        <v>961</v>
      </c>
    </row>
    <row r="125" spans="1:20" ht="48" customHeight="1" x14ac:dyDescent="0.15">
      <c r="A125" s="70" t="str">
        <f t="shared" ca="1" si="1"/>
        <v>終了</v>
      </c>
      <c r="B125" s="2">
        <v>123</v>
      </c>
      <c r="C125" s="3" t="s">
        <v>882</v>
      </c>
      <c r="D125" s="4" t="str">
        <f>VLOOKUP(C125,確認責任者連絡先!$C$3:$E$81,3,FALSE)</f>
        <v>今治市阿方甲246-1</v>
      </c>
      <c r="E125" s="4" t="str">
        <f>VLOOKUP(C125,確認責任者連絡先!$C$3:$F$81,4,FALSE)</f>
        <v>0898-34-1884</v>
      </c>
      <c r="F125" s="137" t="s">
        <v>1613</v>
      </c>
      <c r="G125" s="137" t="s">
        <v>1614</v>
      </c>
      <c r="H125" s="79" t="s">
        <v>29</v>
      </c>
      <c r="I125" s="169" t="s">
        <v>1028</v>
      </c>
      <c r="J125" s="172" t="s">
        <v>1578</v>
      </c>
      <c r="K125" s="59" t="s">
        <v>1598</v>
      </c>
      <c r="L125" s="132" t="s">
        <v>28</v>
      </c>
      <c r="M125" s="2" t="s">
        <v>477</v>
      </c>
      <c r="N125" s="132" t="s">
        <v>27</v>
      </c>
      <c r="O125" s="174">
        <v>44866</v>
      </c>
      <c r="P125" s="174">
        <v>44926</v>
      </c>
      <c r="Q125" s="134">
        <v>4</v>
      </c>
      <c r="R125" s="135">
        <v>294</v>
      </c>
      <c r="S125" s="134">
        <v>25500</v>
      </c>
      <c r="T125" s="139" t="s">
        <v>714</v>
      </c>
    </row>
    <row r="126" spans="1:20" ht="48" customHeight="1" x14ac:dyDescent="0.15">
      <c r="A126" s="70" t="str">
        <f t="shared" ca="1" si="1"/>
        <v>出荷中</v>
      </c>
      <c r="B126" s="2">
        <v>124</v>
      </c>
      <c r="C126" s="3" t="s">
        <v>882</v>
      </c>
      <c r="D126" s="4" t="str">
        <f>VLOOKUP(C126,確認責任者連絡先!$C$3:$E$81,3,FALSE)</f>
        <v>今治市阿方甲246-1</v>
      </c>
      <c r="E126" s="4" t="str">
        <f>VLOOKUP(C126,確認責任者連絡先!$C$3:$F$81,4,FALSE)</f>
        <v>0898-34-1884</v>
      </c>
      <c r="F126" s="137" t="s">
        <v>966</v>
      </c>
      <c r="G126" s="137" t="s">
        <v>1712</v>
      </c>
      <c r="H126" s="75" t="s">
        <v>22</v>
      </c>
      <c r="I126" s="169" t="s">
        <v>1555</v>
      </c>
      <c r="J126" s="172" t="s">
        <v>520</v>
      </c>
      <c r="K126" s="59" t="s">
        <v>962</v>
      </c>
      <c r="L126" s="132" t="s">
        <v>28</v>
      </c>
      <c r="M126" s="2" t="s">
        <v>477</v>
      </c>
      <c r="N126" s="132" t="s">
        <v>356</v>
      </c>
      <c r="O126" s="174">
        <v>44866</v>
      </c>
      <c r="P126" s="174">
        <v>45138</v>
      </c>
      <c r="Q126" s="134">
        <v>1</v>
      </c>
      <c r="R126" s="135">
        <v>15</v>
      </c>
      <c r="S126" s="134">
        <v>12000</v>
      </c>
      <c r="T126" s="139" t="s">
        <v>970</v>
      </c>
    </row>
    <row r="127" spans="1:20" ht="48" customHeight="1" x14ac:dyDescent="0.15">
      <c r="A127" s="70" t="str">
        <f t="shared" ca="1" si="1"/>
        <v>出荷中</v>
      </c>
      <c r="B127" s="2">
        <v>125</v>
      </c>
      <c r="C127" s="3" t="s">
        <v>882</v>
      </c>
      <c r="D127" s="4" t="str">
        <f>VLOOKUP(C127,確認責任者連絡先!$C$3:$E$81,3,FALSE)</f>
        <v>今治市阿方甲246-1</v>
      </c>
      <c r="E127" s="4" t="str">
        <f>VLOOKUP(C127,確認責任者連絡先!$C$3:$F$81,4,FALSE)</f>
        <v>0898-34-1884</v>
      </c>
      <c r="F127" s="137" t="s">
        <v>967</v>
      </c>
      <c r="G127" s="137" t="s">
        <v>968</v>
      </c>
      <c r="H127" s="75" t="s">
        <v>22</v>
      </c>
      <c r="I127" s="169" t="s">
        <v>1556</v>
      </c>
      <c r="J127" s="172" t="s">
        <v>522</v>
      </c>
      <c r="K127" s="59" t="s">
        <v>963</v>
      </c>
      <c r="L127" s="132" t="s">
        <v>3</v>
      </c>
      <c r="M127" s="132" t="s">
        <v>1730</v>
      </c>
      <c r="N127" s="132" t="s">
        <v>356</v>
      </c>
      <c r="O127" s="174">
        <v>44866</v>
      </c>
      <c r="P127" s="174">
        <v>45087</v>
      </c>
      <c r="Q127" s="134">
        <v>9</v>
      </c>
      <c r="R127" s="135">
        <v>71</v>
      </c>
      <c r="S127" s="134">
        <v>23265</v>
      </c>
      <c r="T127" s="139" t="s">
        <v>971</v>
      </c>
    </row>
    <row r="128" spans="1:20" ht="48" customHeight="1" x14ac:dyDescent="0.15">
      <c r="A128" s="70" t="str">
        <f t="shared" ca="1" si="1"/>
        <v>出荷中</v>
      </c>
      <c r="B128" s="2">
        <v>126</v>
      </c>
      <c r="C128" s="3" t="s">
        <v>882</v>
      </c>
      <c r="D128" s="4" t="str">
        <f>VLOOKUP(C128,確認責任者連絡先!$C$3:$E$81,3,FALSE)</f>
        <v>今治市阿方甲246-1</v>
      </c>
      <c r="E128" s="4" t="str">
        <f>VLOOKUP(C128,確認責任者連絡先!$C$3:$F$81,4,FALSE)</f>
        <v>0898-34-1884</v>
      </c>
      <c r="F128" s="137" t="s">
        <v>967</v>
      </c>
      <c r="G128" s="137" t="s">
        <v>968</v>
      </c>
      <c r="H128" s="75" t="s">
        <v>22</v>
      </c>
      <c r="I128" s="169" t="s">
        <v>1557</v>
      </c>
      <c r="J128" s="172" t="s">
        <v>524</v>
      </c>
      <c r="K128" s="59" t="s">
        <v>964</v>
      </c>
      <c r="L128" s="132" t="s">
        <v>3</v>
      </c>
      <c r="M128" s="132" t="s">
        <v>1729</v>
      </c>
      <c r="N128" s="132" t="s">
        <v>356</v>
      </c>
      <c r="O128" s="174">
        <v>44866</v>
      </c>
      <c r="P128" s="174">
        <v>45087</v>
      </c>
      <c r="Q128" s="134">
        <v>2</v>
      </c>
      <c r="R128" s="135">
        <v>22.3</v>
      </c>
      <c r="S128" s="134">
        <v>7200</v>
      </c>
      <c r="T128" s="139" t="s">
        <v>971</v>
      </c>
    </row>
    <row r="129" spans="1:20" ht="48" customHeight="1" x14ac:dyDescent="0.15">
      <c r="A129" s="70" t="str">
        <f t="shared" ca="1" si="1"/>
        <v>出荷中</v>
      </c>
      <c r="B129" s="2">
        <v>127</v>
      </c>
      <c r="C129" s="3" t="s">
        <v>882</v>
      </c>
      <c r="D129" s="4" t="str">
        <f>VLOOKUP(C129,確認責任者連絡先!$C$3:$E$81,3,FALSE)</f>
        <v>今治市阿方甲246-1</v>
      </c>
      <c r="E129" s="4" t="str">
        <f>VLOOKUP(C129,確認責任者連絡先!$C$3:$F$81,4,FALSE)</f>
        <v>0898-34-1884</v>
      </c>
      <c r="F129" s="137" t="s">
        <v>1707</v>
      </c>
      <c r="G129" s="137" t="s">
        <v>969</v>
      </c>
      <c r="H129" s="75" t="s">
        <v>22</v>
      </c>
      <c r="I129" s="169" t="s">
        <v>1557</v>
      </c>
      <c r="J129" s="172" t="s">
        <v>525</v>
      </c>
      <c r="K129" s="59" t="s">
        <v>965</v>
      </c>
      <c r="L129" s="132" t="s">
        <v>3</v>
      </c>
      <c r="M129" s="132" t="s">
        <v>1729</v>
      </c>
      <c r="N129" s="132" t="s">
        <v>356</v>
      </c>
      <c r="O129" s="174">
        <v>44866</v>
      </c>
      <c r="P129" s="174">
        <v>45087</v>
      </c>
      <c r="Q129" s="134">
        <v>1</v>
      </c>
      <c r="R129" s="135">
        <v>8.66</v>
      </c>
      <c r="S129" s="134">
        <v>4000</v>
      </c>
      <c r="T129" s="139" t="s">
        <v>482</v>
      </c>
    </row>
    <row r="130" spans="1:20" ht="48" customHeight="1" x14ac:dyDescent="0.15">
      <c r="A130" s="70" t="str">
        <f t="shared" ca="1" si="1"/>
        <v>終了</v>
      </c>
      <c r="B130" s="2">
        <v>128</v>
      </c>
      <c r="C130" s="3" t="s">
        <v>882</v>
      </c>
      <c r="D130" s="4" t="str">
        <f>VLOOKUP(C130,確認責任者連絡先!$C$3:$E$81,3,FALSE)</f>
        <v>今治市阿方甲246-1</v>
      </c>
      <c r="E130" s="4" t="str">
        <f>VLOOKUP(C130,確認責任者連絡先!$C$3:$F$81,4,FALSE)</f>
        <v>0898-34-1884</v>
      </c>
      <c r="F130" s="137" t="s">
        <v>999</v>
      </c>
      <c r="G130" s="137" t="s">
        <v>727</v>
      </c>
      <c r="H130" s="79" t="s">
        <v>29</v>
      </c>
      <c r="I130" s="169" t="s">
        <v>1033</v>
      </c>
      <c r="J130" s="172" t="s">
        <v>392</v>
      </c>
      <c r="K130" s="59" t="s">
        <v>972</v>
      </c>
      <c r="L130" s="132" t="s">
        <v>28</v>
      </c>
      <c r="M130" s="132" t="s">
        <v>49</v>
      </c>
      <c r="N130" s="132" t="s">
        <v>27</v>
      </c>
      <c r="O130" s="174">
        <v>44866</v>
      </c>
      <c r="P130" s="174">
        <v>44940</v>
      </c>
      <c r="Q130" s="134">
        <v>2</v>
      </c>
      <c r="R130" s="135">
        <v>2.6</v>
      </c>
      <c r="S130" s="134">
        <v>520</v>
      </c>
      <c r="T130" s="139" t="s">
        <v>482</v>
      </c>
    </row>
    <row r="131" spans="1:20" ht="48" customHeight="1" x14ac:dyDescent="0.15">
      <c r="A131" s="70" t="str">
        <f t="shared" ref="A131:A185" ca="1" si="2">IF(NOW()&gt;O131,IF(NOW()&lt;P131,"出荷中","終了"),"")</f>
        <v>出荷中</v>
      </c>
      <c r="B131" s="2">
        <v>129</v>
      </c>
      <c r="C131" s="168" t="s">
        <v>1542</v>
      </c>
      <c r="D131" s="4" t="str">
        <f>VLOOKUP(C131,確認責任者連絡先!$C$3:$E$81,3,FALSE)</f>
        <v>今治市北鳥生町3-3-14</v>
      </c>
      <c r="E131" s="4" t="str">
        <f>VLOOKUP(C131,確認責任者連絡先!$C$3:$F$81,4,FALSE)</f>
        <v>0898-23-0246</v>
      </c>
      <c r="F131" s="137" t="s">
        <v>999</v>
      </c>
      <c r="G131" s="137" t="s">
        <v>1711</v>
      </c>
      <c r="H131" s="118" t="s">
        <v>13</v>
      </c>
      <c r="I131" s="169" t="s">
        <v>1020</v>
      </c>
      <c r="J131" s="172" t="s">
        <v>449</v>
      </c>
      <c r="K131" s="59" t="s">
        <v>973</v>
      </c>
      <c r="L131" s="132" t="s">
        <v>1603</v>
      </c>
      <c r="M131" s="2" t="s">
        <v>477</v>
      </c>
      <c r="N131" s="132" t="s">
        <v>27</v>
      </c>
      <c r="O131" s="174">
        <v>44866</v>
      </c>
      <c r="P131" s="174">
        <v>45230</v>
      </c>
      <c r="Q131" s="134">
        <v>23</v>
      </c>
      <c r="R131" s="135">
        <v>2963</v>
      </c>
      <c r="S131" s="134">
        <v>128970</v>
      </c>
      <c r="T131" s="139" t="s">
        <v>976</v>
      </c>
    </row>
    <row r="132" spans="1:20" ht="48" customHeight="1" x14ac:dyDescent="0.15">
      <c r="A132" s="70" t="str">
        <f t="shared" ca="1" si="2"/>
        <v>出荷中</v>
      </c>
      <c r="B132" s="2">
        <v>130</v>
      </c>
      <c r="C132" s="168" t="s">
        <v>1542</v>
      </c>
      <c r="D132" s="4" t="str">
        <f>VLOOKUP(C132,確認責任者連絡先!$C$3:$E$81,3,FALSE)</f>
        <v>今治市北鳥生町3-3-14</v>
      </c>
      <c r="E132" s="4" t="str">
        <f>VLOOKUP(C132,確認責任者連絡先!$C$3:$F$81,4,FALSE)</f>
        <v>0898-23-0246</v>
      </c>
      <c r="F132" s="137" t="s">
        <v>999</v>
      </c>
      <c r="G132" s="137" t="s">
        <v>975</v>
      </c>
      <c r="H132" s="171" t="s">
        <v>1558</v>
      </c>
      <c r="I132" s="169" t="s">
        <v>1559</v>
      </c>
      <c r="J132" s="172" t="s">
        <v>451</v>
      </c>
      <c r="K132" s="59" t="s">
        <v>974</v>
      </c>
      <c r="L132" s="132" t="s">
        <v>1605</v>
      </c>
      <c r="M132" s="132" t="s">
        <v>1728</v>
      </c>
      <c r="N132" s="132" t="s">
        <v>27</v>
      </c>
      <c r="O132" s="174">
        <v>44866</v>
      </c>
      <c r="P132" s="174">
        <v>45199</v>
      </c>
      <c r="Q132" s="134">
        <v>1</v>
      </c>
      <c r="R132" s="135">
        <v>80</v>
      </c>
      <c r="S132" s="134">
        <v>1950</v>
      </c>
      <c r="T132" s="139" t="s">
        <v>977</v>
      </c>
    </row>
    <row r="133" spans="1:20" ht="48" customHeight="1" x14ac:dyDescent="0.15">
      <c r="A133" s="70" t="str">
        <f t="shared" ca="1" si="2"/>
        <v>終了</v>
      </c>
      <c r="B133" s="2">
        <v>131</v>
      </c>
      <c r="C133" s="5" t="s">
        <v>1543</v>
      </c>
      <c r="D133" s="4" t="str">
        <f>VLOOKUP(C133,確認責任者連絡先!$C$3:$E$81,3,FALSE)</f>
        <v>松山市鴨川1-8-5</v>
      </c>
      <c r="E133" s="4" t="str">
        <f>VLOOKUP(C133,確認責任者連絡先!$C$3:$F$81,4,FALSE)</f>
        <v>089-979-1640</v>
      </c>
      <c r="F133" s="137" t="s">
        <v>1077</v>
      </c>
      <c r="G133" s="137" t="s">
        <v>979</v>
      </c>
      <c r="H133" s="114" t="s">
        <v>203</v>
      </c>
      <c r="I133" s="52" t="s">
        <v>1560</v>
      </c>
      <c r="J133" s="57" t="s">
        <v>1579</v>
      </c>
      <c r="K133" s="59" t="s">
        <v>978</v>
      </c>
      <c r="L133" s="137" t="s">
        <v>1606</v>
      </c>
      <c r="M133" s="137" t="s">
        <v>478</v>
      </c>
      <c r="N133" s="62" t="s">
        <v>205</v>
      </c>
      <c r="O133" s="55">
        <v>44885</v>
      </c>
      <c r="P133" s="55">
        <v>44982</v>
      </c>
      <c r="Q133" s="8">
        <v>1</v>
      </c>
      <c r="R133" s="147">
        <v>2</v>
      </c>
      <c r="S133" s="148">
        <v>400</v>
      </c>
      <c r="T133" s="139" t="s">
        <v>593</v>
      </c>
    </row>
    <row r="134" spans="1:20" ht="48" customHeight="1" x14ac:dyDescent="0.15">
      <c r="A134" s="70" t="str">
        <f t="shared" ca="1" si="2"/>
        <v>出荷中</v>
      </c>
      <c r="B134" s="2">
        <v>132</v>
      </c>
      <c r="C134" s="3" t="s">
        <v>1544</v>
      </c>
      <c r="D134" s="4" t="str">
        <f>VLOOKUP(C134,確認責任者連絡先!$C$3:$E$81,3,FALSE)</f>
        <v>松山市三番町八丁目325番1</v>
      </c>
      <c r="E134" s="4" t="str">
        <f>VLOOKUP(C134,確認責任者連絡先!$C$3:$F$81,4,FALSE)</f>
        <v>089-946-1611</v>
      </c>
      <c r="F134" s="137" t="s">
        <v>981</v>
      </c>
      <c r="G134" s="137" t="s">
        <v>982</v>
      </c>
      <c r="H134" s="114" t="s">
        <v>203</v>
      </c>
      <c r="I134" s="52" t="s">
        <v>1561</v>
      </c>
      <c r="J134" s="57" t="s">
        <v>1580</v>
      </c>
      <c r="K134" s="59" t="s">
        <v>980</v>
      </c>
      <c r="L134" s="137" t="s">
        <v>204</v>
      </c>
      <c r="M134" s="2" t="s">
        <v>477</v>
      </c>
      <c r="N134" s="16" t="s">
        <v>1722</v>
      </c>
      <c r="O134" s="55">
        <v>44866</v>
      </c>
      <c r="P134" s="55">
        <v>45077</v>
      </c>
      <c r="Q134" s="8">
        <v>59</v>
      </c>
      <c r="R134" s="147">
        <v>533.1</v>
      </c>
      <c r="S134" s="148">
        <v>111951</v>
      </c>
      <c r="T134" s="139" t="s">
        <v>983</v>
      </c>
    </row>
    <row r="135" spans="1:20" ht="48" customHeight="1" x14ac:dyDescent="0.15">
      <c r="A135" s="70" t="str">
        <f t="shared" ca="1" si="2"/>
        <v>終了</v>
      </c>
      <c r="B135" s="2">
        <v>133</v>
      </c>
      <c r="C135" s="5" t="s">
        <v>938</v>
      </c>
      <c r="D135" s="4" t="str">
        <f>VLOOKUP(C135,確認責任者連絡先!$C$3:$E$81,3,FALSE)</f>
        <v>松山市八反地498</v>
      </c>
      <c r="E135" s="4" t="str">
        <f>VLOOKUP(C135,確認責任者連絡先!$C$3:$F$81,4,FALSE)</f>
        <v>089-946-9811</v>
      </c>
      <c r="F135" s="137" t="s">
        <v>1708</v>
      </c>
      <c r="G135" s="137" t="s">
        <v>1710</v>
      </c>
      <c r="H135" s="79" t="s">
        <v>209</v>
      </c>
      <c r="I135" s="52" t="s">
        <v>1562</v>
      </c>
      <c r="J135" s="57" t="s">
        <v>1581</v>
      </c>
      <c r="K135" s="59" t="s">
        <v>1599</v>
      </c>
      <c r="L135" s="137" t="s">
        <v>1606</v>
      </c>
      <c r="M135" s="137" t="s">
        <v>478</v>
      </c>
      <c r="N135" s="62" t="s">
        <v>205</v>
      </c>
      <c r="O135" s="55">
        <v>44911</v>
      </c>
      <c r="P135" s="55">
        <v>44926</v>
      </c>
      <c r="Q135" s="8">
        <v>1</v>
      </c>
      <c r="R135" s="147">
        <v>3</v>
      </c>
      <c r="S135" s="148">
        <v>150</v>
      </c>
      <c r="T135" s="139" t="s">
        <v>1610</v>
      </c>
    </row>
    <row r="136" spans="1:20" ht="48" customHeight="1" x14ac:dyDescent="0.15">
      <c r="A136" s="70" t="str">
        <f t="shared" ca="1" si="2"/>
        <v>終了</v>
      </c>
      <c r="B136" s="2">
        <v>134</v>
      </c>
      <c r="C136" s="5" t="s">
        <v>886</v>
      </c>
      <c r="D136" s="4" t="str">
        <f>VLOOKUP(C136,確認責任者連絡先!$C$3:$E$81,3,FALSE)</f>
        <v>伊予郡松前町大字北川原79-1</v>
      </c>
      <c r="E136" s="4" t="str">
        <f>VLOOKUP(C136,確認責任者連絡先!$C$3:$F$81,4,FALSE)</f>
        <v>089-971-7319</v>
      </c>
      <c r="F136" s="137" t="s">
        <v>599</v>
      </c>
      <c r="G136" s="137" t="s">
        <v>985</v>
      </c>
      <c r="H136" s="114" t="s">
        <v>203</v>
      </c>
      <c r="I136" s="52" t="s">
        <v>228</v>
      </c>
      <c r="J136" s="57" t="s">
        <v>1582</v>
      </c>
      <c r="K136" s="59" t="s">
        <v>984</v>
      </c>
      <c r="L136" s="137" t="s">
        <v>201</v>
      </c>
      <c r="M136" s="137" t="s">
        <v>478</v>
      </c>
      <c r="N136" s="62" t="s">
        <v>200</v>
      </c>
      <c r="O136" s="55">
        <v>44874</v>
      </c>
      <c r="P136" s="55">
        <v>45016</v>
      </c>
      <c r="Q136" s="8">
        <v>1</v>
      </c>
      <c r="R136" s="147">
        <v>17</v>
      </c>
      <c r="S136" s="148">
        <v>1700</v>
      </c>
      <c r="T136" s="139" t="s">
        <v>758</v>
      </c>
    </row>
    <row r="137" spans="1:20" ht="48" customHeight="1" x14ac:dyDescent="0.15">
      <c r="A137" s="70" t="str">
        <f t="shared" ca="1" si="2"/>
        <v>出荷中</v>
      </c>
      <c r="B137" s="2">
        <v>135</v>
      </c>
      <c r="C137" s="5" t="s">
        <v>886</v>
      </c>
      <c r="D137" s="4" t="str">
        <f>VLOOKUP(C137,確認責任者連絡先!$C$3:$E$81,3,FALSE)</f>
        <v>伊予郡松前町大字北川原79-1</v>
      </c>
      <c r="E137" s="4" t="str">
        <f>VLOOKUP(C137,確認責任者連絡先!$C$3:$F$81,4,FALSE)</f>
        <v>089-971-7319</v>
      </c>
      <c r="F137" s="137" t="s">
        <v>599</v>
      </c>
      <c r="G137" s="137" t="s">
        <v>985</v>
      </c>
      <c r="H137" s="114" t="s">
        <v>203</v>
      </c>
      <c r="I137" s="52" t="s">
        <v>1563</v>
      </c>
      <c r="J137" s="57" t="s">
        <v>548</v>
      </c>
      <c r="K137" s="59" t="s">
        <v>986</v>
      </c>
      <c r="L137" s="137" t="s">
        <v>201</v>
      </c>
      <c r="M137" s="137" t="s">
        <v>478</v>
      </c>
      <c r="N137" s="62" t="s">
        <v>200</v>
      </c>
      <c r="O137" s="55">
        <v>44897</v>
      </c>
      <c r="P137" s="55">
        <v>45046</v>
      </c>
      <c r="Q137" s="8">
        <v>1</v>
      </c>
      <c r="R137" s="147">
        <v>39</v>
      </c>
      <c r="S137" s="148">
        <v>3900</v>
      </c>
      <c r="T137" s="139" t="s">
        <v>758</v>
      </c>
    </row>
    <row r="138" spans="1:20" ht="48" customHeight="1" x14ac:dyDescent="0.15">
      <c r="A138" s="70" t="str">
        <f t="shared" ca="1" si="2"/>
        <v>出荷中</v>
      </c>
      <c r="B138" s="2">
        <v>136</v>
      </c>
      <c r="C138" s="5" t="s">
        <v>886</v>
      </c>
      <c r="D138" s="4" t="str">
        <f>VLOOKUP(C138,確認責任者連絡先!$C$3:$E$81,3,FALSE)</f>
        <v>伊予郡松前町大字北川原79-1</v>
      </c>
      <c r="E138" s="4" t="str">
        <f>VLOOKUP(C138,確認責任者連絡先!$C$3:$F$81,4,FALSE)</f>
        <v>089-971-7319</v>
      </c>
      <c r="F138" s="137" t="s">
        <v>599</v>
      </c>
      <c r="G138" s="137" t="s">
        <v>985</v>
      </c>
      <c r="H138" s="114" t="s">
        <v>203</v>
      </c>
      <c r="I138" s="52" t="s">
        <v>1564</v>
      </c>
      <c r="J138" s="57" t="s">
        <v>550</v>
      </c>
      <c r="K138" s="59" t="s">
        <v>987</v>
      </c>
      <c r="L138" s="137" t="s">
        <v>201</v>
      </c>
      <c r="M138" s="137" t="s">
        <v>478</v>
      </c>
      <c r="N138" s="62" t="s">
        <v>1607</v>
      </c>
      <c r="O138" s="55">
        <v>44858</v>
      </c>
      <c r="P138" s="55">
        <v>45046</v>
      </c>
      <c r="Q138" s="8">
        <v>1</v>
      </c>
      <c r="R138" s="147">
        <v>61</v>
      </c>
      <c r="S138" s="148">
        <v>9150</v>
      </c>
      <c r="T138" s="139" t="s">
        <v>758</v>
      </c>
    </row>
    <row r="139" spans="1:20" ht="48" customHeight="1" x14ac:dyDescent="0.15">
      <c r="A139" s="70" t="str">
        <f t="shared" ca="1" si="2"/>
        <v>出荷中</v>
      </c>
      <c r="B139" s="2">
        <v>137</v>
      </c>
      <c r="C139" s="5" t="s">
        <v>886</v>
      </c>
      <c r="D139" s="4" t="str">
        <f>VLOOKUP(C139,確認責任者連絡先!$C$3:$E$81,3,FALSE)</f>
        <v>伊予郡松前町大字北川原79-1</v>
      </c>
      <c r="E139" s="4" t="str">
        <f>VLOOKUP(C139,確認責任者連絡先!$C$3:$F$81,4,FALSE)</f>
        <v>089-971-7319</v>
      </c>
      <c r="F139" s="137" t="s">
        <v>599</v>
      </c>
      <c r="G139" s="137" t="s">
        <v>985</v>
      </c>
      <c r="H139" s="114" t="s">
        <v>203</v>
      </c>
      <c r="I139" s="52" t="s">
        <v>1565</v>
      </c>
      <c r="J139" s="57" t="s">
        <v>558</v>
      </c>
      <c r="K139" s="59" t="s">
        <v>988</v>
      </c>
      <c r="L139" s="137" t="s">
        <v>201</v>
      </c>
      <c r="M139" s="137" t="s">
        <v>478</v>
      </c>
      <c r="N139" s="62" t="s">
        <v>1607</v>
      </c>
      <c r="O139" s="55">
        <v>44858</v>
      </c>
      <c r="P139" s="55">
        <v>45077</v>
      </c>
      <c r="Q139" s="8">
        <v>1</v>
      </c>
      <c r="R139" s="147">
        <v>114</v>
      </c>
      <c r="S139" s="148">
        <v>11400</v>
      </c>
      <c r="T139" s="139" t="s">
        <v>758</v>
      </c>
    </row>
    <row r="140" spans="1:20" ht="48" customHeight="1" x14ac:dyDescent="0.15">
      <c r="A140" s="70" t="str">
        <f t="shared" ca="1" si="2"/>
        <v>終了</v>
      </c>
      <c r="B140" s="2">
        <v>138</v>
      </c>
      <c r="C140" s="5" t="s">
        <v>885</v>
      </c>
      <c r="D140" s="4" t="str">
        <f>VLOOKUP(C140,確認責任者連絡先!$C$3:$E$81,3,FALSE)</f>
        <v>大洲市東大洲1911-1</v>
      </c>
      <c r="E140" s="4" t="str">
        <f>VLOOKUP(C140,確認責任者連絡先!$C$3:$F$81,4,FALSE)</f>
        <v>本社
0893-25-4333
松山営業所
089-983-3231</v>
      </c>
      <c r="F140" s="116" t="s">
        <v>992</v>
      </c>
      <c r="G140" s="116" t="s">
        <v>742</v>
      </c>
      <c r="H140" s="79" t="s">
        <v>209</v>
      </c>
      <c r="I140" s="52" t="s">
        <v>1566</v>
      </c>
      <c r="J140" s="57" t="s">
        <v>1583</v>
      </c>
      <c r="K140" s="59" t="s">
        <v>989</v>
      </c>
      <c r="L140" s="137" t="s">
        <v>389</v>
      </c>
      <c r="M140" s="137" t="s">
        <v>1213</v>
      </c>
      <c r="N140" s="62" t="s">
        <v>205</v>
      </c>
      <c r="O140" s="55">
        <v>44910</v>
      </c>
      <c r="P140" s="55">
        <v>45005</v>
      </c>
      <c r="Q140" s="8">
        <v>1</v>
      </c>
      <c r="R140" s="147">
        <v>75</v>
      </c>
      <c r="S140" s="148">
        <v>2100</v>
      </c>
      <c r="T140" s="155" t="s">
        <v>743</v>
      </c>
    </row>
    <row r="141" spans="1:20" ht="48" customHeight="1" x14ac:dyDescent="0.15">
      <c r="A141" s="70" t="str">
        <f t="shared" ca="1" si="2"/>
        <v>出荷中</v>
      </c>
      <c r="B141" s="2">
        <v>139</v>
      </c>
      <c r="C141" s="5" t="s">
        <v>885</v>
      </c>
      <c r="D141" s="4" t="str">
        <f>VLOOKUP(C141,確認責任者連絡先!$C$3:$E$81,3,FALSE)</f>
        <v>大洲市東大洲1911-1</v>
      </c>
      <c r="E141" s="4" t="str">
        <f>VLOOKUP(C141,確認責任者連絡先!$C$3:$F$81,4,FALSE)</f>
        <v>本社
0893-25-4333
松山営業所
089-983-3231</v>
      </c>
      <c r="F141" s="116" t="s">
        <v>992</v>
      </c>
      <c r="G141" s="116" t="s">
        <v>742</v>
      </c>
      <c r="H141" s="79" t="s">
        <v>209</v>
      </c>
      <c r="I141" s="52" t="s">
        <v>1567</v>
      </c>
      <c r="J141" s="57" t="s">
        <v>1584</v>
      </c>
      <c r="K141" s="59" t="s">
        <v>990</v>
      </c>
      <c r="L141" s="137" t="s">
        <v>389</v>
      </c>
      <c r="M141" s="137" t="s">
        <v>1213</v>
      </c>
      <c r="N141" s="62" t="s">
        <v>205</v>
      </c>
      <c r="O141" s="55">
        <v>44885</v>
      </c>
      <c r="P141" s="55">
        <v>45138</v>
      </c>
      <c r="Q141" s="8">
        <v>1</v>
      </c>
      <c r="R141" s="147">
        <v>71</v>
      </c>
      <c r="S141" s="148">
        <v>6700</v>
      </c>
      <c r="T141" s="155" t="s">
        <v>743</v>
      </c>
    </row>
    <row r="142" spans="1:20" ht="48" customHeight="1" x14ac:dyDescent="0.15">
      <c r="A142" s="70" t="str">
        <f t="shared" ca="1" si="2"/>
        <v>出荷中</v>
      </c>
      <c r="B142" s="2">
        <v>140</v>
      </c>
      <c r="C142" s="5" t="s">
        <v>885</v>
      </c>
      <c r="D142" s="4" t="str">
        <f>VLOOKUP(C142,確認責任者連絡先!$C$3:$E$81,3,FALSE)</f>
        <v>大洲市東大洲1911-1</v>
      </c>
      <c r="E142" s="4" t="str">
        <f>VLOOKUP(C142,確認責任者連絡先!$C$3:$F$81,4,FALSE)</f>
        <v>本社
0893-25-4333
松山営業所
089-983-3231</v>
      </c>
      <c r="F142" s="116" t="s">
        <v>992</v>
      </c>
      <c r="G142" s="116" t="s">
        <v>742</v>
      </c>
      <c r="H142" s="79" t="s">
        <v>209</v>
      </c>
      <c r="I142" s="52" t="s">
        <v>897</v>
      </c>
      <c r="J142" s="57" t="s">
        <v>1585</v>
      </c>
      <c r="K142" s="59" t="s">
        <v>991</v>
      </c>
      <c r="L142" s="137" t="s">
        <v>389</v>
      </c>
      <c r="M142" s="137" t="s">
        <v>1213</v>
      </c>
      <c r="N142" s="62" t="s">
        <v>205</v>
      </c>
      <c r="O142" s="55">
        <v>44875</v>
      </c>
      <c r="P142" s="55">
        <v>45077</v>
      </c>
      <c r="Q142" s="8">
        <v>1</v>
      </c>
      <c r="R142" s="147">
        <v>7</v>
      </c>
      <c r="S142" s="148">
        <v>100</v>
      </c>
      <c r="T142" s="155" t="s">
        <v>743</v>
      </c>
    </row>
    <row r="143" spans="1:20" ht="48" customHeight="1" x14ac:dyDescent="0.15">
      <c r="A143" s="70" t="str">
        <f t="shared" ca="1" si="2"/>
        <v>出荷中</v>
      </c>
      <c r="B143" s="2">
        <v>141</v>
      </c>
      <c r="C143" s="5" t="s">
        <v>883</v>
      </c>
      <c r="D143" s="4" t="str">
        <f>VLOOKUP(C143,確認責任者連絡先!$C$3:$E$81,3,FALSE)</f>
        <v>松山市鴨川1-8-5</v>
      </c>
      <c r="E143" s="4" t="str">
        <f>VLOOKUP(C143,確認責任者連絡先!$C$3:$F$81,4,FALSE)</f>
        <v>089-979-1640</v>
      </c>
      <c r="F143" s="116" t="s">
        <v>596</v>
      </c>
      <c r="G143" s="116" t="s">
        <v>996</v>
      </c>
      <c r="H143" s="114" t="s">
        <v>203</v>
      </c>
      <c r="I143" s="52" t="s">
        <v>1568</v>
      </c>
      <c r="J143" s="57" t="s">
        <v>1586</v>
      </c>
      <c r="K143" s="59" t="s">
        <v>993</v>
      </c>
      <c r="L143" s="137" t="s">
        <v>206</v>
      </c>
      <c r="M143" s="137" t="s">
        <v>1726</v>
      </c>
      <c r="N143" s="62" t="s">
        <v>361</v>
      </c>
      <c r="O143" s="55">
        <v>44905</v>
      </c>
      <c r="P143" s="55">
        <v>45077</v>
      </c>
      <c r="Q143" s="8">
        <v>1</v>
      </c>
      <c r="R143" s="147">
        <v>8.8800000000000008</v>
      </c>
      <c r="S143" s="148">
        <v>800</v>
      </c>
      <c r="T143" s="155" t="s">
        <v>1000</v>
      </c>
    </row>
    <row r="144" spans="1:20" ht="48" customHeight="1" x14ac:dyDescent="0.15">
      <c r="A144" s="70" t="str">
        <f t="shared" ca="1" si="2"/>
        <v>出荷中</v>
      </c>
      <c r="B144" s="2">
        <v>142</v>
      </c>
      <c r="C144" s="5" t="s">
        <v>883</v>
      </c>
      <c r="D144" s="4" t="str">
        <f>VLOOKUP(C144,確認責任者連絡先!$C$3:$E$81,3,FALSE)</f>
        <v>松山市鴨川1-8-5</v>
      </c>
      <c r="E144" s="4" t="str">
        <f>VLOOKUP(C144,確認責任者連絡先!$C$3:$F$81,4,FALSE)</f>
        <v>089-979-1640</v>
      </c>
      <c r="F144" s="116" t="s">
        <v>997</v>
      </c>
      <c r="G144" s="116" t="s">
        <v>998</v>
      </c>
      <c r="H144" s="114" t="s">
        <v>203</v>
      </c>
      <c r="I144" s="52" t="s">
        <v>1569</v>
      </c>
      <c r="J144" s="57" t="s">
        <v>1587</v>
      </c>
      <c r="K144" s="59" t="s">
        <v>994</v>
      </c>
      <c r="L144" s="137" t="s">
        <v>206</v>
      </c>
      <c r="M144" s="137" t="s">
        <v>1726</v>
      </c>
      <c r="N144" s="62" t="s">
        <v>1427</v>
      </c>
      <c r="O144" s="55">
        <v>44885</v>
      </c>
      <c r="P144" s="55">
        <v>45077</v>
      </c>
      <c r="Q144" s="8">
        <v>1</v>
      </c>
      <c r="R144" s="147">
        <v>12</v>
      </c>
      <c r="S144" s="148">
        <v>1500</v>
      </c>
      <c r="T144" s="155" t="s">
        <v>1001</v>
      </c>
    </row>
    <row r="145" spans="1:20" ht="48" customHeight="1" x14ac:dyDescent="0.15">
      <c r="A145" s="70" t="str">
        <f t="shared" ca="1" si="2"/>
        <v>出荷中</v>
      </c>
      <c r="B145" s="2">
        <v>143</v>
      </c>
      <c r="C145" s="5" t="s">
        <v>883</v>
      </c>
      <c r="D145" s="4" t="str">
        <f>VLOOKUP(C145,確認責任者連絡先!$C$3:$E$81,3,FALSE)</f>
        <v>松山市鴨川1-8-5</v>
      </c>
      <c r="E145" s="4" t="str">
        <f>VLOOKUP(C145,確認責任者連絡先!$C$3:$F$81,4,FALSE)</f>
        <v>089-979-1640</v>
      </c>
      <c r="F145" s="116" t="s">
        <v>999</v>
      </c>
      <c r="G145" s="116" t="s">
        <v>595</v>
      </c>
      <c r="H145" s="114" t="s">
        <v>203</v>
      </c>
      <c r="I145" s="52" t="s">
        <v>1569</v>
      </c>
      <c r="J145" s="57" t="s">
        <v>1588</v>
      </c>
      <c r="K145" s="59" t="s">
        <v>995</v>
      </c>
      <c r="L145" s="137" t="s">
        <v>206</v>
      </c>
      <c r="M145" s="137" t="s">
        <v>1726</v>
      </c>
      <c r="N145" s="62" t="s">
        <v>1608</v>
      </c>
      <c r="O145" s="55">
        <v>44885</v>
      </c>
      <c r="P145" s="55">
        <v>45092</v>
      </c>
      <c r="Q145" s="8">
        <v>1</v>
      </c>
      <c r="R145" s="147">
        <v>10</v>
      </c>
      <c r="S145" s="148">
        <v>1000</v>
      </c>
      <c r="T145" s="155" t="s">
        <v>594</v>
      </c>
    </row>
    <row r="146" spans="1:20" ht="48" customHeight="1" x14ac:dyDescent="0.15">
      <c r="A146" s="70" t="str">
        <f t="shared" ca="1" si="2"/>
        <v>終了</v>
      </c>
      <c r="B146" s="2">
        <v>144</v>
      </c>
      <c r="C146" s="3" t="s">
        <v>887</v>
      </c>
      <c r="D146" s="4" t="str">
        <f>VLOOKUP(C146,確認責任者連絡先!$C$3:$E$81,3,FALSE)</f>
        <v>西宇和郡伊方町中之浜616</v>
      </c>
      <c r="E146" s="4" t="str">
        <f>VLOOKUP(C146,確認責任者連絡先!$C$3:$F$81,4,FALSE)</f>
        <v>0894-38-0182</v>
      </c>
      <c r="F146" s="116" t="s">
        <v>1615</v>
      </c>
      <c r="G146" s="116" t="s">
        <v>1616</v>
      </c>
      <c r="H146" s="252" t="s">
        <v>29</v>
      </c>
      <c r="I146" s="64" t="s">
        <v>1570</v>
      </c>
      <c r="J146" s="173" t="s">
        <v>1589</v>
      </c>
      <c r="K146" s="59" t="s">
        <v>1600</v>
      </c>
      <c r="L146" s="154" t="s">
        <v>28</v>
      </c>
      <c r="M146" s="124" t="s">
        <v>48</v>
      </c>
      <c r="N146" s="153" t="s">
        <v>371</v>
      </c>
      <c r="O146" s="54">
        <v>44866</v>
      </c>
      <c r="P146" s="54">
        <v>44926</v>
      </c>
      <c r="Q146" s="8">
        <v>1</v>
      </c>
      <c r="R146" s="149">
        <v>440</v>
      </c>
      <c r="S146" s="176">
        <v>90000</v>
      </c>
      <c r="T146" s="139" t="s">
        <v>1611</v>
      </c>
    </row>
    <row r="147" spans="1:20" ht="48" customHeight="1" x14ac:dyDescent="0.15">
      <c r="A147" s="70" t="str">
        <f t="shared" ca="1" si="2"/>
        <v>終了</v>
      </c>
      <c r="B147" s="2">
        <v>145</v>
      </c>
      <c r="C147" s="3" t="s">
        <v>1342</v>
      </c>
      <c r="D147" s="4" t="str">
        <f>VLOOKUP(C147,確認責任者連絡先!$C$3:$E$81,3,FALSE)</f>
        <v>宇和島市栄町港3丁目303</v>
      </c>
      <c r="E147" s="4" t="str">
        <f>VLOOKUP(C147,確認責任者連絡先!$C$3:$F$81,4,FALSE)</f>
        <v>0895-22-8111</v>
      </c>
      <c r="F147" s="137" t="s">
        <v>999</v>
      </c>
      <c r="G147" s="137" t="s">
        <v>1003</v>
      </c>
      <c r="H147" s="252" t="s">
        <v>29</v>
      </c>
      <c r="I147" s="67" t="s">
        <v>902</v>
      </c>
      <c r="J147" s="283" t="s">
        <v>1590</v>
      </c>
      <c r="K147" s="59" t="s">
        <v>1002</v>
      </c>
      <c r="L147" s="175" t="s">
        <v>139</v>
      </c>
      <c r="M147" s="124" t="s">
        <v>24</v>
      </c>
      <c r="N147" s="299" t="s">
        <v>11</v>
      </c>
      <c r="O147" s="54">
        <v>44885</v>
      </c>
      <c r="P147" s="54">
        <v>45016</v>
      </c>
      <c r="Q147" s="8">
        <v>8</v>
      </c>
      <c r="R147" s="149">
        <v>79</v>
      </c>
      <c r="S147" s="150">
        <v>11200</v>
      </c>
      <c r="T147" s="155" t="s">
        <v>1004</v>
      </c>
    </row>
    <row r="148" spans="1:20" ht="48" customHeight="1" x14ac:dyDescent="0.15">
      <c r="A148" s="70" t="str">
        <f t="shared" ca="1" si="2"/>
        <v>終了</v>
      </c>
      <c r="B148" s="2">
        <v>146</v>
      </c>
      <c r="C148" s="3" t="s">
        <v>1545</v>
      </c>
      <c r="D148" s="4" t="str">
        <f>VLOOKUP(C148,確認責任者連絡先!$C$3:$E$81,3,FALSE)</f>
        <v>西予市宇和郡伊方町河内1448-1</v>
      </c>
      <c r="E148" s="4" t="str">
        <f>VLOOKUP(C148,確認責任者連絡先!$C$3:$F$81,4,FALSE)</f>
        <v>0894-38-2165</v>
      </c>
      <c r="F148" s="137" t="s">
        <v>1100</v>
      </c>
      <c r="G148" s="137" t="s">
        <v>601</v>
      </c>
      <c r="H148" s="252" t="s">
        <v>29</v>
      </c>
      <c r="I148" s="170" t="s">
        <v>1571</v>
      </c>
      <c r="J148" s="284" t="s">
        <v>1591</v>
      </c>
      <c r="K148" s="59" t="s">
        <v>1601</v>
      </c>
      <c r="L148" s="154" t="s">
        <v>28</v>
      </c>
      <c r="M148" s="124" t="s">
        <v>48</v>
      </c>
      <c r="N148" s="153" t="s">
        <v>371</v>
      </c>
      <c r="O148" s="54">
        <v>44866</v>
      </c>
      <c r="P148" s="54">
        <v>44926</v>
      </c>
      <c r="Q148" s="8">
        <v>1</v>
      </c>
      <c r="R148" s="149">
        <v>44</v>
      </c>
      <c r="S148" s="176">
        <v>22000</v>
      </c>
      <c r="T148" s="139" t="s">
        <v>1612</v>
      </c>
    </row>
    <row r="149" spans="1:20" ht="48" customHeight="1" x14ac:dyDescent="0.15">
      <c r="A149" s="70" t="str">
        <f t="shared" ca="1" si="2"/>
        <v>終了</v>
      </c>
      <c r="B149" s="2">
        <v>147</v>
      </c>
      <c r="C149" s="3" t="s">
        <v>496</v>
      </c>
      <c r="D149" s="4" t="str">
        <f>VLOOKUP(C149,確認責任者連絡先!$C$3:$E$81,3,FALSE)</f>
        <v>八幡浜市向灘高城229番地2</v>
      </c>
      <c r="E149" s="4" t="str">
        <f>VLOOKUP(C149,確認責任者連絡先!$C$3:$F$81,4,FALSE)</f>
        <v>0894-24-0090</v>
      </c>
      <c r="F149" s="137" t="s">
        <v>999</v>
      </c>
      <c r="G149" s="137" t="s">
        <v>1006</v>
      </c>
      <c r="H149" s="252" t="s">
        <v>29</v>
      </c>
      <c r="I149" s="170" t="s">
        <v>1572</v>
      </c>
      <c r="J149" s="284" t="s">
        <v>1592</v>
      </c>
      <c r="K149" s="59" t="s">
        <v>1005</v>
      </c>
      <c r="L149" s="154" t="s">
        <v>28</v>
      </c>
      <c r="M149" s="124" t="s">
        <v>1058</v>
      </c>
      <c r="N149" s="153" t="s">
        <v>11</v>
      </c>
      <c r="O149" s="54">
        <v>44866</v>
      </c>
      <c r="P149" s="54">
        <v>44985</v>
      </c>
      <c r="Q149" s="8">
        <v>1</v>
      </c>
      <c r="R149" s="149">
        <v>30</v>
      </c>
      <c r="S149" s="176">
        <v>2000</v>
      </c>
      <c r="T149" s="155" t="s">
        <v>602</v>
      </c>
    </row>
    <row r="150" spans="1:20" ht="48" customHeight="1" x14ac:dyDescent="0.15">
      <c r="A150" s="70" t="str">
        <f t="shared" ca="1" si="2"/>
        <v>終了</v>
      </c>
      <c r="B150" s="2">
        <v>148</v>
      </c>
      <c r="C150" s="3" t="s">
        <v>496</v>
      </c>
      <c r="D150" s="4" t="str">
        <f>VLOOKUP(C150,確認責任者連絡先!$C$3:$E$81,3,FALSE)</f>
        <v>八幡浜市向灘高城229番地2</v>
      </c>
      <c r="E150" s="4" t="str">
        <f>VLOOKUP(C150,確認責任者連絡先!$C$3:$F$81,4,FALSE)</f>
        <v>0894-24-0090</v>
      </c>
      <c r="F150" s="137" t="s">
        <v>999</v>
      </c>
      <c r="G150" s="137" t="s">
        <v>1008</v>
      </c>
      <c r="H150" s="75" t="s">
        <v>22</v>
      </c>
      <c r="I150" s="67" t="s">
        <v>327</v>
      </c>
      <c r="J150" s="285" t="s">
        <v>1593</v>
      </c>
      <c r="K150" s="59" t="s">
        <v>1007</v>
      </c>
      <c r="L150" s="175" t="s">
        <v>139</v>
      </c>
      <c r="M150" s="124" t="s">
        <v>24</v>
      </c>
      <c r="N150" s="153" t="s">
        <v>50</v>
      </c>
      <c r="O150" s="54">
        <v>44875</v>
      </c>
      <c r="P150" s="54">
        <v>44985</v>
      </c>
      <c r="Q150" s="8">
        <v>1</v>
      </c>
      <c r="R150" s="149">
        <v>58</v>
      </c>
      <c r="S150" s="176">
        <v>10500</v>
      </c>
      <c r="T150" s="177" t="s">
        <v>1009</v>
      </c>
    </row>
    <row r="151" spans="1:20" ht="48" customHeight="1" x14ac:dyDescent="0.15">
      <c r="A151" s="70" t="str">
        <f t="shared" ca="1" si="2"/>
        <v>終了</v>
      </c>
      <c r="B151" s="2">
        <v>149</v>
      </c>
      <c r="C151" s="3" t="s">
        <v>496</v>
      </c>
      <c r="D151" s="4" t="str">
        <f>VLOOKUP(C151,確認責任者連絡先!$C$3:$E$81,3,FALSE)</f>
        <v>八幡浜市向灘高城229番地2</v>
      </c>
      <c r="E151" s="4" t="str">
        <f>VLOOKUP(C151,確認責任者連絡先!$C$3:$F$81,4,FALSE)</f>
        <v>0894-24-0090</v>
      </c>
      <c r="F151" s="137" t="s">
        <v>999</v>
      </c>
      <c r="G151" s="137" t="s">
        <v>1008</v>
      </c>
      <c r="H151" s="75" t="s">
        <v>22</v>
      </c>
      <c r="I151" s="170" t="s">
        <v>202</v>
      </c>
      <c r="J151" s="285" t="s">
        <v>1594</v>
      </c>
      <c r="K151" s="59" t="s">
        <v>1010</v>
      </c>
      <c r="L151" s="154" t="s">
        <v>28</v>
      </c>
      <c r="M151" s="124" t="s">
        <v>1058</v>
      </c>
      <c r="N151" s="153" t="s">
        <v>50</v>
      </c>
      <c r="O151" s="54">
        <v>44885</v>
      </c>
      <c r="P151" s="54">
        <v>44967</v>
      </c>
      <c r="Q151" s="8">
        <v>1</v>
      </c>
      <c r="R151" s="149">
        <v>21</v>
      </c>
      <c r="S151" s="150">
        <v>3150</v>
      </c>
      <c r="T151" s="177" t="s">
        <v>1009</v>
      </c>
    </row>
    <row r="152" spans="1:20" ht="48" customHeight="1" x14ac:dyDescent="0.15">
      <c r="A152" s="70" t="str">
        <f t="shared" ca="1" si="2"/>
        <v>終了</v>
      </c>
      <c r="B152" s="2">
        <v>150</v>
      </c>
      <c r="C152" s="3" t="s">
        <v>174</v>
      </c>
      <c r="D152" s="4" t="str">
        <f>VLOOKUP(C152,確認責任者連絡先!$C$3:$E$81,3,FALSE)</f>
        <v>宇和島市寄松甲833-4</v>
      </c>
      <c r="E152" s="4" t="str">
        <f>VLOOKUP(C152,確認責任者連絡先!$C$3:$F$81,4,FALSE)</f>
        <v>0895-27-2335</v>
      </c>
      <c r="F152" s="137" t="s">
        <v>1012</v>
      </c>
      <c r="G152" s="137" t="s">
        <v>1013</v>
      </c>
      <c r="H152" s="252" t="s">
        <v>29</v>
      </c>
      <c r="I152" s="67" t="s">
        <v>1573</v>
      </c>
      <c r="J152" s="284" t="s">
        <v>1595</v>
      </c>
      <c r="K152" s="59" t="s">
        <v>1011</v>
      </c>
      <c r="L152" s="137" t="s">
        <v>139</v>
      </c>
      <c r="M152" s="17" t="s">
        <v>24</v>
      </c>
      <c r="N152" s="153" t="s">
        <v>11</v>
      </c>
      <c r="O152" s="54">
        <v>44905</v>
      </c>
      <c r="P152" s="54">
        <v>44957</v>
      </c>
      <c r="Q152" s="1">
        <v>1</v>
      </c>
      <c r="R152" s="143">
        <v>42.85</v>
      </c>
      <c r="S152" s="144">
        <v>16000</v>
      </c>
      <c r="T152" s="300" t="s">
        <v>1014</v>
      </c>
    </row>
    <row r="153" spans="1:20" ht="48" customHeight="1" x14ac:dyDescent="0.15">
      <c r="A153" s="70" t="str">
        <f t="shared" ca="1" si="2"/>
        <v>出荷中</v>
      </c>
      <c r="B153" s="2">
        <v>151</v>
      </c>
      <c r="C153" s="3" t="s">
        <v>174</v>
      </c>
      <c r="D153" s="4" t="str">
        <f>VLOOKUP(C153,確認責任者連絡先!$C$3:$E$81,3,FALSE)</f>
        <v>宇和島市寄松甲833-4</v>
      </c>
      <c r="E153" s="4" t="str">
        <f>VLOOKUP(C153,確認責任者連絡先!$C$3:$F$81,4,FALSE)</f>
        <v>0895-27-2335</v>
      </c>
      <c r="F153" s="137" t="s">
        <v>625</v>
      </c>
      <c r="G153" s="137" t="s">
        <v>1016</v>
      </c>
      <c r="H153" s="75" t="s">
        <v>22</v>
      </c>
      <c r="I153" s="170" t="s">
        <v>1574</v>
      </c>
      <c r="J153" s="283" t="s">
        <v>1596</v>
      </c>
      <c r="K153" s="59" t="s">
        <v>1015</v>
      </c>
      <c r="L153" s="154" t="s">
        <v>3</v>
      </c>
      <c r="M153" s="124" t="s">
        <v>1609</v>
      </c>
      <c r="N153" s="153" t="s">
        <v>33</v>
      </c>
      <c r="O153" s="54">
        <v>44885</v>
      </c>
      <c r="P153" s="54">
        <v>45077</v>
      </c>
      <c r="Q153" s="1">
        <v>1</v>
      </c>
      <c r="R153" s="143">
        <v>73</v>
      </c>
      <c r="S153" s="144">
        <v>25550</v>
      </c>
      <c r="T153" s="177" t="s">
        <v>1017</v>
      </c>
    </row>
    <row r="154" spans="1:20" ht="48" customHeight="1" x14ac:dyDescent="0.15">
      <c r="A154" s="70" t="str">
        <f t="shared" ca="1" si="2"/>
        <v>出荷中</v>
      </c>
      <c r="B154" s="2">
        <v>152</v>
      </c>
      <c r="C154" s="5" t="s">
        <v>883</v>
      </c>
      <c r="D154" s="4" t="str">
        <f>VLOOKUP(C154,確認責任者連絡先!$C$3:$E$81,3,FALSE)</f>
        <v>松山市鴨川1-8-5</v>
      </c>
      <c r="E154" s="4" t="str">
        <f>VLOOKUP(C154,確認責任者連絡先!$C$3:$F$81,4,FALSE)</f>
        <v>089-979-1640</v>
      </c>
      <c r="F154" s="137" t="s">
        <v>999</v>
      </c>
      <c r="G154" s="137" t="s">
        <v>878</v>
      </c>
      <c r="H154" s="75" t="s">
        <v>22</v>
      </c>
      <c r="I154" s="170" t="s">
        <v>32</v>
      </c>
      <c r="J154" s="283" t="s">
        <v>1597</v>
      </c>
      <c r="K154" s="59" t="s">
        <v>1018</v>
      </c>
      <c r="L154" s="154" t="s">
        <v>28</v>
      </c>
      <c r="M154" s="124" t="s">
        <v>47</v>
      </c>
      <c r="N154" s="153" t="s">
        <v>11</v>
      </c>
      <c r="O154" s="54">
        <v>44885</v>
      </c>
      <c r="P154" s="54">
        <v>45137</v>
      </c>
      <c r="Q154" s="8">
        <v>1</v>
      </c>
      <c r="R154" s="149">
        <v>16</v>
      </c>
      <c r="S154" s="176">
        <v>10000</v>
      </c>
      <c r="T154" s="300" t="s">
        <v>1019</v>
      </c>
    </row>
    <row r="155" spans="1:20" ht="48" customHeight="1" x14ac:dyDescent="0.15">
      <c r="A155" s="70" t="str">
        <f t="shared" ca="1" si="2"/>
        <v>出荷中</v>
      </c>
      <c r="B155" s="2">
        <v>153</v>
      </c>
      <c r="C155" s="168" t="s">
        <v>1621</v>
      </c>
      <c r="D155" s="4" t="str">
        <f>VLOOKUP(C155,確認責任者連絡先!$C$3:$E$81,3,FALSE)</f>
        <v>西条市丹原町今井431番地</v>
      </c>
      <c r="E155" s="4" t="str">
        <f>VLOOKUP(C155,確認責任者連絡先!$C$3:$F$81,4,FALSE)</f>
        <v>0898-68-4545</v>
      </c>
      <c r="F155" s="137" t="s">
        <v>999</v>
      </c>
      <c r="G155" s="137" t="s">
        <v>1650</v>
      </c>
      <c r="H155" s="79" t="s">
        <v>29</v>
      </c>
      <c r="I155" s="140" t="s">
        <v>41</v>
      </c>
      <c r="J155" s="172" t="s">
        <v>405</v>
      </c>
      <c r="K155" s="59" t="s">
        <v>1063</v>
      </c>
      <c r="L155" s="132" t="s">
        <v>28</v>
      </c>
      <c r="M155" s="132" t="s">
        <v>477</v>
      </c>
      <c r="N155" s="132" t="s">
        <v>402</v>
      </c>
      <c r="O155" s="174">
        <v>44950</v>
      </c>
      <c r="P155" s="174">
        <v>45046</v>
      </c>
      <c r="Q155" s="134">
        <v>4</v>
      </c>
      <c r="R155" s="135">
        <v>65</v>
      </c>
      <c r="S155" s="134">
        <v>12500</v>
      </c>
      <c r="T155" s="139" t="s">
        <v>1648</v>
      </c>
    </row>
    <row r="156" spans="1:20" ht="48" customHeight="1" x14ac:dyDescent="0.15">
      <c r="A156" s="70" t="str">
        <f t="shared" ca="1" si="2"/>
        <v>出荷中</v>
      </c>
      <c r="B156" s="2">
        <v>154</v>
      </c>
      <c r="C156" s="3" t="s">
        <v>1022</v>
      </c>
      <c r="D156" s="4" t="str">
        <f>VLOOKUP(C156,確認責任者連絡先!$C$3:$E$81,3,FALSE)</f>
        <v>今治市阿方甲246-1</v>
      </c>
      <c r="E156" s="4" t="str">
        <f>VLOOKUP(C156,確認責任者連絡先!$C$3:$F$81,4,FALSE)</f>
        <v>0898-34-1884</v>
      </c>
      <c r="F156" s="137" t="s">
        <v>999</v>
      </c>
      <c r="G156" s="137" t="s">
        <v>1064</v>
      </c>
      <c r="H156" s="83" t="s">
        <v>22</v>
      </c>
      <c r="I156" s="6" t="s">
        <v>1622</v>
      </c>
      <c r="J156" s="172" t="s">
        <v>912</v>
      </c>
      <c r="K156" s="59" t="s">
        <v>1640</v>
      </c>
      <c r="L156" s="132" t="s">
        <v>28</v>
      </c>
      <c r="M156" s="132" t="s">
        <v>477</v>
      </c>
      <c r="N156" s="132" t="s">
        <v>935</v>
      </c>
      <c r="O156" s="174">
        <v>44967</v>
      </c>
      <c r="P156" s="174">
        <v>45230</v>
      </c>
      <c r="Q156" s="134">
        <v>1</v>
      </c>
      <c r="R156" s="135">
        <v>7</v>
      </c>
      <c r="S156" s="134">
        <v>1500</v>
      </c>
      <c r="T156" s="139" t="s">
        <v>590</v>
      </c>
    </row>
    <row r="157" spans="1:20" ht="48" customHeight="1" x14ac:dyDescent="0.15">
      <c r="A157" s="70" t="str">
        <f t="shared" ca="1" si="2"/>
        <v>出荷中</v>
      </c>
      <c r="B157" s="2">
        <v>155</v>
      </c>
      <c r="C157" s="3" t="s">
        <v>1022</v>
      </c>
      <c r="D157" s="4" t="str">
        <f>VLOOKUP(C157,確認責任者連絡先!$C$3:$E$81,3,FALSE)</f>
        <v>今治市阿方甲246-1</v>
      </c>
      <c r="E157" s="4" t="str">
        <f>VLOOKUP(C157,確認責任者連絡先!$C$3:$F$81,4,FALSE)</f>
        <v>0898-34-1884</v>
      </c>
      <c r="F157" s="137" t="s">
        <v>999</v>
      </c>
      <c r="G157" s="137" t="s">
        <v>1069</v>
      </c>
      <c r="H157" s="75" t="s">
        <v>22</v>
      </c>
      <c r="I157" s="140" t="s">
        <v>1623</v>
      </c>
      <c r="J157" s="15" t="s">
        <v>1038</v>
      </c>
      <c r="K157" s="59" t="s">
        <v>1065</v>
      </c>
      <c r="L157" s="132" t="s">
        <v>28</v>
      </c>
      <c r="M157" s="132" t="s">
        <v>49</v>
      </c>
      <c r="N157" s="132" t="s">
        <v>1054</v>
      </c>
      <c r="O157" s="174">
        <v>44995</v>
      </c>
      <c r="P157" s="174">
        <v>45322</v>
      </c>
      <c r="Q157" s="134">
        <v>2</v>
      </c>
      <c r="R157" s="135">
        <v>4</v>
      </c>
      <c r="S157" s="134">
        <v>2800</v>
      </c>
      <c r="T157" s="139" t="s">
        <v>590</v>
      </c>
    </row>
    <row r="158" spans="1:20" ht="48" customHeight="1" x14ac:dyDescent="0.15">
      <c r="A158" s="70" t="str">
        <f t="shared" ca="1" si="2"/>
        <v>出荷中</v>
      </c>
      <c r="B158" s="2">
        <v>156</v>
      </c>
      <c r="C158" s="3" t="s">
        <v>1022</v>
      </c>
      <c r="D158" s="4" t="str">
        <f>VLOOKUP(C158,確認責任者連絡先!$C$3:$E$81,3,FALSE)</f>
        <v>今治市阿方甲246-1</v>
      </c>
      <c r="E158" s="4" t="str">
        <f>VLOOKUP(C158,確認責任者連絡先!$C$3:$F$81,4,FALSE)</f>
        <v>0898-34-1884</v>
      </c>
      <c r="F158" s="137" t="s">
        <v>999</v>
      </c>
      <c r="G158" s="137" t="s">
        <v>1069</v>
      </c>
      <c r="H158" s="75" t="s">
        <v>22</v>
      </c>
      <c r="I158" s="140" t="s">
        <v>1624</v>
      </c>
      <c r="J158" s="15" t="s">
        <v>1039</v>
      </c>
      <c r="K158" s="59" t="s">
        <v>1066</v>
      </c>
      <c r="L158" s="132" t="s">
        <v>28</v>
      </c>
      <c r="M158" s="132" t="s">
        <v>49</v>
      </c>
      <c r="N158" s="132" t="s">
        <v>1054</v>
      </c>
      <c r="O158" s="174">
        <v>44972</v>
      </c>
      <c r="P158" s="174">
        <v>45322</v>
      </c>
      <c r="Q158" s="134">
        <v>2</v>
      </c>
      <c r="R158" s="135">
        <v>4</v>
      </c>
      <c r="S158" s="134">
        <v>2800</v>
      </c>
      <c r="T158" s="139" t="s">
        <v>590</v>
      </c>
    </row>
    <row r="159" spans="1:20" ht="48" customHeight="1" x14ac:dyDescent="0.15">
      <c r="A159" s="70" t="str">
        <f t="shared" ca="1" si="2"/>
        <v>出荷中</v>
      </c>
      <c r="B159" s="2">
        <v>157</v>
      </c>
      <c r="C159" s="3" t="s">
        <v>1022</v>
      </c>
      <c r="D159" s="4" t="str">
        <f>VLOOKUP(C159,確認責任者連絡先!$C$3:$E$81,3,FALSE)</f>
        <v>今治市阿方甲246-1</v>
      </c>
      <c r="E159" s="4" t="str">
        <f>VLOOKUP(C159,確認責任者連絡先!$C$3:$F$81,4,FALSE)</f>
        <v>0898-34-1884</v>
      </c>
      <c r="F159" s="137" t="s">
        <v>999</v>
      </c>
      <c r="G159" s="137" t="s">
        <v>1069</v>
      </c>
      <c r="H159" s="75" t="s">
        <v>22</v>
      </c>
      <c r="I159" s="140" t="s">
        <v>1625</v>
      </c>
      <c r="J159" s="15" t="s">
        <v>1040</v>
      </c>
      <c r="K159" s="59" t="s">
        <v>1067</v>
      </c>
      <c r="L159" s="132" t="s">
        <v>28</v>
      </c>
      <c r="M159" s="132" t="s">
        <v>49</v>
      </c>
      <c r="N159" s="132" t="s">
        <v>1054</v>
      </c>
      <c r="O159" s="174">
        <v>44972</v>
      </c>
      <c r="P159" s="174">
        <v>45322</v>
      </c>
      <c r="Q159" s="134">
        <v>2</v>
      </c>
      <c r="R159" s="135">
        <v>4</v>
      </c>
      <c r="S159" s="134">
        <v>2800</v>
      </c>
      <c r="T159" s="139" t="s">
        <v>590</v>
      </c>
    </row>
    <row r="160" spans="1:20" ht="48" customHeight="1" x14ac:dyDescent="0.15">
      <c r="A160" s="70" t="str">
        <f t="shared" ca="1" si="2"/>
        <v>出荷中</v>
      </c>
      <c r="B160" s="2">
        <v>158</v>
      </c>
      <c r="C160" s="3" t="s">
        <v>1022</v>
      </c>
      <c r="D160" s="4" t="str">
        <f>VLOOKUP(C160,確認責任者連絡先!$C$3:$E$81,3,FALSE)</f>
        <v>今治市阿方甲246-1</v>
      </c>
      <c r="E160" s="4" t="str">
        <f>VLOOKUP(C160,確認責任者連絡先!$C$3:$F$81,4,FALSE)</f>
        <v>0898-34-1884</v>
      </c>
      <c r="F160" s="137" t="s">
        <v>999</v>
      </c>
      <c r="G160" s="137" t="s">
        <v>1069</v>
      </c>
      <c r="H160" s="75" t="s">
        <v>22</v>
      </c>
      <c r="I160" s="140" t="s">
        <v>1626</v>
      </c>
      <c r="J160" s="15" t="s">
        <v>1041</v>
      </c>
      <c r="K160" s="59" t="s">
        <v>1068</v>
      </c>
      <c r="L160" s="132" t="s">
        <v>28</v>
      </c>
      <c r="M160" s="132" t="s">
        <v>49</v>
      </c>
      <c r="N160" s="132" t="s">
        <v>1054</v>
      </c>
      <c r="O160" s="174">
        <v>44972</v>
      </c>
      <c r="P160" s="174">
        <v>45322</v>
      </c>
      <c r="Q160" s="134">
        <v>2</v>
      </c>
      <c r="R160" s="135">
        <v>4</v>
      </c>
      <c r="S160" s="134">
        <v>2800</v>
      </c>
      <c r="T160" s="139" t="s">
        <v>590</v>
      </c>
    </row>
    <row r="161" spans="1:20" ht="48" customHeight="1" x14ac:dyDescent="0.15">
      <c r="A161" s="70" t="str">
        <f t="shared" ca="1" si="2"/>
        <v>終了</v>
      </c>
      <c r="B161" s="2">
        <v>159</v>
      </c>
      <c r="C161" s="5" t="s">
        <v>1056</v>
      </c>
      <c r="D161" s="4" t="str">
        <f>VLOOKUP(C161,確認責任者連絡先!$C$3:$E$81,3,FALSE)</f>
        <v>松山市八反地498</v>
      </c>
      <c r="E161" s="4" t="str">
        <f>VLOOKUP(C161,確認責任者連絡先!$C$3:$F$81,4,FALSE)</f>
        <v>089-946-9811</v>
      </c>
      <c r="F161" s="137" t="s">
        <v>1700</v>
      </c>
      <c r="G161" s="137" t="s">
        <v>1071</v>
      </c>
      <c r="H161" s="79" t="s">
        <v>209</v>
      </c>
      <c r="I161" s="52" t="s">
        <v>1627</v>
      </c>
      <c r="J161" s="57" t="s">
        <v>1635</v>
      </c>
      <c r="K161" s="59" t="s">
        <v>1070</v>
      </c>
      <c r="L161" s="137" t="s">
        <v>208</v>
      </c>
      <c r="M161" s="137" t="s">
        <v>478</v>
      </c>
      <c r="N161" s="62" t="s">
        <v>205</v>
      </c>
      <c r="O161" s="55">
        <v>44958</v>
      </c>
      <c r="P161" s="55">
        <v>44985</v>
      </c>
      <c r="Q161" s="8">
        <v>1</v>
      </c>
      <c r="R161" s="147">
        <v>5</v>
      </c>
      <c r="S161" s="148">
        <v>1000</v>
      </c>
      <c r="T161" s="139" t="s">
        <v>1072</v>
      </c>
    </row>
    <row r="162" spans="1:20" ht="48" customHeight="1" x14ac:dyDescent="0.15">
      <c r="A162" s="70" t="str">
        <f t="shared" ca="1" si="2"/>
        <v>終了</v>
      </c>
      <c r="B162" s="2">
        <v>160</v>
      </c>
      <c r="C162" s="3" t="s">
        <v>1021</v>
      </c>
      <c r="D162" s="4" t="str">
        <f>VLOOKUP(C162,確認責任者連絡先!$C$3:$E$81,3,FALSE)</f>
        <v>松山市鴨川1-8-5</v>
      </c>
      <c r="E162" s="4" t="str">
        <f>VLOOKUP(C162,確認責任者連絡先!$C$3:$F$81,4,FALSE)</f>
        <v>089-979-1640</v>
      </c>
      <c r="F162" s="137" t="s">
        <v>1074</v>
      </c>
      <c r="G162" s="137" t="s">
        <v>1073</v>
      </c>
      <c r="H162" s="114" t="s">
        <v>203</v>
      </c>
      <c r="I162" s="52" t="s">
        <v>1628</v>
      </c>
      <c r="J162" s="57" t="s">
        <v>1636</v>
      </c>
      <c r="K162" s="59" t="s">
        <v>1641</v>
      </c>
      <c r="L162" s="137" t="s">
        <v>1643</v>
      </c>
      <c r="M162" s="137" t="s">
        <v>1727</v>
      </c>
      <c r="N162" s="62" t="s">
        <v>200</v>
      </c>
      <c r="O162" s="55">
        <v>44915</v>
      </c>
      <c r="P162" s="55">
        <v>45016</v>
      </c>
      <c r="Q162" s="8">
        <v>1</v>
      </c>
      <c r="R162" s="181" t="s">
        <v>1075</v>
      </c>
      <c r="S162" s="148">
        <v>8000</v>
      </c>
      <c r="T162" s="139" t="s">
        <v>1076</v>
      </c>
    </row>
    <row r="163" spans="1:20" ht="48" customHeight="1" x14ac:dyDescent="0.15">
      <c r="A163" s="70" t="str">
        <f t="shared" ca="1" si="2"/>
        <v>終了</v>
      </c>
      <c r="B163" s="2">
        <v>161</v>
      </c>
      <c r="C163" s="3" t="s">
        <v>1021</v>
      </c>
      <c r="D163" s="4" t="str">
        <f>VLOOKUP(C163,確認責任者連絡先!$C$3:$E$81,3,FALSE)</f>
        <v>松山市鴨川1-8-5</v>
      </c>
      <c r="E163" s="4" t="str">
        <f>VLOOKUP(C163,確認責任者連絡先!$C$3:$F$81,4,FALSE)</f>
        <v>089-979-1640</v>
      </c>
      <c r="F163" s="137" t="s">
        <v>1079</v>
      </c>
      <c r="G163" s="137" t="s">
        <v>1080</v>
      </c>
      <c r="H163" s="79" t="s">
        <v>209</v>
      </c>
      <c r="I163" s="52" t="s">
        <v>9</v>
      </c>
      <c r="J163" s="57" t="s">
        <v>1637</v>
      </c>
      <c r="K163" s="59" t="s">
        <v>1078</v>
      </c>
      <c r="L163" s="137" t="s">
        <v>201</v>
      </c>
      <c r="M163" s="137" t="s">
        <v>478</v>
      </c>
      <c r="N163" s="62" t="s">
        <v>1644</v>
      </c>
      <c r="O163" s="55">
        <v>44936</v>
      </c>
      <c r="P163" s="55">
        <v>44985</v>
      </c>
      <c r="Q163" s="8">
        <v>1</v>
      </c>
      <c r="R163" s="147">
        <v>47</v>
      </c>
      <c r="S163" s="148">
        <v>6000</v>
      </c>
      <c r="T163" s="139" t="s">
        <v>1081</v>
      </c>
    </row>
    <row r="164" spans="1:20" ht="48" customHeight="1" x14ac:dyDescent="0.15">
      <c r="A164" s="70" t="str">
        <f t="shared" ca="1" si="2"/>
        <v>出荷中</v>
      </c>
      <c r="B164" s="2">
        <v>162</v>
      </c>
      <c r="C164" s="3" t="s">
        <v>1111</v>
      </c>
      <c r="D164" s="4" t="str">
        <f>VLOOKUP(C164,確認責任者連絡先!$C$3:$E$81,3,FALSE)</f>
        <v>伊予郡松前町大字北川原79-1</v>
      </c>
      <c r="E164" s="4" t="str">
        <f>VLOOKUP(C164,確認責任者連絡先!$C$3:$F$81,4,FALSE)</f>
        <v>089-971-7319</v>
      </c>
      <c r="F164" s="137" t="s">
        <v>599</v>
      </c>
      <c r="G164" s="137" t="s">
        <v>600</v>
      </c>
      <c r="H164" s="114" t="s">
        <v>203</v>
      </c>
      <c r="I164" s="52" t="s">
        <v>1629</v>
      </c>
      <c r="J164" s="57" t="s">
        <v>552</v>
      </c>
      <c r="K164" s="59" t="s">
        <v>1082</v>
      </c>
      <c r="L164" s="137" t="s">
        <v>201</v>
      </c>
      <c r="M164" s="137" t="s">
        <v>478</v>
      </c>
      <c r="N164" s="62" t="s">
        <v>200</v>
      </c>
      <c r="O164" s="55">
        <v>44914</v>
      </c>
      <c r="P164" s="55">
        <v>45046</v>
      </c>
      <c r="Q164" s="8">
        <v>1</v>
      </c>
      <c r="R164" s="147">
        <v>55</v>
      </c>
      <c r="S164" s="148">
        <v>5500</v>
      </c>
      <c r="T164" s="139" t="s">
        <v>758</v>
      </c>
    </row>
    <row r="165" spans="1:20" ht="48" customHeight="1" x14ac:dyDescent="0.15">
      <c r="A165" s="70" t="str">
        <f t="shared" ca="1" si="2"/>
        <v>出荷中</v>
      </c>
      <c r="B165" s="2">
        <v>163</v>
      </c>
      <c r="C165" s="3" t="s">
        <v>1111</v>
      </c>
      <c r="D165" s="4" t="str">
        <f>VLOOKUP(C165,確認責任者連絡先!$C$3:$E$81,3,FALSE)</f>
        <v>伊予郡松前町大字北川原79-1</v>
      </c>
      <c r="E165" s="4" t="str">
        <f>VLOOKUP(C165,確認責任者連絡先!$C$3:$F$81,4,FALSE)</f>
        <v>089-971-7319</v>
      </c>
      <c r="F165" s="137" t="s">
        <v>599</v>
      </c>
      <c r="G165" s="137" t="s">
        <v>600</v>
      </c>
      <c r="H165" s="114" t="s">
        <v>203</v>
      </c>
      <c r="I165" s="52" t="s">
        <v>1630</v>
      </c>
      <c r="J165" s="57" t="s">
        <v>554</v>
      </c>
      <c r="K165" s="59" t="s">
        <v>1083</v>
      </c>
      <c r="L165" s="137" t="s">
        <v>201</v>
      </c>
      <c r="M165" s="137" t="s">
        <v>478</v>
      </c>
      <c r="N165" s="62" t="s">
        <v>1426</v>
      </c>
      <c r="O165" s="55">
        <v>44979</v>
      </c>
      <c r="P165" s="55">
        <v>45107</v>
      </c>
      <c r="Q165" s="8">
        <v>1</v>
      </c>
      <c r="R165" s="147">
        <v>62</v>
      </c>
      <c r="S165" s="148">
        <v>9300</v>
      </c>
      <c r="T165" s="139" t="s">
        <v>758</v>
      </c>
    </row>
    <row r="166" spans="1:20" ht="48" customHeight="1" x14ac:dyDescent="0.15">
      <c r="A166" s="70" t="str">
        <f t="shared" ca="1" si="2"/>
        <v>出荷中</v>
      </c>
      <c r="B166" s="2">
        <v>164</v>
      </c>
      <c r="C166" s="3" t="s">
        <v>1111</v>
      </c>
      <c r="D166" s="4" t="str">
        <f>VLOOKUP(C166,確認責任者連絡先!$C$3:$E$81,3,FALSE)</f>
        <v>伊予郡松前町大字北川原79-1</v>
      </c>
      <c r="E166" s="4" t="str">
        <f>VLOOKUP(C166,確認責任者連絡先!$C$3:$F$81,4,FALSE)</f>
        <v>089-971-7319</v>
      </c>
      <c r="F166" s="137" t="s">
        <v>599</v>
      </c>
      <c r="G166" s="137" t="s">
        <v>600</v>
      </c>
      <c r="H166" s="114" t="s">
        <v>203</v>
      </c>
      <c r="I166" s="52" t="s">
        <v>1631</v>
      </c>
      <c r="J166" s="57" t="s">
        <v>556</v>
      </c>
      <c r="K166" s="59" t="s">
        <v>1084</v>
      </c>
      <c r="L166" s="137" t="s">
        <v>201</v>
      </c>
      <c r="M166" s="137" t="s">
        <v>478</v>
      </c>
      <c r="N166" s="62" t="s">
        <v>200</v>
      </c>
      <c r="O166" s="55">
        <v>44914</v>
      </c>
      <c r="P166" s="55">
        <v>45046</v>
      </c>
      <c r="Q166" s="8">
        <v>1</v>
      </c>
      <c r="R166" s="147">
        <v>75</v>
      </c>
      <c r="S166" s="148">
        <v>7500</v>
      </c>
      <c r="T166" s="139" t="s">
        <v>758</v>
      </c>
    </row>
    <row r="167" spans="1:20" ht="48" customHeight="1" x14ac:dyDescent="0.15">
      <c r="A167" s="70" t="str">
        <f t="shared" ca="1" si="2"/>
        <v>終了</v>
      </c>
      <c r="B167" s="2">
        <v>165</v>
      </c>
      <c r="C167" s="4" t="s">
        <v>1231</v>
      </c>
      <c r="D167" s="253" t="s">
        <v>242</v>
      </c>
      <c r="E167" s="254" t="s">
        <v>271</v>
      </c>
      <c r="F167" s="137" t="s">
        <v>1651</v>
      </c>
      <c r="G167" s="137" t="s">
        <v>1652</v>
      </c>
      <c r="H167" s="79" t="s">
        <v>209</v>
      </c>
      <c r="I167" s="52" t="s">
        <v>1632</v>
      </c>
      <c r="J167" s="57" t="s">
        <v>1638</v>
      </c>
      <c r="K167" s="59" t="s">
        <v>1642</v>
      </c>
      <c r="L167" s="137" t="s">
        <v>1645</v>
      </c>
      <c r="M167" s="137" t="s">
        <v>478</v>
      </c>
      <c r="N167" s="62" t="s">
        <v>205</v>
      </c>
      <c r="O167" s="55">
        <v>44927</v>
      </c>
      <c r="P167" s="55">
        <v>45016</v>
      </c>
      <c r="Q167" s="8">
        <v>1</v>
      </c>
      <c r="R167" s="147">
        <v>7</v>
      </c>
      <c r="S167" s="148">
        <v>400</v>
      </c>
      <c r="T167" s="139" t="s">
        <v>1649</v>
      </c>
    </row>
    <row r="168" spans="1:20" ht="48" customHeight="1" x14ac:dyDescent="0.15">
      <c r="A168" s="70" t="str">
        <f t="shared" ca="1" si="2"/>
        <v>出荷中</v>
      </c>
      <c r="B168" s="2">
        <v>166</v>
      </c>
      <c r="C168" s="4" t="s">
        <v>1231</v>
      </c>
      <c r="D168" s="253" t="s">
        <v>242</v>
      </c>
      <c r="E168" s="254" t="s">
        <v>271</v>
      </c>
      <c r="F168" s="137" t="s">
        <v>1651</v>
      </c>
      <c r="G168" s="137" t="s">
        <v>1652</v>
      </c>
      <c r="H168" s="118" t="s">
        <v>224</v>
      </c>
      <c r="I168" s="52" t="s">
        <v>1137</v>
      </c>
      <c r="J168" s="57" t="s">
        <v>1062</v>
      </c>
      <c r="K168" s="59" t="s">
        <v>1060</v>
      </c>
      <c r="L168" s="137" t="s">
        <v>1646</v>
      </c>
      <c r="M168" s="137" t="s">
        <v>478</v>
      </c>
      <c r="N168" s="62" t="s">
        <v>205</v>
      </c>
      <c r="O168" s="55">
        <v>44927</v>
      </c>
      <c r="P168" s="55">
        <v>46022</v>
      </c>
      <c r="Q168" s="8">
        <v>1</v>
      </c>
      <c r="R168" s="147">
        <v>94</v>
      </c>
      <c r="S168" s="148">
        <v>3384</v>
      </c>
      <c r="T168" s="139" t="s">
        <v>1061</v>
      </c>
    </row>
    <row r="169" spans="1:20" ht="48" customHeight="1" x14ac:dyDescent="0.15">
      <c r="A169" s="70" t="str">
        <f t="shared" ca="1" si="2"/>
        <v>終了</v>
      </c>
      <c r="B169" s="2">
        <v>167</v>
      </c>
      <c r="C169" s="3" t="s">
        <v>1023</v>
      </c>
      <c r="D169" s="4" t="str">
        <f>VLOOKUP(C169,確認責任者連絡先!$C$3:$E$81,3,FALSE)</f>
        <v>西予市宇和町卯之町2-462</v>
      </c>
      <c r="E169" s="4" t="str">
        <f>VLOOKUP(C169,確認責任者連絡先!$C$3:$F$81,4,FALSE)</f>
        <v>0894-62-1211</v>
      </c>
      <c r="F169" s="137" t="s">
        <v>999</v>
      </c>
      <c r="G169" s="137" t="s">
        <v>784</v>
      </c>
      <c r="H169" s="252" t="s">
        <v>29</v>
      </c>
      <c r="I169" s="170" t="s">
        <v>1034</v>
      </c>
      <c r="J169" s="180" t="s">
        <v>1639</v>
      </c>
      <c r="K169" s="59" t="s">
        <v>1085</v>
      </c>
      <c r="L169" s="154" t="s">
        <v>28</v>
      </c>
      <c r="M169" s="124" t="s">
        <v>48</v>
      </c>
      <c r="N169" s="153" t="s">
        <v>50</v>
      </c>
      <c r="O169" s="54">
        <v>44936</v>
      </c>
      <c r="P169" s="54">
        <v>45005</v>
      </c>
      <c r="Q169" s="8">
        <v>1</v>
      </c>
      <c r="R169" s="149">
        <v>2.5</v>
      </c>
      <c r="S169" s="176">
        <v>1000</v>
      </c>
      <c r="T169" s="139" t="s">
        <v>1086</v>
      </c>
    </row>
    <row r="170" spans="1:20" ht="48" customHeight="1" x14ac:dyDescent="0.15">
      <c r="A170" s="70" t="str">
        <f t="shared" ca="1" si="2"/>
        <v>終了</v>
      </c>
      <c r="B170" s="2">
        <v>168</v>
      </c>
      <c r="C170" s="3" t="s">
        <v>1025</v>
      </c>
      <c r="D170" s="4" t="str">
        <f>VLOOKUP(C170,確認責任者連絡先!$C$3:$E$81,3,FALSE)</f>
        <v>松山市西石井1-9-22</v>
      </c>
      <c r="E170" s="4" t="str">
        <f>VLOOKUP(C170,確認責任者連絡先!$C$3:$F$81,4,FALSE)</f>
        <v>089-968-1105</v>
      </c>
      <c r="F170" s="137" t="s">
        <v>999</v>
      </c>
      <c r="G170" s="137" t="s">
        <v>1089</v>
      </c>
      <c r="H170" s="252" t="s">
        <v>29</v>
      </c>
      <c r="I170" s="170" t="s">
        <v>9</v>
      </c>
      <c r="J170" s="180" t="s">
        <v>397</v>
      </c>
      <c r="K170" s="59" t="s">
        <v>1087</v>
      </c>
      <c r="L170" s="175" t="s">
        <v>139</v>
      </c>
      <c r="M170" s="124" t="s">
        <v>24</v>
      </c>
      <c r="N170" s="153" t="s">
        <v>359</v>
      </c>
      <c r="O170" s="54">
        <v>44927</v>
      </c>
      <c r="P170" s="54">
        <v>45015</v>
      </c>
      <c r="Q170" s="8">
        <v>1</v>
      </c>
      <c r="R170" s="149">
        <v>10</v>
      </c>
      <c r="S170" s="176">
        <v>2000</v>
      </c>
      <c r="T170" s="139" t="s">
        <v>1090</v>
      </c>
    </row>
    <row r="171" spans="1:20" ht="48" customHeight="1" x14ac:dyDescent="0.15">
      <c r="A171" s="70" t="str">
        <f t="shared" ca="1" si="2"/>
        <v>出荷中</v>
      </c>
      <c r="B171" s="2">
        <v>169</v>
      </c>
      <c r="C171" s="3" t="s">
        <v>1025</v>
      </c>
      <c r="D171" s="4" t="str">
        <f>VLOOKUP(C171,確認責任者連絡先!$C$3:$E$81,3,FALSE)</f>
        <v>松山市西石井1-9-22</v>
      </c>
      <c r="E171" s="4" t="str">
        <f>VLOOKUP(C171,確認責任者連絡先!$C$3:$F$81,4,FALSE)</f>
        <v>089-968-1105</v>
      </c>
      <c r="F171" s="137" t="s">
        <v>999</v>
      </c>
      <c r="G171" s="137" t="s">
        <v>1089</v>
      </c>
      <c r="H171" s="252" t="s">
        <v>29</v>
      </c>
      <c r="I171" s="170" t="s">
        <v>18</v>
      </c>
      <c r="J171" s="180" t="s">
        <v>398</v>
      </c>
      <c r="K171" s="59" t="s">
        <v>1088</v>
      </c>
      <c r="L171" s="154" t="s">
        <v>28</v>
      </c>
      <c r="M171" s="124" t="s">
        <v>1647</v>
      </c>
      <c r="N171" s="153" t="s">
        <v>359</v>
      </c>
      <c r="O171" s="54">
        <v>44946</v>
      </c>
      <c r="P171" s="54">
        <v>45046</v>
      </c>
      <c r="Q171" s="8">
        <v>1</v>
      </c>
      <c r="R171" s="149">
        <v>22</v>
      </c>
      <c r="S171" s="176">
        <v>5500</v>
      </c>
      <c r="T171" s="139" t="s">
        <v>1090</v>
      </c>
    </row>
    <row r="172" spans="1:20" ht="48" customHeight="1" x14ac:dyDescent="0.15">
      <c r="A172" s="70" t="str">
        <f t="shared" ca="1" si="2"/>
        <v>終了</v>
      </c>
      <c r="B172" s="2">
        <v>170</v>
      </c>
      <c r="C172" s="3" t="s">
        <v>174</v>
      </c>
      <c r="D172" s="4" t="str">
        <f>VLOOKUP(C172,確認責任者連絡先!$C$3:$E$81,3,FALSE)</f>
        <v>宇和島市寄松甲833-4</v>
      </c>
      <c r="E172" s="4" t="str">
        <f>VLOOKUP(C172,確認責任者連絡先!$C$3:$F$81,4,FALSE)</f>
        <v>0895-27-2335</v>
      </c>
      <c r="F172" s="137" t="s">
        <v>778</v>
      </c>
      <c r="G172" s="137" t="s">
        <v>1013</v>
      </c>
      <c r="H172" s="252" t="s">
        <v>29</v>
      </c>
      <c r="I172" s="67" t="s">
        <v>1633</v>
      </c>
      <c r="J172" s="180" t="s">
        <v>426</v>
      </c>
      <c r="K172" s="59" t="s">
        <v>1091</v>
      </c>
      <c r="L172" s="154" t="s">
        <v>28</v>
      </c>
      <c r="M172" s="124" t="s">
        <v>1647</v>
      </c>
      <c r="N172" s="153" t="s">
        <v>11</v>
      </c>
      <c r="O172" s="54">
        <v>44967</v>
      </c>
      <c r="P172" s="54">
        <v>45005</v>
      </c>
      <c r="Q172" s="8">
        <v>1</v>
      </c>
      <c r="R172" s="143">
        <v>49.57</v>
      </c>
      <c r="S172" s="144">
        <v>6000</v>
      </c>
      <c r="T172" s="139" t="s">
        <v>1093</v>
      </c>
    </row>
    <row r="173" spans="1:20" ht="48" customHeight="1" x14ac:dyDescent="0.15">
      <c r="A173" s="70" t="str">
        <f t="shared" ca="1" si="2"/>
        <v>終了</v>
      </c>
      <c r="B173" s="2">
        <v>171</v>
      </c>
      <c r="C173" s="3" t="s">
        <v>174</v>
      </c>
      <c r="D173" s="4" t="str">
        <f>VLOOKUP(C173,確認責任者連絡先!$C$3:$E$81,3,FALSE)</f>
        <v>宇和島市寄松甲833-4</v>
      </c>
      <c r="E173" s="4" t="str">
        <f>VLOOKUP(C173,確認責任者連絡先!$C$3:$F$81,4,FALSE)</f>
        <v>0895-27-2335</v>
      </c>
      <c r="F173" s="137" t="s">
        <v>778</v>
      </c>
      <c r="G173" s="137" t="s">
        <v>1013</v>
      </c>
      <c r="H173" s="252" t="s">
        <v>29</v>
      </c>
      <c r="I173" s="67" t="s">
        <v>1634</v>
      </c>
      <c r="J173" s="180" t="s">
        <v>427</v>
      </c>
      <c r="K173" s="59" t="s">
        <v>1092</v>
      </c>
      <c r="L173" s="175" t="s">
        <v>139</v>
      </c>
      <c r="M173" s="124" t="s">
        <v>24</v>
      </c>
      <c r="N173" s="153" t="s">
        <v>11</v>
      </c>
      <c r="O173" s="54">
        <v>44986</v>
      </c>
      <c r="P173" s="54">
        <v>45026</v>
      </c>
      <c r="Q173" s="8">
        <v>1</v>
      </c>
      <c r="R173" s="143">
        <v>41.76</v>
      </c>
      <c r="S173" s="144">
        <v>8000</v>
      </c>
      <c r="T173" s="139" t="s">
        <v>1094</v>
      </c>
    </row>
    <row r="174" spans="1:20" ht="48" customHeight="1" x14ac:dyDescent="0.15">
      <c r="A174" s="70" t="str">
        <f t="shared" ca="1" si="2"/>
        <v>終了</v>
      </c>
      <c r="B174" s="2">
        <v>172</v>
      </c>
      <c r="C174" s="119" t="s">
        <v>1369</v>
      </c>
      <c r="D174" s="4" t="str">
        <f>VLOOKUP(C174,確認責任者連絡先!$C$3:$E$81,3,FALSE)</f>
        <v>宇和島市栄町港3丁目303</v>
      </c>
      <c r="E174" s="4" t="str">
        <f>VLOOKUP(C174,確認責任者連絡先!$C$3:$F$81,4,FALSE)</f>
        <v>0895-22-8111</v>
      </c>
      <c r="F174" s="137" t="s">
        <v>999</v>
      </c>
      <c r="G174" s="137" t="s">
        <v>1096</v>
      </c>
      <c r="H174" s="252" t="s">
        <v>29</v>
      </c>
      <c r="I174" s="67" t="s">
        <v>163</v>
      </c>
      <c r="J174" s="180" t="s">
        <v>428</v>
      </c>
      <c r="K174" s="59" t="s">
        <v>1095</v>
      </c>
      <c r="L174" s="154" t="s">
        <v>3</v>
      </c>
      <c r="M174" s="124" t="s">
        <v>46</v>
      </c>
      <c r="N174" s="153" t="s">
        <v>11</v>
      </c>
      <c r="O174" s="54">
        <v>44946</v>
      </c>
      <c r="P174" s="54">
        <v>44985</v>
      </c>
      <c r="Q174" s="8">
        <v>2</v>
      </c>
      <c r="R174" s="149">
        <v>23</v>
      </c>
      <c r="S174" s="176">
        <v>6200</v>
      </c>
      <c r="T174" s="139" t="s">
        <v>1097</v>
      </c>
    </row>
    <row r="175" spans="1:20" ht="48" customHeight="1" x14ac:dyDescent="0.15">
      <c r="A175" s="70" t="str">
        <f t="shared" ca="1" si="2"/>
        <v>終了</v>
      </c>
      <c r="B175" s="2">
        <v>173</v>
      </c>
      <c r="C175" s="3" t="s">
        <v>188</v>
      </c>
      <c r="D175" s="4" t="str">
        <f>VLOOKUP(C175,確認責任者連絡先!$C$3:$E$81,3,FALSE)</f>
        <v>西予市宇和郡伊方町河内1448-1</v>
      </c>
      <c r="E175" s="4" t="str">
        <f>VLOOKUP(C175,確認責任者連絡先!$C$3:$F$81,4,FALSE)</f>
        <v>0894-38-2165</v>
      </c>
      <c r="F175" s="136" t="s">
        <v>1100</v>
      </c>
      <c r="G175" s="137" t="s">
        <v>601</v>
      </c>
      <c r="H175" s="252" t="s">
        <v>29</v>
      </c>
      <c r="I175" s="170" t="s">
        <v>162</v>
      </c>
      <c r="J175" s="180" t="s">
        <v>429</v>
      </c>
      <c r="K175" s="59" t="s">
        <v>1098</v>
      </c>
      <c r="L175" s="154" t="s">
        <v>28</v>
      </c>
      <c r="M175" s="124" t="s">
        <v>48</v>
      </c>
      <c r="N175" s="153" t="s">
        <v>371</v>
      </c>
      <c r="O175" s="54">
        <v>44967</v>
      </c>
      <c r="P175" s="54">
        <v>45004</v>
      </c>
      <c r="Q175" s="8">
        <v>1</v>
      </c>
      <c r="R175" s="149">
        <v>24</v>
      </c>
      <c r="S175" s="150">
        <v>4000</v>
      </c>
      <c r="T175" s="139" t="s">
        <v>1101</v>
      </c>
    </row>
    <row r="176" spans="1:20" ht="48" customHeight="1" x14ac:dyDescent="0.15">
      <c r="A176" s="70" t="str">
        <f t="shared" ca="1" si="2"/>
        <v>終了</v>
      </c>
      <c r="B176" s="2">
        <v>174</v>
      </c>
      <c r="C176" s="3" t="s">
        <v>188</v>
      </c>
      <c r="D176" s="4" t="str">
        <f>VLOOKUP(C176,確認責任者連絡先!$C$3:$E$81,3,FALSE)</f>
        <v>西予市宇和郡伊方町河内1448-1</v>
      </c>
      <c r="E176" s="4" t="str">
        <f>VLOOKUP(C176,確認責任者連絡先!$C$3:$F$81,4,FALSE)</f>
        <v>0894-38-2165</v>
      </c>
      <c r="F176" s="136" t="s">
        <v>1100</v>
      </c>
      <c r="G176" s="137" t="s">
        <v>601</v>
      </c>
      <c r="H176" s="252" t="s">
        <v>29</v>
      </c>
      <c r="I176" s="170" t="s">
        <v>164</v>
      </c>
      <c r="J176" s="180" t="s">
        <v>430</v>
      </c>
      <c r="K176" s="59" t="s">
        <v>1099</v>
      </c>
      <c r="L176" s="154" t="s">
        <v>28</v>
      </c>
      <c r="M176" s="124" t="s">
        <v>48</v>
      </c>
      <c r="N176" s="153" t="s">
        <v>371</v>
      </c>
      <c r="O176" s="54">
        <v>44967</v>
      </c>
      <c r="P176" s="54">
        <v>45016</v>
      </c>
      <c r="Q176" s="8">
        <v>1</v>
      </c>
      <c r="R176" s="149">
        <v>28</v>
      </c>
      <c r="S176" s="150">
        <v>10000</v>
      </c>
      <c r="T176" s="139" t="s">
        <v>1101</v>
      </c>
    </row>
    <row r="177" spans="1:20" ht="48" customHeight="1" x14ac:dyDescent="0.15">
      <c r="A177" s="70" t="str">
        <f t="shared" ca="1" si="2"/>
        <v>出荷中</v>
      </c>
      <c r="B177" s="2">
        <v>175</v>
      </c>
      <c r="C177" s="4" t="s">
        <v>1654</v>
      </c>
      <c r="D177" s="4" t="str">
        <f>VLOOKUP(C177,確認責任者連絡先!$C$3:$E$81,3,FALSE)</f>
        <v>四国中央市土居町小林464</v>
      </c>
      <c r="E177" s="4" t="str">
        <f>VLOOKUP(C177,確認責任者連絡先!$C$3:$F$81,4,FALSE)</f>
        <v>090-6888-3377</v>
      </c>
      <c r="F177" s="137" t="s">
        <v>1669</v>
      </c>
      <c r="G177" s="137" t="s">
        <v>1670</v>
      </c>
      <c r="H177" s="76" t="s">
        <v>22</v>
      </c>
      <c r="I177" s="6" t="s">
        <v>1657</v>
      </c>
      <c r="J177" s="58" t="s">
        <v>1660</v>
      </c>
      <c r="K177" s="59" t="s">
        <v>1219</v>
      </c>
      <c r="L177" s="137" t="s">
        <v>1605</v>
      </c>
      <c r="M177" s="137" t="s">
        <v>1326</v>
      </c>
      <c r="N177" s="2" t="s">
        <v>1667</v>
      </c>
      <c r="O177" s="56">
        <v>44972</v>
      </c>
      <c r="P177" s="56">
        <v>45056</v>
      </c>
      <c r="Q177" s="281">
        <v>3</v>
      </c>
      <c r="R177" s="286">
        <v>64</v>
      </c>
      <c r="S177" s="63">
        <v>22249</v>
      </c>
      <c r="T177" s="139" t="s">
        <v>1677</v>
      </c>
    </row>
    <row r="178" spans="1:20" ht="48" customHeight="1" x14ac:dyDescent="0.15">
      <c r="A178" s="70" t="str">
        <f t="shared" ca="1" si="2"/>
        <v>出荷中</v>
      </c>
      <c r="B178" s="2">
        <v>176</v>
      </c>
      <c r="C178" s="4" t="s">
        <v>1655</v>
      </c>
      <c r="D178" s="4" t="str">
        <f>VLOOKUP(C178,確認責任者連絡先!$C$3:$E$81,3,FALSE)</f>
        <v>松山市鴨川1-8-5</v>
      </c>
      <c r="E178" s="4" t="str">
        <f>VLOOKUP(C178,確認責任者連絡先!$C$3:$F$81,4,FALSE)</f>
        <v>089-979-1640</v>
      </c>
      <c r="F178" s="137" t="s">
        <v>945</v>
      </c>
      <c r="G178" s="137" t="s">
        <v>1671</v>
      </c>
      <c r="H178" s="83" t="s">
        <v>22</v>
      </c>
      <c r="I178" s="6" t="s">
        <v>1658</v>
      </c>
      <c r="J178" s="59" t="s">
        <v>1661</v>
      </c>
      <c r="K178" s="59" t="s">
        <v>1220</v>
      </c>
      <c r="L178" s="137" t="s">
        <v>1603</v>
      </c>
      <c r="M178" s="124" t="s">
        <v>48</v>
      </c>
      <c r="N178" s="17" t="s">
        <v>1604</v>
      </c>
      <c r="O178" s="56">
        <v>45026</v>
      </c>
      <c r="P178" s="56">
        <v>45087</v>
      </c>
      <c r="Q178" s="281">
        <v>1</v>
      </c>
      <c r="R178" s="286">
        <v>9.1999999999999993</v>
      </c>
      <c r="S178" s="63">
        <v>1330</v>
      </c>
      <c r="T178" s="139" t="s">
        <v>1678</v>
      </c>
    </row>
    <row r="179" spans="1:20" ht="48" customHeight="1" x14ac:dyDescent="0.15">
      <c r="A179" s="70" t="str">
        <f t="shared" ca="1" si="2"/>
        <v>出荷中</v>
      </c>
      <c r="B179" s="2">
        <v>177</v>
      </c>
      <c r="C179" s="4" t="s">
        <v>1655</v>
      </c>
      <c r="D179" s="4" t="str">
        <f>VLOOKUP(C179,確認責任者連絡先!$C$3:$E$81,3,FALSE)</f>
        <v>松山市鴨川1-8-5</v>
      </c>
      <c r="E179" s="4" t="str">
        <f>VLOOKUP(C179,確認責任者連絡先!$C$3:$F$81,4,FALSE)</f>
        <v>089-979-1640</v>
      </c>
      <c r="F179" s="137" t="s">
        <v>999</v>
      </c>
      <c r="G179" s="137" t="s">
        <v>1672</v>
      </c>
      <c r="H179" s="76" t="s">
        <v>22</v>
      </c>
      <c r="I179" s="6" t="s">
        <v>1026</v>
      </c>
      <c r="J179" s="58" t="s">
        <v>1662</v>
      </c>
      <c r="K179" s="59" t="s">
        <v>1222</v>
      </c>
      <c r="L179" s="17" t="s">
        <v>28</v>
      </c>
      <c r="M179" s="124" t="s">
        <v>48</v>
      </c>
      <c r="N179" s="2" t="s">
        <v>27</v>
      </c>
      <c r="O179" s="56">
        <v>45000</v>
      </c>
      <c r="P179" s="56">
        <v>45291</v>
      </c>
      <c r="Q179" s="281">
        <v>1</v>
      </c>
      <c r="R179" s="286">
        <v>1</v>
      </c>
      <c r="S179" s="63">
        <v>1000</v>
      </c>
      <c r="T179" s="139" t="s">
        <v>1679</v>
      </c>
    </row>
    <row r="180" spans="1:20" ht="48" customHeight="1" x14ac:dyDescent="0.15">
      <c r="A180" s="70" t="str">
        <f t="shared" ca="1" si="2"/>
        <v>出荷中</v>
      </c>
      <c r="B180" s="2">
        <v>178</v>
      </c>
      <c r="C180" s="4" t="s">
        <v>1656</v>
      </c>
      <c r="D180" s="4" t="str">
        <f>VLOOKUP(C180,確認責任者連絡先!$C$3:$E$81,3,FALSE)</f>
        <v>今治市阿方甲246-1</v>
      </c>
      <c r="E180" s="4" t="str">
        <f>VLOOKUP(C180,確認責任者連絡先!$C$3:$F$81,4,FALSE)</f>
        <v>0898-34-1884</v>
      </c>
      <c r="F180" s="137" t="s">
        <v>999</v>
      </c>
      <c r="G180" s="137" t="s">
        <v>1673</v>
      </c>
      <c r="H180" s="83" t="s">
        <v>22</v>
      </c>
      <c r="I180" s="6" t="s">
        <v>1659</v>
      </c>
      <c r="J180" s="59" t="s">
        <v>1663</v>
      </c>
      <c r="K180" s="59" t="s">
        <v>1221</v>
      </c>
      <c r="L180" s="137" t="s">
        <v>1605</v>
      </c>
      <c r="M180" s="137" t="s">
        <v>1326</v>
      </c>
      <c r="N180" s="17" t="s">
        <v>1054</v>
      </c>
      <c r="O180" s="56">
        <v>45017</v>
      </c>
      <c r="P180" s="56">
        <v>45097</v>
      </c>
      <c r="Q180" s="281">
        <v>2</v>
      </c>
      <c r="R180" s="286">
        <v>10</v>
      </c>
      <c r="S180" s="63">
        <v>2000</v>
      </c>
      <c r="T180" s="139" t="s">
        <v>971</v>
      </c>
    </row>
    <row r="181" spans="1:20" ht="48" customHeight="1" x14ac:dyDescent="0.15">
      <c r="A181" s="70" t="str">
        <f t="shared" ca="1" si="2"/>
        <v>出荷中</v>
      </c>
      <c r="B181" s="2">
        <v>179</v>
      </c>
      <c r="C181" s="4" t="s">
        <v>1656</v>
      </c>
      <c r="D181" s="4" t="str">
        <f>VLOOKUP(C181,確認責任者連絡先!$C$3:$E$81,3,FALSE)</f>
        <v>今治市阿方甲246-1</v>
      </c>
      <c r="E181" s="4" t="str">
        <f>VLOOKUP(C181,確認責任者連絡先!$C$3:$F$81,4,FALSE)</f>
        <v>0898-34-1884</v>
      </c>
      <c r="F181" s="137" t="s">
        <v>1674</v>
      </c>
      <c r="G181" s="137" t="s">
        <v>1675</v>
      </c>
      <c r="H181" s="83" t="s">
        <v>22</v>
      </c>
      <c r="I181" s="6" t="s">
        <v>1027</v>
      </c>
      <c r="J181" s="59" t="s">
        <v>1036</v>
      </c>
      <c r="K181" s="59" t="s">
        <v>1223</v>
      </c>
      <c r="L181" s="137" t="s">
        <v>28</v>
      </c>
      <c r="M181" s="124" t="s">
        <v>48</v>
      </c>
      <c r="N181" s="17" t="s">
        <v>27</v>
      </c>
      <c r="O181" s="56">
        <v>45031</v>
      </c>
      <c r="P181" s="56">
        <v>45132</v>
      </c>
      <c r="Q181" s="281">
        <v>1</v>
      </c>
      <c r="R181" s="286">
        <v>22.7</v>
      </c>
      <c r="S181" s="63">
        <v>18160</v>
      </c>
      <c r="T181" s="139" t="s">
        <v>1680</v>
      </c>
    </row>
    <row r="182" spans="1:20" ht="48" customHeight="1" x14ac:dyDescent="0.15">
      <c r="A182" s="70" t="str">
        <f t="shared" ca="1" si="2"/>
        <v>終了</v>
      </c>
      <c r="B182" s="2">
        <v>180</v>
      </c>
      <c r="C182" s="119" t="s">
        <v>566</v>
      </c>
      <c r="D182" s="4" t="str">
        <f>VLOOKUP(C182,確認責任者連絡先!$C$3:$E$81,3,FALSE)</f>
        <v>宇和島市寄松甲833-4</v>
      </c>
      <c r="E182" s="4" t="str">
        <f>VLOOKUP(C182,確認責任者連絡先!$C$3:$F$81,4,FALSE)</f>
        <v>0895-27-2335</v>
      </c>
      <c r="F182" s="137" t="s">
        <v>1012</v>
      </c>
      <c r="G182" s="137" t="s">
        <v>779</v>
      </c>
      <c r="H182" s="252" t="s">
        <v>29</v>
      </c>
      <c r="I182" s="8" t="s">
        <v>168</v>
      </c>
      <c r="J182" s="280" t="s">
        <v>1664</v>
      </c>
      <c r="K182" s="59" t="s">
        <v>1224</v>
      </c>
      <c r="L182" s="137" t="s">
        <v>139</v>
      </c>
      <c r="M182" s="17" t="s">
        <v>24</v>
      </c>
      <c r="N182" s="62" t="s">
        <v>11</v>
      </c>
      <c r="O182" s="54">
        <v>44986</v>
      </c>
      <c r="P182" s="54">
        <v>45005</v>
      </c>
      <c r="Q182" s="8">
        <v>1</v>
      </c>
      <c r="R182" s="149">
        <v>30.23</v>
      </c>
      <c r="S182" s="150">
        <v>5000</v>
      </c>
      <c r="T182" s="139" t="s">
        <v>1681</v>
      </c>
    </row>
    <row r="183" spans="1:20" ht="48" customHeight="1" x14ac:dyDescent="0.15">
      <c r="A183" s="70" t="str">
        <f t="shared" ca="1" si="2"/>
        <v>出荷中</v>
      </c>
      <c r="B183" s="2">
        <v>181</v>
      </c>
      <c r="C183" s="119" t="s">
        <v>566</v>
      </c>
      <c r="D183" s="4" t="str">
        <f>VLOOKUP(C183,確認責任者連絡先!$C$3:$E$81,3,FALSE)</f>
        <v>宇和島市寄松甲833-4</v>
      </c>
      <c r="E183" s="4" t="str">
        <f>VLOOKUP(C183,確認責任者連絡先!$C$3:$F$81,4,FALSE)</f>
        <v>0895-27-2335</v>
      </c>
      <c r="F183" s="137" t="s">
        <v>1012</v>
      </c>
      <c r="G183" s="137" t="s">
        <v>779</v>
      </c>
      <c r="H183" s="252" t="s">
        <v>29</v>
      </c>
      <c r="I183" s="8" t="s">
        <v>197</v>
      </c>
      <c r="J183" s="280" t="s">
        <v>1665</v>
      </c>
      <c r="K183" s="59" t="s">
        <v>1227</v>
      </c>
      <c r="L183" s="62" t="s">
        <v>28</v>
      </c>
      <c r="M183" s="124" t="s">
        <v>1647</v>
      </c>
      <c r="N183" s="62" t="s">
        <v>11</v>
      </c>
      <c r="O183" s="54">
        <v>45017</v>
      </c>
      <c r="P183" s="54">
        <v>45127</v>
      </c>
      <c r="Q183" s="8">
        <v>1</v>
      </c>
      <c r="R183" s="149">
        <v>157.5</v>
      </c>
      <c r="S183" s="150">
        <v>70000</v>
      </c>
      <c r="T183" s="139" t="s">
        <v>1682</v>
      </c>
    </row>
    <row r="184" spans="1:20" ht="48" customHeight="1" x14ac:dyDescent="0.15">
      <c r="A184" s="70" t="str">
        <f t="shared" ca="1" si="2"/>
        <v>出荷中</v>
      </c>
      <c r="B184" s="2">
        <v>182</v>
      </c>
      <c r="C184" s="3" t="s">
        <v>1117</v>
      </c>
      <c r="D184" s="4" t="str">
        <f>VLOOKUP(C184,確認責任者連絡先!$C$3:$E$81,3,FALSE)</f>
        <v>南宇和郡愛南町広見1989</v>
      </c>
      <c r="E184" s="4" t="str">
        <f>VLOOKUP(C184,確認責任者連絡先!$C$3:$F$81,4,FALSE)</f>
        <v>0895-84-3397</v>
      </c>
      <c r="F184" s="137" t="s">
        <v>1709</v>
      </c>
      <c r="G184" s="137" t="s">
        <v>1676</v>
      </c>
      <c r="H184" s="252" t="s">
        <v>29</v>
      </c>
      <c r="I184" s="64" t="s">
        <v>16</v>
      </c>
      <c r="J184" s="280" t="s">
        <v>1666</v>
      </c>
      <c r="K184" s="59" t="s">
        <v>1225</v>
      </c>
      <c r="L184" s="62" t="s">
        <v>3</v>
      </c>
      <c r="M184" s="124" t="s">
        <v>46</v>
      </c>
      <c r="N184" s="62" t="s">
        <v>1668</v>
      </c>
      <c r="O184" s="54">
        <v>44986</v>
      </c>
      <c r="P184" s="54">
        <v>45077</v>
      </c>
      <c r="Q184" s="8">
        <v>4</v>
      </c>
      <c r="R184" s="149">
        <v>680</v>
      </c>
      <c r="S184" s="150">
        <v>225000</v>
      </c>
      <c r="T184" s="139" t="s">
        <v>1683</v>
      </c>
    </row>
    <row r="185" spans="1:20" ht="48" customHeight="1" x14ac:dyDescent="0.15">
      <c r="A185" s="193" t="str">
        <f t="shared" ca="1" si="2"/>
        <v>出荷中</v>
      </c>
      <c r="B185" s="2">
        <v>183</v>
      </c>
      <c r="C185" s="3" t="s">
        <v>1117</v>
      </c>
      <c r="D185" s="4" t="str">
        <f>VLOOKUP(C185,確認責任者連絡先!$C$3:$E$81,3,FALSE)</f>
        <v>南宇和郡愛南町広見1989</v>
      </c>
      <c r="E185" s="4" t="str">
        <f>VLOOKUP(C185,確認責任者連絡先!$C$3:$F$81,4,FALSE)</f>
        <v>0895-84-3397</v>
      </c>
      <c r="F185" s="137" t="s">
        <v>1709</v>
      </c>
      <c r="G185" s="137" t="s">
        <v>1676</v>
      </c>
      <c r="H185" s="252" t="s">
        <v>29</v>
      </c>
      <c r="I185" s="64" t="s">
        <v>17</v>
      </c>
      <c r="J185" s="280" t="s">
        <v>431</v>
      </c>
      <c r="K185" s="59" t="s">
        <v>1226</v>
      </c>
      <c r="L185" s="62" t="s">
        <v>3</v>
      </c>
      <c r="M185" s="124" t="s">
        <v>46</v>
      </c>
      <c r="N185" s="62" t="s">
        <v>1668</v>
      </c>
      <c r="O185" s="54">
        <v>44986</v>
      </c>
      <c r="P185" s="54">
        <v>45046</v>
      </c>
      <c r="Q185" s="8">
        <v>5</v>
      </c>
      <c r="R185" s="149">
        <v>240</v>
      </c>
      <c r="S185" s="150">
        <v>90000</v>
      </c>
      <c r="T185" s="139" t="s">
        <v>1683</v>
      </c>
    </row>
    <row r="186" spans="1:20" ht="48" customHeight="1" x14ac:dyDescent="0.15">
      <c r="C186" s="194"/>
      <c r="F186" s="230"/>
      <c r="G186" s="230"/>
      <c r="H186" s="231"/>
      <c r="I186" s="185"/>
      <c r="J186" s="197"/>
      <c r="K186" s="198"/>
      <c r="L186" s="199"/>
      <c r="M186" s="232"/>
      <c r="N186" s="201"/>
      <c r="O186" s="202"/>
      <c r="P186" s="202"/>
      <c r="Q186" s="203"/>
      <c r="R186" s="203"/>
      <c r="S186" s="204"/>
      <c r="T186" s="233"/>
    </row>
    <row r="187" spans="1:20" ht="48" customHeight="1" x14ac:dyDescent="0.15">
      <c r="C187" s="194"/>
      <c r="F187" s="230"/>
      <c r="G187" s="230"/>
      <c r="H187" s="234"/>
      <c r="I187" s="207"/>
      <c r="J187" s="187"/>
      <c r="K187" s="198"/>
      <c r="L187" s="235"/>
      <c r="M187" s="189"/>
      <c r="N187" s="88"/>
      <c r="O187" s="209"/>
      <c r="P187" s="209"/>
      <c r="Q187" s="203"/>
      <c r="R187" s="203"/>
      <c r="S187" s="204"/>
      <c r="T187" s="233"/>
    </row>
    <row r="188" spans="1:20" ht="48" customHeight="1" x14ac:dyDescent="0.15">
      <c r="C188" s="210"/>
      <c r="F188" s="230"/>
      <c r="G188" s="230"/>
      <c r="H188" s="236"/>
      <c r="I188" s="212"/>
      <c r="J188" s="187"/>
      <c r="K188" s="198"/>
      <c r="L188" s="189"/>
      <c r="M188" s="237"/>
      <c r="N188" s="201"/>
      <c r="O188" s="214"/>
      <c r="P188" s="202"/>
      <c r="Q188" s="203"/>
      <c r="R188" s="203"/>
      <c r="S188" s="204"/>
      <c r="T188" s="233"/>
    </row>
    <row r="189" spans="1:20" ht="48" customHeight="1" x14ac:dyDescent="0.15">
      <c r="C189" s="210"/>
      <c r="F189" s="230"/>
      <c r="G189" s="230"/>
      <c r="H189" s="236"/>
      <c r="I189" s="210"/>
      <c r="J189" s="187"/>
      <c r="K189" s="198"/>
      <c r="L189" s="189"/>
      <c r="M189" s="237"/>
      <c r="N189" s="201"/>
      <c r="O189" s="214"/>
      <c r="P189" s="202"/>
      <c r="Q189" s="203"/>
      <c r="R189" s="203"/>
      <c r="S189" s="204"/>
      <c r="T189" s="233"/>
    </row>
    <row r="190" spans="1:20" ht="48" customHeight="1" x14ac:dyDescent="0.15">
      <c r="C190" s="194"/>
      <c r="F190" s="230"/>
      <c r="G190" s="230"/>
      <c r="H190" s="236"/>
      <c r="I190" s="182"/>
      <c r="J190" s="187"/>
      <c r="K190" s="198"/>
      <c r="L190" s="235"/>
      <c r="M190" s="189"/>
      <c r="N190" s="88"/>
      <c r="O190" s="209"/>
      <c r="P190" s="209"/>
      <c r="Q190" s="203"/>
      <c r="R190" s="203"/>
      <c r="S190" s="204"/>
      <c r="T190" s="233"/>
    </row>
    <row r="191" spans="1:20" ht="48" customHeight="1" x14ac:dyDescent="0.15">
      <c r="C191" s="194"/>
      <c r="F191" s="230"/>
      <c r="G191" s="230"/>
      <c r="H191" s="238"/>
      <c r="I191" s="207"/>
      <c r="J191" s="187"/>
      <c r="K191" s="198"/>
      <c r="L191" s="235"/>
      <c r="M191" s="189"/>
      <c r="N191" s="88"/>
      <c r="O191" s="209"/>
      <c r="P191" s="209"/>
      <c r="Q191" s="203"/>
      <c r="R191" s="203"/>
      <c r="S191" s="204"/>
      <c r="T191" s="233"/>
    </row>
    <row r="192" spans="1:20" ht="48" customHeight="1" x14ac:dyDescent="0.15">
      <c r="C192" s="194"/>
      <c r="F192" s="230"/>
      <c r="G192" s="230"/>
      <c r="H192" s="234"/>
      <c r="I192" s="207"/>
      <c r="J192" s="187"/>
      <c r="K192" s="198"/>
      <c r="L192" s="235"/>
      <c r="M192" s="189"/>
      <c r="N192" s="88"/>
      <c r="O192" s="209"/>
      <c r="P192" s="209"/>
      <c r="Q192" s="203"/>
      <c r="R192" s="203"/>
      <c r="S192" s="204"/>
      <c r="T192" s="233"/>
    </row>
    <row r="193" spans="3:20" ht="48" customHeight="1" x14ac:dyDescent="0.15">
      <c r="C193" s="89"/>
      <c r="F193" s="230"/>
      <c r="G193" s="230"/>
      <c r="H193" s="234"/>
      <c r="I193" s="207"/>
      <c r="J193" s="187"/>
      <c r="K193" s="198"/>
      <c r="L193" s="189"/>
      <c r="M193" s="189"/>
      <c r="N193" s="88"/>
      <c r="O193" s="209"/>
      <c r="P193" s="209"/>
      <c r="Q193" s="203"/>
      <c r="R193" s="203"/>
      <c r="S193" s="204"/>
      <c r="T193" s="233"/>
    </row>
    <row r="194" spans="3:20" ht="48" customHeight="1" x14ac:dyDescent="0.15">
      <c r="C194" s="210"/>
      <c r="F194" s="230"/>
      <c r="G194" s="230"/>
      <c r="H194" s="234"/>
      <c r="I194" s="207"/>
      <c r="J194" s="187"/>
      <c r="K194" s="198"/>
      <c r="L194" s="235"/>
      <c r="M194" s="189"/>
      <c r="N194" s="88"/>
      <c r="O194" s="209"/>
      <c r="P194" s="209"/>
      <c r="Q194" s="203"/>
      <c r="R194" s="203"/>
      <c r="S194" s="204"/>
      <c r="T194" s="233"/>
    </row>
    <row r="195" spans="3:20" ht="48" customHeight="1" x14ac:dyDescent="0.15">
      <c r="C195" s="210"/>
      <c r="F195" s="230"/>
      <c r="G195" s="230"/>
      <c r="H195" s="236"/>
      <c r="I195" s="207"/>
      <c r="J195" s="187"/>
      <c r="K195" s="198"/>
      <c r="L195" s="235"/>
      <c r="M195" s="189"/>
      <c r="N195" s="88"/>
      <c r="O195" s="209"/>
      <c r="P195" s="209"/>
      <c r="Q195" s="203"/>
      <c r="R195" s="203"/>
      <c r="S195" s="204"/>
      <c r="T195" s="233"/>
    </row>
    <row r="196" spans="3:20" ht="48" customHeight="1" x14ac:dyDescent="0.15">
      <c r="C196" s="194"/>
      <c r="F196" s="230"/>
      <c r="G196" s="230"/>
      <c r="H196" s="234"/>
      <c r="I196" s="207"/>
      <c r="J196" s="187"/>
      <c r="K196" s="198"/>
      <c r="L196" s="235"/>
      <c r="M196" s="189"/>
      <c r="N196" s="88"/>
      <c r="O196" s="209"/>
      <c r="P196" s="209"/>
      <c r="Q196" s="203"/>
      <c r="R196" s="203"/>
      <c r="S196" s="204"/>
      <c r="T196" s="233"/>
    </row>
    <row r="197" spans="3:20" ht="48" customHeight="1" x14ac:dyDescent="0.15">
      <c r="C197" s="194"/>
      <c r="F197" s="230"/>
      <c r="G197" s="230"/>
      <c r="H197" s="236"/>
      <c r="I197" s="207"/>
      <c r="J197" s="187"/>
      <c r="K197" s="198"/>
      <c r="L197" s="235"/>
      <c r="M197" s="189"/>
      <c r="N197" s="88"/>
      <c r="O197" s="209"/>
      <c r="P197" s="209"/>
      <c r="Q197" s="203"/>
      <c r="R197" s="203"/>
      <c r="S197" s="204"/>
      <c r="T197" s="233"/>
    </row>
    <row r="198" spans="3:20" ht="48" customHeight="1" x14ac:dyDescent="0.15">
      <c r="C198" s="194"/>
      <c r="F198" s="230"/>
      <c r="G198" s="230"/>
      <c r="H198" s="236"/>
      <c r="I198" s="207"/>
      <c r="J198" s="187"/>
      <c r="K198" s="198"/>
      <c r="L198" s="235"/>
      <c r="M198" s="189"/>
      <c r="N198" s="88"/>
      <c r="O198" s="209"/>
      <c r="P198" s="209"/>
      <c r="Q198" s="203"/>
      <c r="R198" s="203"/>
      <c r="S198" s="204"/>
      <c r="T198" s="233"/>
    </row>
    <row r="199" spans="3:20" ht="48" customHeight="1" x14ac:dyDescent="0.15">
      <c r="C199" s="194"/>
      <c r="F199" s="230"/>
      <c r="G199" s="230"/>
      <c r="H199" s="236"/>
      <c r="I199" s="207"/>
      <c r="J199" s="187"/>
      <c r="K199" s="198"/>
      <c r="L199" s="235"/>
      <c r="M199" s="189"/>
      <c r="N199" s="88"/>
      <c r="O199" s="209"/>
      <c r="P199" s="209"/>
      <c r="Q199" s="203"/>
      <c r="R199" s="203"/>
      <c r="S199" s="204"/>
      <c r="T199" s="233"/>
    </row>
    <row r="200" spans="3:20" ht="48" customHeight="1" x14ac:dyDescent="0.15">
      <c r="C200" s="194"/>
      <c r="F200" s="230"/>
      <c r="G200" s="230"/>
      <c r="H200" s="236"/>
      <c r="I200" s="207"/>
      <c r="J200" s="187"/>
      <c r="K200" s="198"/>
      <c r="L200" s="189"/>
      <c r="M200" s="189"/>
      <c r="N200" s="88"/>
      <c r="O200" s="209"/>
      <c r="P200" s="209"/>
      <c r="Q200" s="203"/>
      <c r="R200" s="203"/>
      <c r="S200" s="204"/>
      <c r="T200" s="233"/>
    </row>
    <row r="201" spans="3:20" ht="48" customHeight="1" x14ac:dyDescent="0.15">
      <c r="C201" s="194"/>
      <c r="F201" s="230"/>
      <c r="G201" s="230"/>
      <c r="H201" s="236"/>
      <c r="I201" s="207"/>
      <c r="J201" s="187"/>
      <c r="K201" s="198"/>
      <c r="L201" s="235"/>
      <c r="M201" s="189"/>
      <c r="N201" s="88"/>
      <c r="O201" s="209"/>
      <c r="P201" s="209"/>
      <c r="Q201" s="203"/>
      <c r="R201" s="203"/>
      <c r="S201" s="204"/>
      <c r="T201" s="233"/>
    </row>
    <row r="202" spans="3:20" ht="48" customHeight="1" x14ac:dyDescent="0.15">
      <c r="C202" s="194"/>
      <c r="F202" s="230"/>
      <c r="G202" s="230"/>
      <c r="H202" s="236"/>
      <c r="I202" s="207"/>
      <c r="J202" s="187"/>
      <c r="K202" s="198"/>
      <c r="L202" s="189"/>
      <c r="M202" s="189"/>
      <c r="N202" s="88"/>
      <c r="O202" s="209"/>
      <c r="P202" s="209"/>
      <c r="Q202" s="203"/>
      <c r="R202" s="203"/>
      <c r="S202" s="204"/>
      <c r="T202" s="233"/>
    </row>
    <row r="203" spans="3:20" ht="48" customHeight="1" x14ac:dyDescent="0.15">
      <c r="C203" s="210"/>
      <c r="F203" s="230"/>
      <c r="G203" s="230"/>
      <c r="H203" s="239"/>
      <c r="I203" s="216"/>
      <c r="J203" s="187"/>
      <c r="K203" s="198"/>
      <c r="L203" s="199"/>
      <c r="N203" s="208"/>
      <c r="O203" s="191"/>
      <c r="P203" s="191"/>
      <c r="Q203" s="203"/>
      <c r="R203" s="203"/>
      <c r="S203" s="204"/>
      <c r="T203" s="233"/>
    </row>
    <row r="204" spans="3:20" ht="48" customHeight="1" x14ac:dyDescent="0.15">
      <c r="C204" s="210"/>
      <c r="F204" s="230"/>
      <c r="G204" s="230"/>
      <c r="H204" s="240"/>
      <c r="I204" s="190"/>
      <c r="J204" s="187"/>
      <c r="K204" s="198"/>
      <c r="L204" s="199"/>
      <c r="N204" s="208"/>
      <c r="O204" s="191"/>
      <c r="P204" s="191"/>
      <c r="Q204" s="203"/>
      <c r="R204" s="203"/>
      <c r="S204" s="204"/>
      <c r="T204" s="233"/>
    </row>
    <row r="205" spans="3:20" ht="48" customHeight="1" x14ac:dyDescent="0.15">
      <c r="C205" s="210"/>
      <c r="F205" s="230"/>
      <c r="G205" s="230"/>
      <c r="H205" s="239"/>
      <c r="I205" s="190"/>
      <c r="J205" s="187"/>
      <c r="K205" s="198"/>
      <c r="L205" s="199"/>
      <c r="N205" s="208"/>
      <c r="O205" s="191"/>
      <c r="P205" s="191"/>
      <c r="Q205" s="203"/>
      <c r="R205" s="203"/>
      <c r="S205" s="204"/>
      <c r="T205" s="233"/>
    </row>
    <row r="206" spans="3:20" ht="48" customHeight="1" x14ac:dyDescent="0.15">
      <c r="C206" s="241"/>
      <c r="F206" s="230"/>
      <c r="G206" s="230"/>
      <c r="H206" s="240"/>
      <c r="I206" s="190"/>
      <c r="J206" s="187"/>
      <c r="K206" s="198"/>
      <c r="L206" s="201"/>
      <c r="N206" s="208"/>
      <c r="O206" s="191"/>
      <c r="P206" s="191"/>
      <c r="Q206" s="203"/>
      <c r="R206" s="203"/>
      <c r="S206" s="204"/>
      <c r="T206" s="233"/>
    </row>
    <row r="207" spans="3:20" ht="48" customHeight="1" x14ac:dyDescent="0.15">
      <c r="C207" s="210"/>
      <c r="F207" s="230"/>
      <c r="G207" s="230"/>
      <c r="H207" s="240"/>
      <c r="I207" s="190"/>
      <c r="J207" s="187"/>
      <c r="K207" s="198"/>
      <c r="L207" s="199"/>
      <c r="N207" s="208"/>
      <c r="O207" s="191"/>
      <c r="P207" s="191"/>
      <c r="Q207" s="203"/>
      <c r="R207" s="203"/>
      <c r="S207" s="204"/>
      <c r="T207" s="233"/>
    </row>
    <row r="208" spans="3:20" ht="48" customHeight="1" x14ac:dyDescent="0.15">
      <c r="C208" s="218"/>
      <c r="F208" s="230"/>
      <c r="G208" s="230"/>
      <c r="H208" s="240"/>
      <c r="I208" s="190"/>
      <c r="J208" s="187"/>
      <c r="K208" s="198"/>
      <c r="L208" s="201"/>
      <c r="N208" s="208"/>
      <c r="O208" s="191"/>
      <c r="P208" s="191"/>
      <c r="Q208" s="203"/>
      <c r="R208" s="203"/>
      <c r="S208" s="204"/>
      <c r="T208" s="233"/>
    </row>
    <row r="209" spans="3:20" ht="48" customHeight="1" x14ac:dyDescent="0.15">
      <c r="C209" s="210"/>
      <c r="F209" s="230"/>
      <c r="G209" s="230"/>
      <c r="H209" s="239"/>
      <c r="I209" s="190"/>
      <c r="J209" s="187"/>
      <c r="K209" s="198"/>
      <c r="L209" s="201"/>
      <c r="N209" s="208"/>
      <c r="O209" s="191"/>
      <c r="P209" s="191"/>
      <c r="Q209" s="203"/>
      <c r="R209" s="203"/>
      <c r="S209" s="204"/>
      <c r="T209" s="233"/>
    </row>
    <row r="210" spans="3:20" ht="48" customHeight="1" x14ac:dyDescent="0.15">
      <c r="C210" s="210"/>
      <c r="F210" s="230"/>
      <c r="G210" s="230"/>
      <c r="H210" s="239"/>
      <c r="I210" s="190"/>
      <c r="J210" s="187"/>
      <c r="K210" s="198"/>
      <c r="L210" s="201"/>
      <c r="N210" s="208"/>
      <c r="O210" s="191"/>
      <c r="P210" s="191"/>
      <c r="Q210" s="203"/>
      <c r="R210" s="203"/>
      <c r="S210" s="204"/>
      <c r="T210" s="233"/>
    </row>
    <row r="211" spans="3:20" ht="48" customHeight="1" x14ac:dyDescent="0.15">
      <c r="C211" s="210"/>
      <c r="F211" s="230"/>
      <c r="G211" s="230"/>
      <c r="H211" s="239"/>
      <c r="I211" s="190"/>
      <c r="J211" s="187"/>
      <c r="K211" s="198"/>
      <c r="L211" s="201"/>
      <c r="N211" s="208"/>
      <c r="O211" s="191"/>
      <c r="P211" s="191"/>
      <c r="Q211" s="203"/>
      <c r="R211" s="203"/>
      <c r="S211" s="204"/>
      <c r="T211" s="233"/>
    </row>
    <row r="212" spans="3:20" ht="48" customHeight="1" x14ac:dyDescent="0.15">
      <c r="C212" s="210"/>
      <c r="F212" s="230"/>
      <c r="G212" s="230"/>
      <c r="H212" s="239"/>
      <c r="I212" s="190"/>
      <c r="J212" s="187"/>
      <c r="K212" s="198"/>
      <c r="L212" s="201"/>
      <c r="N212" s="208"/>
      <c r="O212" s="191"/>
      <c r="P212" s="191"/>
      <c r="Q212" s="203"/>
      <c r="R212" s="203"/>
      <c r="S212" s="204"/>
      <c r="T212" s="233"/>
    </row>
    <row r="213" spans="3:20" ht="48" customHeight="1" x14ac:dyDescent="0.15">
      <c r="C213" s="210"/>
      <c r="F213" s="230"/>
      <c r="G213" s="230"/>
      <c r="H213" s="240"/>
      <c r="I213" s="190"/>
      <c r="J213" s="187"/>
      <c r="K213" s="198"/>
      <c r="L213" s="242"/>
      <c r="N213" s="208"/>
      <c r="O213" s="191"/>
      <c r="P213" s="191"/>
      <c r="Q213" s="203"/>
      <c r="R213" s="203"/>
      <c r="S213" s="204"/>
      <c r="T213" s="233"/>
    </row>
    <row r="214" spans="3:20" ht="48" customHeight="1" x14ac:dyDescent="0.15">
      <c r="C214" s="210"/>
      <c r="F214" s="230"/>
      <c r="G214" s="230"/>
      <c r="H214" s="240"/>
      <c r="I214" s="190"/>
      <c r="J214" s="187"/>
      <c r="K214" s="198"/>
      <c r="L214" s="242"/>
      <c r="N214" s="208"/>
      <c r="O214" s="191"/>
      <c r="P214" s="191"/>
      <c r="Q214" s="203"/>
      <c r="R214" s="203"/>
      <c r="S214" s="204"/>
      <c r="T214" s="233"/>
    </row>
    <row r="215" spans="3:20" ht="48" customHeight="1" x14ac:dyDescent="0.15">
      <c r="C215" s="210"/>
      <c r="F215" s="230"/>
      <c r="G215" s="230"/>
      <c r="H215" s="239"/>
      <c r="I215" s="190"/>
      <c r="J215" s="187"/>
      <c r="K215" s="198"/>
      <c r="L215" s="242"/>
      <c r="N215" s="208"/>
      <c r="O215" s="191"/>
      <c r="P215" s="191"/>
      <c r="Q215" s="203"/>
      <c r="R215" s="203"/>
      <c r="S215" s="204"/>
      <c r="T215" s="233"/>
    </row>
    <row r="216" spans="3:20" ht="48" customHeight="1" x14ac:dyDescent="0.15">
      <c r="C216" s="210"/>
      <c r="F216" s="230"/>
      <c r="G216" s="230"/>
      <c r="H216" s="239"/>
      <c r="I216" s="190"/>
      <c r="J216" s="187"/>
      <c r="K216" s="198"/>
      <c r="L216" s="242"/>
      <c r="N216" s="208"/>
      <c r="O216" s="191"/>
      <c r="P216" s="191"/>
      <c r="Q216" s="203"/>
      <c r="R216" s="203"/>
      <c r="S216" s="204"/>
      <c r="T216" s="233"/>
    </row>
    <row r="217" spans="3:20" ht="48" customHeight="1" x14ac:dyDescent="0.15">
      <c r="C217" s="210"/>
      <c r="F217" s="230"/>
      <c r="G217" s="230"/>
      <c r="H217" s="239"/>
      <c r="I217" s="190"/>
      <c r="J217" s="187"/>
      <c r="K217" s="198"/>
      <c r="L217" s="242"/>
      <c r="N217" s="208"/>
      <c r="O217" s="191"/>
      <c r="P217" s="191"/>
      <c r="Q217" s="203"/>
      <c r="R217" s="203"/>
      <c r="S217" s="204"/>
      <c r="T217" s="233"/>
    </row>
    <row r="218" spans="3:20" ht="48" customHeight="1" x14ac:dyDescent="0.15">
      <c r="C218" s="210"/>
      <c r="F218" s="230"/>
      <c r="G218" s="230"/>
      <c r="H218" s="239"/>
      <c r="I218" s="190"/>
      <c r="J218" s="187"/>
      <c r="K218" s="198"/>
      <c r="L218" s="242"/>
      <c r="N218" s="208"/>
      <c r="O218" s="191"/>
      <c r="P218" s="191"/>
      <c r="Q218" s="203"/>
      <c r="R218" s="203"/>
      <c r="S218" s="204"/>
      <c r="T218" s="233"/>
    </row>
    <row r="219" spans="3:20" ht="48" customHeight="1" x14ac:dyDescent="0.15">
      <c r="C219" s="210"/>
      <c r="F219" s="230"/>
      <c r="G219" s="230"/>
      <c r="H219" s="239"/>
      <c r="I219" s="190"/>
      <c r="J219" s="187"/>
      <c r="K219" s="198"/>
      <c r="L219" s="242"/>
      <c r="N219" s="208"/>
      <c r="O219" s="191"/>
      <c r="P219" s="191"/>
      <c r="Q219" s="203"/>
      <c r="R219" s="203"/>
      <c r="S219" s="204"/>
      <c r="T219" s="233"/>
    </row>
    <row r="220" spans="3:20" ht="48" customHeight="1" x14ac:dyDescent="0.15">
      <c r="C220" s="210"/>
      <c r="F220" s="230"/>
      <c r="G220" s="230"/>
      <c r="H220" s="239"/>
      <c r="I220" s="190"/>
      <c r="J220" s="187"/>
      <c r="K220" s="198"/>
      <c r="L220" s="242"/>
      <c r="N220" s="208"/>
      <c r="O220" s="191"/>
      <c r="P220" s="191"/>
      <c r="Q220" s="203"/>
      <c r="R220" s="203"/>
      <c r="S220" s="204"/>
      <c r="T220" s="233"/>
    </row>
    <row r="221" spans="3:20" ht="48" customHeight="1" x14ac:dyDescent="0.15">
      <c r="C221" s="210"/>
      <c r="F221" s="230"/>
      <c r="G221" s="230"/>
      <c r="H221" s="239"/>
      <c r="I221" s="190"/>
      <c r="J221" s="187"/>
      <c r="K221" s="198"/>
      <c r="L221" s="242"/>
      <c r="N221" s="208"/>
      <c r="O221" s="191"/>
      <c r="P221" s="191"/>
      <c r="Q221" s="203"/>
      <c r="R221" s="203"/>
      <c r="S221" s="204"/>
      <c r="T221" s="233"/>
    </row>
    <row r="222" spans="3:20" ht="48" customHeight="1" x14ac:dyDescent="0.15">
      <c r="C222" s="194"/>
      <c r="F222" s="230"/>
      <c r="G222" s="230"/>
      <c r="H222" s="243"/>
      <c r="I222" s="220"/>
      <c r="J222" s="187"/>
      <c r="K222" s="198"/>
      <c r="L222" s="199"/>
      <c r="M222" s="88"/>
      <c r="N222" s="201"/>
      <c r="O222" s="221"/>
      <c r="P222" s="221"/>
      <c r="Q222" s="203"/>
      <c r="R222" s="203"/>
      <c r="S222" s="204"/>
      <c r="T222" s="233"/>
    </row>
    <row r="223" spans="3:20" ht="48" customHeight="1" x14ac:dyDescent="0.15">
      <c r="C223" s="194"/>
      <c r="F223" s="230"/>
      <c r="G223" s="230"/>
      <c r="H223" s="234"/>
      <c r="I223" s="220"/>
      <c r="J223" s="187"/>
      <c r="K223" s="198"/>
      <c r="L223" s="199"/>
      <c r="M223" s="88"/>
      <c r="N223" s="201"/>
      <c r="O223" s="221"/>
      <c r="P223" s="221"/>
      <c r="Q223" s="203"/>
      <c r="R223" s="203"/>
      <c r="S223" s="204"/>
      <c r="T223" s="233"/>
    </row>
    <row r="224" spans="3:20" ht="48" customHeight="1" x14ac:dyDescent="0.15">
      <c r="C224" s="194"/>
      <c r="F224" s="230"/>
      <c r="G224" s="230"/>
      <c r="H224" s="244"/>
      <c r="I224" s="220"/>
      <c r="J224" s="187"/>
      <c r="K224" s="198"/>
      <c r="L224" s="189"/>
      <c r="M224" s="88"/>
      <c r="N224" s="195"/>
      <c r="O224" s="221"/>
      <c r="P224" s="221"/>
      <c r="Q224" s="203"/>
      <c r="R224" s="203"/>
      <c r="S224" s="204"/>
      <c r="T224" s="233"/>
    </row>
    <row r="225" spans="3:20" ht="48" customHeight="1" x14ac:dyDescent="0.15">
      <c r="C225" s="194"/>
      <c r="F225" s="230"/>
      <c r="G225" s="230"/>
      <c r="H225" s="234"/>
      <c r="I225" s="185"/>
      <c r="J225" s="187"/>
      <c r="K225" s="198"/>
      <c r="L225" s="199"/>
      <c r="M225" s="88"/>
      <c r="N225" s="201"/>
      <c r="O225" s="209"/>
      <c r="P225" s="209"/>
      <c r="Q225" s="203"/>
      <c r="R225" s="203"/>
      <c r="S225" s="204"/>
      <c r="T225" s="233"/>
    </row>
    <row r="226" spans="3:20" ht="48" customHeight="1" x14ac:dyDescent="0.15">
      <c r="C226" s="194"/>
      <c r="F226" s="230"/>
      <c r="G226" s="230"/>
      <c r="H226" s="234"/>
      <c r="I226" s="185"/>
      <c r="J226" s="187"/>
      <c r="K226" s="198"/>
      <c r="L226" s="199"/>
      <c r="M226" s="88"/>
      <c r="N226" s="201"/>
      <c r="O226" s="209"/>
      <c r="P226" s="209"/>
      <c r="Q226" s="203"/>
      <c r="R226" s="203"/>
      <c r="S226" s="204"/>
      <c r="T226" s="233"/>
    </row>
    <row r="227" spans="3:20" ht="48" customHeight="1" x14ac:dyDescent="0.15">
      <c r="C227" s="194"/>
      <c r="F227" s="230"/>
      <c r="G227" s="230"/>
      <c r="H227" s="234"/>
      <c r="I227" s="185"/>
      <c r="J227" s="187"/>
      <c r="K227" s="198"/>
      <c r="L227" s="199"/>
      <c r="M227" s="88"/>
      <c r="N227" s="201"/>
      <c r="O227" s="209"/>
      <c r="P227" s="209"/>
      <c r="Q227" s="203"/>
      <c r="R227" s="203"/>
      <c r="S227" s="204"/>
      <c r="T227" s="233"/>
    </row>
    <row r="228" spans="3:20" ht="48" customHeight="1" x14ac:dyDescent="0.15">
      <c r="C228" s="194"/>
      <c r="F228" s="230"/>
      <c r="G228" s="230"/>
      <c r="H228" s="234"/>
      <c r="I228" s="223"/>
      <c r="J228" s="187"/>
      <c r="K228" s="198"/>
      <c r="L228" s="199"/>
      <c r="M228" s="88"/>
      <c r="N228" s="201"/>
      <c r="O228" s="209"/>
      <c r="P228" s="209"/>
      <c r="Q228" s="203"/>
      <c r="R228" s="203"/>
      <c r="S228" s="204"/>
      <c r="T228" s="233"/>
    </row>
    <row r="229" spans="3:20" ht="48" customHeight="1" x14ac:dyDescent="0.15">
      <c r="C229" s="194"/>
      <c r="F229" s="230"/>
      <c r="G229" s="230"/>
      <c r="H229" s="234"/>
      <c r="I229" s="224"/>
      <c r="J229" s="187"/>
      <c r="K229" s="198"/>
      <c r="L229" s="199"/>
      <c r="M229" s="88"/>
      <c r="N229" s="201"/>
      <c r="O229" s="209"/>
      <c r="P229" s="209"/>
      <c r="Q229" s="203"/>
      <c r="R229" s="203"/>
      <c r="S229" s="204"/>
      <c r="T229" s="233"/>
    </row>
    <row r="230" spans="3:20" ht="48" customHeight="1" x14ac:dyDescent="0.15">
      <c r="C230" s="194"/>
      <c r="F230" s="230"/>
      <c r="G230" s="230"/>
      <c r="H230" s="234"/>
      <c r="I230" s="220"/>
      <c r="J230" s="187"/>
      <c r="K230" s="198"/>
      <c r="L230" s="199"/>
      <c r="M230" s="88"/>
      <c r="N230" s="201"/>
      <c r="O230" s="209"/>
      <c r="P230" s="209"/>
      <c r="Q230" s="203"/>
      <c r="R230" s="203"/>
      <c r="S230" s="204"/>
      <c r="T230" s="233"/>
    </row>
    <row r="231" spans="3:20" ht="48" customHeight="1" x14ac:dyDescent="0.15">
      <c r="C231" s="194"/>
      <c r="F231" s="230"/>
      <c r="G231" s="230"/>
      <c r="H231" s="234"/>
      <c r="I231" s="220"/>
      <c r="J231" s="187"/>
      <c r="K231" s="198"/>
      <c r="L231" s="199"/>
      <c r="M231" s="88"/>
      <c r="N231" s="201"/>
      <c r="O231" s="209"/>
      <c r="P231" s="209"/>
      <c r="Q231" s="203"/>
      <c r="R231" s="203"/>
      <c r="S231" s="204"/>
      <c r="T231" s="233"/>
    </row>
    <row r="232" spans="3:20" ht="48" customHeight="1" x14ac:dyDescent="0.15">
      <c r="C232" s="194"/>
      <c r="F232" s="230"/>
      <c r="G232" s="230"/>
      <c r="H232" s="234"/>
      <c r="I232" s="185"/>
      <c r="J232" s="187"/>
      <c r="K232" s="198"/>
      <c r="L232" s="199"/>
      <c r="M232" s="88"/>
      <c r="N232" s="201"/>
      <c r="O232" s="209"/>
      <c r="P232" s="209"/>
      <c r="Q232" s="203"/>
      <c r="R232" s="203"/>
      <c r="S232" s="204"/>
      <c r="T232" s="233"/>
    </row>
    <row r="233" spans="3:20" ht="48" customHeight="1" x14ac:dyDescent="0.15">
      <c r="C233" s="194"/>
      <c r="F233" s="230"/>
      <c r="G233" s="230"/>
      <c r="H233" s="234"/>
      <c r="I233" s="220"/>
      <c r="J233" s="187"/>
      <c r="K233" s="198"/>
      <c r="L233" s="199"/>
      <c r="M233" s="88"/>
      <c r="N233" s="201"/>
      <c r="O233" s="221"/>
      <c r="P233" s="221"/>
      <c r="Q233" s="203"/>
      <c r="R233" s="203"/>
      <c r="S233" s="204"/>
      <c r="T233" s="233"/>
    </row>
    <row r="234" spans="3:20" ht="48" customHeight="1" x14ac:dyDescent="0.15">
      <c r="C234" s="194"/>
      <c r="F234" s="230"/>
      <c r="G234" s="230"/>
      <c r="H234" s="231"/>
      <c r="I234" s="220"/>
      <c r="J234" s="187"/>
      <c r="K234" s="198"/>
      <c r="L234" s="189"/>
      <c r="M234" s="88"/>
      <c r="N234" s="201"/>
      <c r="O234" s="221"/>
      <c r="P234" s="221"/>
      <c r="Q234" s="203"/>
      <c r="R234" s="203"/>
      <c r="S234" s="204"/>
      <c r="T234" s="233"/>
    </row>
    <row r="235" spans="3:20" ht="48" customHeight="1" x14ac:dyDescent="0.15">
      <c r="C235" s="194"/>
      <c r="F235" s="230"/>
      <c r="G235" s="230"/>
      <c r="H235" s="231"/>
      <c r="I235" s="220"/>
      <c r="J235" s="187"/>
      <c r="K235" s="198"/>
      <c r="L235" s="199"/>
      <c r="M235" s="245"/>
      <c r="N235" s="201"/>
      <c r="O235" s="221"/>
      <c r="P235" s="221"/>
      <c r="Q235" s="203"/>
      <c r="R235" s="203"/>
      <c r="S235" s="204"/>
      <c r="T235" s="233"/>
    </row>
    <row r="236" spans="3:20" ht="48" customHeight="1" x14ac:dyDescent="0.15">
      <c r="C236" s="194"/>
      <c r="F236" s="230"/>
      <c r="G236" s="230"/>
      <c r="H236" s="231"/>
      <c r="I236" s="220"/>
      <c r="J236" s="187"/>
      <c r="K236" s="198"/>
      <c r="L236" s="189"/>
      <c r="M236" s="88"/>
      <c r="N236" s="201"/>
      <c r="O236" s="221"/>
      <c r="P236" s="221"/>
      <c r="Q236" s="203"/>
      <c r="R236" s="203"/>
      <c r="S236" s="204"/>
      <c r="T236" s="233"/>
    </row>
    <row r="237" spans="3:20" ht="48" customHeight="1" x14ac:dyDescent="0.15">
      <c r="C237" s="194"/>
      <c r="F237" s="230"/>
      <c r="G237" s="230"/>
      <c r="H237" s="231"/>
      <c r="I237" s="220"/>
      <c r="J237" s="187"/>
      <c r="K237" s="198"/>
      <c r="L237" s="189"/>
      <c r="M237" s="88"/>
      <c r="N237" s="201"/>
      <c r="O237" s="221"/>
      <c r="P237" s="221"/>
      <c r="Q237" s="203"/>
      <c r="R237" s="203"/>
      <c r="S237" s="204"/>
      <c r="T237" s="233"/>
    </row>
    <row r="238" spans="3:20" ht="48" customHeight="1" x14ac:dyDescent="0.15">
      <c r="C238" s="194"/>
      <c r="F238" s="230"/>
      <c r="G238" s="230"/>
      <c r="H238" s="234"/>
      <c r="I238" s="185"/>
      <c r="J238" s="187"/>
      <c r="K238" s="198"/>
      <c r="L238" s="199"/>
      <c r="M238" s="88"/>
      <c r="N238" s="225"/>
      <c r="O238" s="221"/>
      <c r="P238" s="221"/>
      <c r="Q238" s="203"/>
      <c r="R238" s="203"/>
      <c r="S238" s="204"/>
      <c r="T238" s="233"/>
    </row>
    <row r="239" spans="3:20" ht="48" customHeight="1" x14ac:dyDescent="0.15">
      <c r="C239" s="194"/>
      <c r="F239" s="230"/>
      <c r="G239" s="230"/>
      <c r="H239" s="231"/>
      <c r="I239" s="226"/>
      <c r="J239" s="187"/>
      <c r="K239" s="198"/>
      <c r="L239" s="227"/>
      <c r="M239" s="228"/>
      <c r="N239" s="201"/>
      <c r="O239" s="221"/>
      <c r="P239" s="221"/>
      <c r="Q239" s="203"/>
      <c r="R239" s="203"/>
      <c r="S239" s="204"/>
      <c r="T239" s="233"/>
    </row>
    <row r="240" spans="3:20" ht="48" customHeight="1" x14ac:dyDescent="0.15">
      <c r="C240" s="194"/>
      <c r="F240" s="230"/>
      <c r="G240" s="230"/>
      <c r="H240" s="234"/>
      <c r="I240" s="185"/>
      <c r="J240" s="187"/>
      <c r="K240" s="198"/>
      <c r="L240" s="189"/>
      <c r="M240" s="88"/>
      <c r="N240" s="201"/>
      <c r="O240" s="209"/>
      <c r="P240" s="209"/>
      <c r="Q240" s="203"/>
      <c r="R240" s="203"/>
      <c r="S240" s="204"/>
      <c r="T240" s="233"/>
    </row>
    <row r="241" spans="3:20" ht="48" customHeight="1" x14ac:dyDescent="0.15">
      <c r="C241" s="194"/>
      <c r="F241" s="230"/>
      <c r="G241" s="230"/>
      <c r="H241" s="234"/>
      <c r="I241" s="185"/>
      <c r="J241" s="187"/>
      <c r="K241" s="198"/>
      <c r="L241" s="199"/>
      <c r="M241" s="88"/>
      <c r="N241" s="229"/>
      <c r="O241" s="202"/>
      <c r="P241" s="202"/>
      <c r="Q241" s="203"/>
      <c r="R241" s="203"/>
      <c r="S241" s="204"/>
      <c r="T241" s="233"/>
    </row>
    <row r="242" spans="3:20" ht="48" customHeight="1" x14ac:dyDescent="0.15">
      <c r="C242" s="194"/>
      <c r="F242" s="230"/>
      <c r="G242" s="230"/>
      <c r="H242" s="234"/>
      <c r="I242" s="220"/>
      <c r="J242" s="187"/>
      <c r="K242" s="198"/>
      <c r="L242" s="199"/>
      <c r="M242" s="88"/>
      <c r="N242" s="201"/>
      <c r="O242" s="221"/>
      <c r="P242" s="221"/>
      <c r="Q242" s="203"/>
      <c r="R242" s="203"/>
      <c r="S242" s="204"/>
      <c r="T242" s="233"/>
    </row>
    <row r="243" spans="3:20" ht="48" customHeight="1" x14ac:dyDescent="0.15">
      <c r="C243" s="89"/>
      <c r="F243" s="230"/>
      <c r="G243" s="230"/>
      <c r="H243" s="231"/>
      <c r="I243" s="226"/>
      <c r="J243" s="187"/>
      <c r="K243" s="198"/>
      <c r="L243" s="199"/>
      <c r="M243" s="88"/>
      <c r="N243" s="195"/>
      <c r="O243" s="209"/>
      <c r="P243" s="209"/>
      <c r="Q243" s="203"/>
      <c r="R243" s="203"/>
      <c r="S243" s="204"/>
      <c r="T243" s="233"/>
    </row>
    <row r="244" spans="3:20" ht="48" customHeight="1" x14ac:dyDescent="0.15">
      <c r="C244" s="89"/>
      <c r="F244" s="230"/>
      <c r="G244" s="230"/>
      <c r="H244" s="231"/>
      <c r="I244" s="226"/>
      <c r="J244" s="187"/>
      <c r="K244" s="198"/>
      <c r="L244" s="199"/>
      <c r="M244" s="88"/>
      <c r="N244" s="201"/>
      <c r="O244" s="221"/>
      <c r="P244" s="221"/>
      <c r="Q244" s="203"/>
      <c r="R244" s="203"/>
      <c r="S244" s="204"/>
      <c r="T244" s="233"/>
    </row>
    <row r="245" spans="3:20" ht="48" customHeight="1" x14ac:dyDescent="0.15">
      <c r="C245" s="194"/>
      <c r="F245" s="230"/>
      <c r="G245" s="230"/>
      <c r="H245" s="231"/>
      <c r="I245" s="226"/>
      <c r="J245" s="187"/>
      <c r="K245" s="198"/>
      <c r="L245" s="227"/>
      <c r="M245" s="228"/>
      <c r="N245" s="195"/>
      <c r="O245" s="209"/>
      <c r="P245" s="209"/>
      <c r="Q245" s="203"/>
      <c r="R245" s="203"/>
      <c r="S245" s="204"/>
      <c r="T245" s="233"/>
    </row>
    <row r="246" spans="3:20" ht="48" customHeight="1" x14ac:dyDescent="0.15">
      <c r="C246" s="194"/>
      <c r="F246" s="230"/>
      <c r="G246" s="230"/>
      <c r="H246" s="231"/>
      <c r="I246" s="226"/>
      <c r="J246" s="187"/>
      <c r="K246" s="198"/>
      <c r="L246" s="227"/>
      <c r="M246" s="228"/>
      <c r="N246" s="195"/>
      <c r="O246" s="209"/>
      <c r="P246" s="209"/>
      <c r="Q246" s="203"/>
      <c r="R246" s="203"/>
      <c r="S246" s="204"/>
      <c r="T246" s="233"/>
    </row>
    <row r="247" spans="3:20" ht="48" customHeight="1" x14ac:dyDescent="0.15">
      <c r="C247" s="194"/>
      <c r="F247" s="230"/>
      <c r="G247" s="230"/>
      <c r="H247" s="234"/>
      <c r="I247" s="185"/>
      <c r="J247" s="187"/>
      <c r="K247" s="198"/>
      <c r="L247" s="199"/>
      <c r="M247" s="88"/>
      <c r="N247" s="201"/>
      <c r="O247" s="221"/>
      <c r="P247" s="221"/>
      <c r="Q247" s="203"/>
      <c r="R247" s="203"/>
      <c r="S247" s="204"/>
      <c r="T247" s="233"/>
    </row>
    <row r="248" spans="3:20" ht="48" customHeight="1" x14ac:dyDescent="0.15">
      <c r="C248" s="194"/>
      <c r="F248" s="230"/>
      <c r="G248" s="230"/>
      <c r="H248" s="231"/>
      <c r="I248" s="220"/>
      <c r="J248" s="187"/>
      <c r="K248" s="198"/>
      <c r="L248" s="199"/>
      <c r="M248" s="88"/>
      <c r="N248" s="201"/>
      <c r="O248" s="221"/>
      <c r="P248" s="221"/>
      <c r="Q248" s="203"/>
      <c r="R248" s="203"/>
      <c r="S248" s="204"/>
      <c r="T248" s="233"/>
    </row>
    <row r="249" spans="3:20" ht="48" customHeight="1" x14ac:dyDescent="0.15">
      <c r="C249" s="210"/>
      <c r="F249" s="230"/>
      <c r="G249" s="230"/>
      <c r="H249" s="244"/>
      <c r="I249" s="185"/>
      <c r="J249" s="187"/>
      <c r="K249" s="198"/>
      <c r="L249" s="199"/>
      <c r="M249" s="88"/>
      <c r="N249" s="201"/>
      <c r="O249" s="202"/>
      <c r="P249" s="202"/>
      <c r="Q249" s="203"/>
      <c r="R249" s="203"/>
      <c r="S249" s="204"/>
      <c r="T249" s="233"/>
    </row>
    <row r="250" spans="3:20" ht="48" customHeight="1" x14ac:dyDescent="0.15">
      <c r="C250" s="194"/>
      <c r="F250" s="230"/>
      <c r="G250" s="230"/>
      <c r="H250" s="234"/>
      <c r="I250" s="220"/>
      <c r="J250" s="187"/>
      <c r="K250" s="198"/>
      <c r="L250" s="199"/>
      <c r="M250" s="88"/>
      <c r="N250" s="201"/>
      <c r="O250" s="221"/>
      <c r="P250" s="221"/>
      <c r="Q250" s="203"/>
      <c r="R250" s="203"/>
      <c r="S250" s="204"/>
      <c r="T250" s="233"/>
    </row>
    <row r="251" spans="3:20" ht="48" customHeight="1" x14ac:dyDescent="0.15">
      <c r="C251" s="194"/>
      <c r="F251" s="230"/>
      <c r="G251" s="230"/>
      <c r="H251" s="234"/>
      <c r="I251" s="185"/>
      <c r="J251" s="187"/>
      <c r="K251" s="198"/>
      <c r="L251" s="189"/>
      <c r="M251" s="228"/>
      <c r="N251" s="201"/>
      <c r="O251" s="221"/>
      <c r="P251" s="221"/>
      <c r="Q251" s="203"/>
      <c r="R251" s="203"/>
      <c r="S251" s="204"/>
      <c r="T251" s="233"/>
    </row>
  </sheetData>
  <autoFilter ref="A2:IC142"/>
  <mergeCells count="18">
    <mergeCell ref="T1:T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S1"/>
    <mergeCell ref="F1:F2"/>
    <mergeCell ref="A1:A2"/>
    <mergeCell ref="B1:B2"/>
    <mergeCell ref="C1:C2"/>
    <mergeCell ref="D1:D2"/>
    <mergeCell ref="E1:E2"/>
  </mergeCells>
  <phoneticPr fontId="3"/>
  <conditionalFormatting sqref="H1 H252:H64161">
    <cfRule type="cellIs" dxfId="8" priority="5" stopIfTrue="1" operator="equal">
      <formula>"作物"</formula>
    </cfRule>
    <cfRule type="cellIs" dxfId="7" priority="6" stopIfTrue="1" operator="equal">
      <formula>"野菜"</formula>
    </cfRule>
    <cfRule type="cellIs" dxfId="6" priority="7" stopIfTrue="1" operator="equal">
      <formula>"果樹"</formula>
    </cfRule>
  </conditionalFormatting>
  <conditionalFormatting sqref="P252:P64488">
    <cfRule type="cellIs" dxfId="5" priority="8" stopIfTrue="1" operator="lessThan">
      <formula>NOW()</formula>
    </cfRule>
  </conditionalFormatting>
  <conditionalFormatting sqref="A3:A64488">
    <cfRule type="cellIs" dxfId="4" priority="9" stopIfTrue="1" operator="equal">
      <formula>"出荷中"</formula>
    </cfRule>
  </conditionalFormatting>
  <conditionalFormatting sqref="A1">
    <cfRule type="cellIs" dxfId="3" priority="1" stopIfTrue="1" operator="equal">
      <formula>"出荷中"</formula>
    </cfRule>
  </conditionalFormatting>
  <conditionalFormatting sqref="B3:B251">
    <cfRule type="expression" dxfId="2" priority="3" stopIfTrue="1">
      <formula>OR($G3:$H3="中止")</formula>
    </cfRule>
    <cfRule type="cellIs" dxfId="1" priority="4" stopIfTrue="1" operator="greaterThan">
      <formula>0</formula>
    </cfRule>
  </conditionalFormatting>
  <conditionalFormatting sqref="P1">
    <cfRule type="cellIs" dxfId="0" priority="2" stopIfTrue="1" operator="lessThan">
      <formula>NOW()</formula>
    </cfRule>
  </conditionalFormatting>
  <pageMargins left="0.51181102362204722" right="0.39370078740157483" top="0.55118110236220474" bottom="0.55118110236220474" header="0.51181102362204722" footer="0.51181102362204722"/>
  <pageSetup paperSize="9" scale="46" fitToHeight="0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45"/>
  <sheetViews>
    <sheetView view="pageBreakPreview" zoomScale="80" zoomScaleNormal="75" zoomScaleSheetLayoutView="80" workbookViewId="0">
      <pane xSplit="5" ySplit="1" topLeftCell="F2" activePane="bottomRight" state="frozen"/>
      <selection activeCell="D309" sqref="D309"/>
      <selection pane="topRight" activeCell="D309" sqref="D309"/>
      <selection pane="bottomLeft" activeCell="D309" sqref="D309"/>
      <selection pane="bottomRight" activeCell="B2" sqref="B2"/>
    </sheetView>
  </sheetViews>
  <sheetFormatPr defaultColWidth="9" defaultRowHeight="13.5" x14ac:dyDescent="0.15"/>
  <cols>
    <col min="1" max="1" width="4.5" style="42" customWidth="1"/>
    <col min="2" max="2" width="29.125" style="43" customWidth="1"/>
    <col min="3" max="3" width="22.375" style="14" customWidth="1"/>
    <col min="4" max="4" width="13.25" style="14" customWidth="1"/>
    <col min="5" max="5" width="21.5" style="43" customWidth="1"/>
    <col min="6" max="6" width="12.625" style="19" customWidth="1"/>
    <col min="7" max="7" width="12.625" style="44" customWidth="1"/>
    <col min="8" max="8" width="12.625" style="19" customWidth="1"/>
    <col min="9" max="9" width="16.375" style="42" customWidth="1"/>
    <col min="10" max="10" width="22.75" style="42" customWidth="1"/>
    <col min="11" max="13" width="10.375" style="43" customWidth="1"/>
    <col min="14" max="14" width="10.125" style="45" customWidth="1"/>
    <col min="15" max="15" width="26.125" style="12" customWidth="1"/>
    <col min="16" max="16" width="12.25" style="12" customWidth="1"/>
    <col min="17" max="16384" width="9" style="11"/>
  </cols>
  <sheetData>
    <row r="1" spans="1:16" s="39" customFormat="1" ht="44.25" customHeight="1" x14ac:dyDescent="0.15">
      <c r="A1" s="33" t="s">
        <v>299</v>
      </c>
      <c r="B1" s="34" t="s">
        <v>337</v>
      </c>
      <c r="C1" s="287" t="s">
        <v>134</v>
      </c>
      <c r="D1" s="287" t="s">
        <v>135</v>
      </c>
      <c r="E1" s="36" t="s">
        <v>5</v>
      </c>
      <c r="F1" s="35" t="s">
        <v>6</v>
      </c>
      <c r="G1" s="35" t="s">
        <v>7</v>
      </c>
      <c r="H1" s="35" t="s">
        <v>300</v>
      </c>
      <c r="I1" s="35" t="s">
        <v>1</v>
      </c>
      <c r="J1" s="35" t="s">
        <v>301</v>
      </c>
      <c r="K1" s="35" t="s">
        <v>2</v>
      </c>
      <c r="L1" s="37" t="s">
        <v>10</v>
      </c>
      <c r="M1" s="37" t="s">
        <v>30</v>
      </c>
      <c r="N1" s="35" t="s">
        <v>21</v>
      </c>
      <c r="O1" s="38"/>
      <c r="P1" s="38"/>
    </row>
    <row r="2" spans="1:16" s="12" customFormat="1" ht="62.25" customHeight="1" x14ac:dyDescent="0.15">
      <c r="A2" s="74">
        <v>1</v>
      </c>
      <c r="B2" s="288" t="s">
        <v>633</v>
      </c>
      <c r="C2" s="4" t="str">
        <f>VLOOKUP(B2,確認責任者連絡先!$C$3:$F$61,3,0)</f>
        <v>新居浜市田所町3-63</v>
      </c>
      <c r="D2" s="4" t="str">
        <f>VLOOKUP(B2,確認責任者連絡先!$C$3:$F$61,4,0)</f>
        <v>0897-37-1004</v>
      </c>
      <c r="E2" s="289" t="s">
        <v>307</v>
      </c>
      <c r="F2" s="290" t="s">
        <v>406</v>
      </c>
      <c r="G2" s="59" t="s">
        <v>581</v>
      </c>
      <c r="H2" s="58" t="s">
        <v>640</v>
      </c>
      <c r="I2" s="62" t="s">
        <v>302</v>
      </c>
      <c r="J2" s="124" t="s">
        <v>48</v>
      </c>
      <c r="K2" s="18" t="s">
        <v>360</v>
      </c>
      <c r="L2" s="54">
        <v>44805</v>
      </c>
      <c r="M2" s="54">
        <v>45138</v>
      </c>
      <c r="N2" s="263">
        <v>10800</v>
      </c>
    </row>
    <row r="3" spans="1:16" ht="62.25" customHeight="1" x14ac:dyDescent="0.15">
      <c r="A3" s="74">
        <v>2</v>
      </c>
      <c r="B3" s="119" t="s">
        <v>496</v>
      </c>
      <c r="C3" s="4" t="str">
        <f>VLOOKUP(B3,確認責任者連絡先!$C$3:$F$61,3,0)</f>
        <v>八幡浜市向灘高城229番地2</v>
      </c>
      <c r="D3" s="4" t="str">
        <f>VLOOKUP(B3,確認責任者連絡先!$C$3:$F$61,4,0)</f>
        <v>0894-24-0090</v>
      </c>
      <c r="E3" s="8" t="s">
        <v>42</v>
      </c>
      <c r="F3" s="58" t="s">
        <v>416</v>
      </c>
      <c r="G3" s="59" t="s">
        <v>603</v>
      </c>
      <c r="H3" s="58" t="s">
        <v>641</v>
      </c>
      <c r="I3" s="62" t="s">
        <v>28</v>
      </c>
      <c r="J3" s="124" t="s">
        <v>48</v>
      </c>
      <c r="K3" s="52" t="s">
        <v>11</v>
      </c>
      <c r="L3" s="54">
        <v>44789</v>
      </c>
      <c r="M3" s="54">
        <v>45169</v>
      </c>
      <c r="N3" s="63">
        <v>71820</v>
      </c>
    </row>
    <row r="4" spans="1:16" ht="62.25" customHeight="1" x14ac:dyDescent="0.15">
      <c r="A4" s="74">
        <v>3</v>
      </c>
      <c r="B4" s="119" t="s">
        <v>634</v>
      </c>
      <c r="C4" s="4" t="str">
        <f>VLOOKUP(B4,確認責任者連絡先!$C$3:$F$61,3,0)</f>
        <v>宇和島市三間町務田180-1</v>
      </c>
      <c r="D4" s="4" t="str">
        <f>VLOOKUP(B4,確認責任者連絡先!$C$3:$F$61,4,0)</f>
        <v>0895-58-1122</v>
      </c>
      <c r="E4" s="64" t="s">
        <v>39</v>
      </c>
      <c r="F4" s="58" t="s">
        <v>417</v>
      </c>
      <c r="G4" s="59" t="s">
        <v>605</v>
      </c>
      <c r="H4" s="58" t="s">
        <v>642</v>
      </c>
      <c r="I4" s="62" t="s">
        <v>28</v>
      </c>
      <c r="J4" s="124" t="s">
        <v>48</v>
      </c>
      <c r="K4" s="18" t="s">
        <v>11</v>
      </c>
      <c r="L4" s="54">
        <v>44793</v>
      </c>
      <c r="M4" s="54">
        <v>45157</v>
      </c>
      <c r="N4" s="291">
        <v>43950</v>
      </c>
    </row>
    <row r="5" spans="1:16" ht="62.25" customHeight="1" x14ac:dyDescent="0.15">
      <c r="A5" s="74">
        <v>4</v>
      </c>
      <c r="B5" s="119" t="s">
        <v>634</v>
      </c>
      <c r="C5" s="4" t="str">
        <f>VLOOKUP(B5,確認責任者連絡先!$C$3:$F$61,3,0)</f>
        <v>宇和島市三間町務田180-1</v>
      </c>
      <c r="D5" s="4" t="str">
        <f>VLOOKUP(B5,確認責任者連絡先!$C$3:$F$61,4,0)</f>
        <v>0895-58-1122</v>
      </c>
      <c r="E5" s="64" t="s">
        <v>15</v>
      </c>
      <c r="F5" s="58" t="s">
        <v>418</v>
      </c>
      <c r="G5" s="59" t="s">
        <v>607</v>
      </c>
      <c r="H5" s="58" t="s">
        <v>643</v>
      </c>
      <c r="I5" s="62" t="s">
        <v>28</v>
      </c>
      <c r="J5" s="124" t="s">
        <v>48</v>
      </c>
      <c r="K5" s="18" t="s">
        <v>11</v>
      </c>
      <c r="L5" s="54">
        <v>44793</v>
      </c>
      <c r="M5" s="54">
        <v>45157</v>
      </c>
      <c r="N5" s="291">
        <v>30490</v>
      </c>
    </row>
    <row r="6" spans="1:16" ht="62.25" customHeight="1" x14ac:dyDescent="0.15">
      <c r="A6" s="74">
        <v>5</v>
      </c>
      <c r="B6" s="119" t="s">
        <v>634</v>
      </c>
      <c r="C6" s="4" t="str">
        <f>VLOOKUP(B6,確認責任者連絡先!$C$3:$F$61,3,0)</f>
        <v>宇和島市三間町務田180-1</v>
      </c>
      <c r="D6" s="4" t="str">
        <f>VLOOKUP(B6,確認責任者連絡先!$C$3:$F$61,4,0)</f>
        <v>0895-58-1122</v>
      </c>
      <c r="E6" s="64" t="s">
        <v>15</v>
      </c>
      <c r="F6" s="58" t="s">
        <v>419</v>
      </c>
      <c r="G6" s="59" t="s">
        <v>608</v>
      </c>
      <c r="H6" s="58" t="s">
        <v>644</v>
      </c>
      <c r="I6" s="62" t="s">
        <v>28</v>
      </c>
      <c r="J6" s="124" t="s">
        <v>48</v>
      </c>
      <c r="K6" s="18" t="s">
        <v>11</v>
      </c>
      <c r="L6" s="54">
        <v>44793</v>
      </c>
      <c r="M6" s="54">
        <v>45157</v>
      </c>
      <c r="N6" s="291">
        <v>4509</v>
      </c>
    </row>
    <row r="7" spans="1:16" ht="62.25" customHeight="1" x14ac:dyDescent="0.15">
      <c r="A7" s="74">
        <v>6</v>
      </c>
      <c r="B7" s="119" t="s">
        <v>634</v>
      </c>
      <c r="C7" s="4" t="str">
        <f>VLOOKUP(B7,確認責任者連絡先!$C$3:$F$61,3,0)</f>
        <v>宇和島市三間町務田180-1</v>
      </c>
      <c r="D7" s="4" t="str">
        <f>VLOOKUP(B7,確認責任者連絡先!$C$3:$F$61,4,0)</f>
        <v>0895-58-1122</v>
      </c>
      <c r="E7" s="64" t="s">
        <v>231</v>
      </c>
      <c r="F7" s="58" t="s">
        <v>420</v>
      </c>
      <c r="G7" s="59" t="s">
        <v>609</v>
      </c>
      <c r="H7" s="58" t="s">
        <v>645</v>
      </c>
      <c r="I7" s="62" t="s">
        <v>28</v>
      </c>
      <c r="J7" s="124" t="s">
        <v>48</v>
      </c>
      <c r="K7" s="18" t="s">
        <v>11</v>
      </c>
      <c r="L7" s="54">
        <v>44793</v>
      </c>
      <c r="M7" s="54">
        <v>45157</v>
      </c>
      <c r="N7" s="291">
        <v>10785</v>
      </c>
    </row>
    <row r="8" spans="1:16" ht="62.25" customHeight="1" x14ac:dyDescent="0.15">
      <c r="A8" s="74">
        <v>7</v>
      </c>
      <c r="B8" s="119" t="s">
        <v>634</v>
      </c>
      <c r="C8" s="4" t="str">
        <f>VLOOKUP(B8,確認責任者連絡先!$C$3:$F$61,3,0)</f>
        <v>宇和島市三間町務田180-1</v>
      </c>
      <c r="D8" s="4" t="str">
        <f>VLOOKUP(B8,確認責任者連絡先!$C$3:$F$61,4,0)</f>
        <v>0895-58-1122</v>
      </c>
      <c r="E8" s="64" t="s">
        <v>232</v>
      </c>
      <c r="F8" s="58" t="s">
        <v>421</v>
      </c>
      <c r="G8" s="59" t="s">
        <v>610</v>
      </c>
      <c r="H8" s="58" t="s">
        <v>646</v>
      </c>
      <c r="I8" s="62" t="s">
        <v>28</v>
      </c>
      <c r="J8" s="124" t="s">
        <v>48</v>
      </c>
      <c r="K8" s="18" t="s">
        <v>11</v>
      </c>
      <c r="L8" s="54">
        <v>44793</v>
      </c>
      <c r="M8" s="54">
        <v>45157</v>
      </c>
      <c r="N8" s="291">
        <v>5579</v>
      </c>
    </row>
    <row r="9" spans="1:16" ht="62.25" customHeight="1" x14ac:dyDescent="0.15">
      <c r="A9" s="74">
        <v>8</v>
      </c>
      <c r="B9" s="119" t="s">
        <v>634</v>
      </c>
      <c r="C9" s="4" t="str">
        <f>VLOOKUP(B9,確認責任者連絡先!$C$3:$F$61,3,0)</f>
        <v>宇和島市三間町務田180-1</v>
      </c>
      <c r="D9" s="4" t="str">
        <f>VLOOKUP(B9,確認責任者連絡先!$C$3:$F$61,4,0)</f>
        <v>0895-58-1122</v>
      </c>
      <c r="E9" s="64" t="s">
        <v>286</v>
      </c>
      <c r="F9" s="58" t="s">
        <v>422</v>
      </c>
      <c r="G9" s="59" t="s">
        <v>611</v>
      </c>
      <c r="H9" s="58" t="s">
        <v>647</v>
      </c>
      <c r="I9" s="62" t="s">
        <v>28</v>
      </c>
      <c r="J9" s="124" t="s">
        <v>48</v>
      </c>
      <c r="K9" s="18" t="s">
        <v>11</v>
      </c>
      <c r="L9" s="54">
        <v>44849</v>
      </c>
      <c r="M9" s="54">
        <v>45213</v>
      </c>
      <c r="N9" s="291">
        <v>9690</v>
      </c>
    </row>
    <row r="10" spans="1:16" ht="62.25" customHeight="1" x14ac:dyDescent="0.15">
      <c r="A10" s="74">
        <v>9</v>
      </c>
      <c r="B10" s="119" t="s">
        <v>634</v>
      </c>
      <c r="C10" s="4" t="str">
        <f>VLOOKUP(B10,確認責任者連絡先!$C$3:$F$61,3,0)</f>
        <v>宇和島市三間町務田180-1</v>
      </c>
      <c r="D10" s="4" t="str">
        <f>VLOOKUP(B10,確認責任者連絡先!$C$3:$F$61,4,0)</f>
        <v>0895-58-1122</v>
      </c>
      <c r="E10" s="64" t="s">
        <v>637</v>
      </c>
      <c r="F10" s="58" t="s">
        <v>423</v>
      </c>
      <c r="G10" s="59" t="s">
        <v>612</v>
      </c>
      <c r="H10" s="58" t="s">
        <v>648</v>
      </c>
      <c r="I10" s="62" t="s">
        <v>28</v>
      </c>
      <c r="J10" s="124" t="s">
        <v>48</v>
      </c>
      <c r="K10" s="18" t="s">
        <v>11</v>
      </c>
      <c r="L10" s="54">
        <v>44814</v>
      </c>
      <c r="M10" s="54">
        <v>45178</v>
      </c>
      <c r="N10" s="291">
        <v>10423</v>
      </c>
    </row>
    <row r="11" spans="1:16" ht="62.25" customHeight="1" x14ac:dyDescent="0.15">
      <c r="A11" s="74">
        <v>10</v>
      </c>
      <c r="B11" s="119" t="s">
        <v>635</v>
      </c>
      <c r="C11" s="4" t="str">
        <f>VLOOKUP(B11,確認責任者連絡先!$C$3:$F$61,3,0)</f>
        <v>八幡浜市1079</v>
      </c>
      <c r="D11" s="4" t="str">
        <f>VLOOKUP(B11,確認責任者連絡先!$C$3:$F$61,4,0)</f>
        <v>0894-22-0070</v>
      </c>
      <c r="E11" s="67" t="s">
        <v>15</v>
      </c>
      <c r="F11" s="58" t="s">
        <v>424</v>
      </c>
      <c r="G11" s="59" t="s">
        <v>613</v>
      </c>
      <c r="H11" s="58" t="s">
        <v>649</v>
      </c>
      <c r="I11" s="154" t="s">
        <v>28</v>
      </c>
      <c r="J11" s="124" t="s">
        <v>48</v>
      </c>
      <c r="K11" s="316" t="s">
        <v>11</v>
      </c>
      <c r="L11" s="54">
        <v>44798</v>
      </c>
      <c r="M11" s="54">
        <v>45189</v>
      </c>
      <c r="N11" s="291">
        <v>66064</v>
      </c>
    </row>
    <row r="12" spans="1:16" ht="62.25" customHeight="1" x14ac:dyDescent="0.15">
      <c r="A12" s="74">
        <v>11</v>
      </c>
      <c r="B12" s="4" t="s">
        <v>566</v>
      </c>
      <c r="C12" s="4" t="str">
        <f>VLOOKUP(B12,確認責任者連絡先!$C$3:$F$61,3,0)</f>
        <v>宇和島市寄松甲833-4</v>
      </c>
      <c r="D12" s="4" t="str">
        <f>VLOOKUP(B12,確認責任者連絡先!$C$3:$F$61,4,0)</f>
        <v>0895-27-2335</v>
      </c>
      <c r="E12" s="8" t="s">
        <v>15</v>
      </c>
      <c r="F12" s="58" t="s">
        <v>425</v>
      </c>
      <c r="G12" s="59" t="s">
        <v>614</v>
      </c>
      <c r="H12" s="58" t="s">
        <v>650</v>
      </c>
      <c r="I12" s="62" t="s">
        <v>28</v>
      </c>
      <c r="J12" s="124" t="s">
        <v>48</v>
      </c>
      <c r="K12" s="18" t="s">
        <v>33</v>
      </c>
      <c r="L12" s="54">
        <v>44805</v>
      </c>
      <c r="M12" s="54">
        <v>45169</v>
      </c>
      <c r="N12" s="291">
        <v>2610</v>
      </c>
    </row>
    <row r="13" spans="1:16" ht="62.25" customHeight="1" x14ac:dyDescent="0.15">
      <c r="A13" s="74">
        <v>12</v>
      </c>
      <c r="B13" s="4" t="s">
        <v>636</v>
      </c>
      <c r="C13" s="4" t="str">
        <f>VLOOKUP(B13,確認責任者連絡先!$C$3:$F$61,3,0)</f>
        <v>宇和島市津島町甲1112番地7</v>
      </c>
      <c r="D13" s="4" t="str">
        <f>VLOOKUP(B13,確認責任者連絡先!$C$3:$F$61,4,0)</f>
        <v>0895-32-5758</v>
      </c>
      <c r="E13" s="64" t="s">
        <v>15</v>
      </c>
      <c r="F13" s="58" t="s">
        <v>638</v>
      </c>
      <c r="G13" s="59" t="s">
        <v>626</v>
      </c>
      <c r="H13" s="58" t="s">
        <v>651</v>
      </c>
      <c r="I13" s="62" t="s">
        <v>28</v>
      </c>
      <c r="J13" s="124" t="s">
        <v>48</v>
      </c>
      <c r="K13" s="18" t="s">
        <v>11</v>
      </c>
      <c r="L13" s="54">
        <v>44783</v>
      </c>
      <c r="M13" s="54">
        <v>45137</v>
      </c>
      <c r="N13" s="291">
        <v>1355</v>
      </c>
    </row>
    <row r="14" spans="1:16" ht="62.25" customHeight="1" x14ac:dyDescent="0.15">
      <c r="A14" s="74">
        <v>13</v>
      </c>
      <c r="B14" s="119" t="s">
        <v>658</v>
      </c>
      <c r="C14" s="4" t="str">
        <f>VLOOKUP(B14,確認責任者連絡先!$C$3:$F$61,3,0)</f>
        <v>西予市宇和町卯之町2-462</v>
      </c>
      <c r="D14" s="4" t="str">
        <f>VLOOKUP(B14,確認責任者連絡先!$C$3:$F$61,4,0)</f>
        <v>0894-62-1211</v>
      </c>
      <c r="E14" s="8" t="s">
        <v>196</v>
      </c>
      <c r="F14" s="58" t="s">
        <v>639</v>
      </c>
      <c r="G14" s="59" t="s">
        <v>629</v>
      </c>
      <c r="H14" s="58" t="s">
        <v>652</v>
      </c>
      <c r="I14" s="62" t="s">
        <v>3</v>
      </c>
      <c r="J14" s="124" t="s">
        <v>46</v>
      </c>
      <c r="K14" s="52" t="s">
        <v>50</v>
      </c>
      <c r="L14" s="54">
        <v>44788</v>
      </c>
      <c r="M14" s="54">
        <v>45163</v>
      </c>
      <c r="N14" s="63">
        <v>9244</v>
      </c>
    </row>
    <row r="15" spans="1:16" ht="62.25" customHeight="1" x14ac:dyDescent="0.15">
      <c r="A15" s="74">
        <v>14</v>
      </c>
      <c r="B15" s="3" t="s">
        <v>822</v>
      </c>
      <c r="C15" s="4" t="str">
        <f>VLOOKUP(B15,確認責任者連絡先!$C$3:$F$61,3,0)</f>
        <v>松山市辻町13-5</v>
      </c>
      <c r="D15" s="4" t="str">
        <f>VLOOKUP(B15,確認責任者連絡先!$C$3:$F$61,4,0)</f>
        <v>089-923-8670</v>
      </c>
      <c r="E15" s="64" t="s">
        <v>341</v>
      </c>
      <c r="F15" s="57" t="s">
        <v>836</v>
      </c>
      <c r="G15" s="59" t="s">
        <v>744</v>
      </c>
      <c r="H15" s="59" t="s">
        <v>854</v>
      </c>
      <c r="I15" s="2" t="s">
        <v>204</v>
      </c>
      <c r="J15" s="124" t="s">
        <v>48</v>
      </c>
      <c r="K15" s="127" t="s">
        <v>211</v>
      </c>
      <c r="L15" s="55">
        <v>44806</v>
      </c>
      <c r="M15" s="55">
        <v>45169</v>
      </c>
      <c r="N15" s="292">
        <v>63450</v>
      </c>
    </row>
    <row r="16" spans="1:16" ht="62.25" customHeight="1" x14ac:dyDescent="0.15">
      <c r="A16" s="74">
        <v>15</v>
      </c>
      <c r="B16" s="3" t="s">
        <v>822</v>
      </c>
      <c r="C16" s="4" t="str">
        <f>VLOOKUP(B16,確認責任者連絡先!$C$3:$F$61,3,0)</f>
        <v>松山市辻町13-5</v>
      </c>
      <c r="D16" s="4" t="str">
        <f>VLOOKUP(B16,確認責任者連絡先!$C$3:$F$61,4,0)</f>
        <v>089-923-8670</v>
      </c>
      <c r="E16" s="64" t="s">
        <v>341</v>
      </c>
      <c r="F16" s="57" t="s">
        <v>836</v>
      </c>
      <c r="G16" s="59" t="s">
        <v>744</v>
      </c>
      <c r="H16" s="59" t="s">
        <v>855</v>
      </c>
      <c r="I16" s="2" t="s">
        <v>204</v>
      </c>
      <c r="J16" s="124" t="s">
        <v>48</v>
      </c>
      <c r="K16" s="127" t="s">
        <v>211</v>
      </c>
      <c r="L16" s="55">
        <v>44806</v>
      </c>
      <c r="M16" s="55">
        <v>45169</v>
      </c>
      <c r="N16" s="292">
        <v>7560</v>
      </c>
    </row>
    <row r="17" spans="1:14" ht="62.25" customHeight="1" x14ac:dyDescent="0.15">
      <c r="A17" s="74">
        <v>16</v>
      </c>
      <c r="B17" s="279" t="s">
        <v>280</v>
      </c>
      <c r="C17" s="4" t="str">
        <f>VLOOKUP(B17,確認責任者連絡先!$C$3:$F$61,3,0)</f>
        <v>松山市高井町1096-1</v>
      </c>
      <c r="D17" s="4" t="str">
        <f>VLOOKUP(B17,確認責任者連絡先!$C$3:$F$61,4,0)</f>
        <v>089-975-0362</v>
      </c>
      <c r="E17" s="64" t="s">
        <v>338</v>
      </c>
      <c r="F17" s="57" t="s">
        <v>837</v>
      </c>
      <c r="G17" s="59" t="s">
        <v>739</v>
      </c>
      <c r="H17" s="59" t="s">
        <v>856</v>
      </c>
      <c r="I17" s="2" t="s">
        <v>208</v>
      </c>
      <c r="J17" s="2" t="s">
        <v>1739</v>
      </c>
      <c r="K17" s="127" t="s">
        <v>205</v>
      </c>
      <c r="L17" s="55">
        <v>44814</v>
      </c>
      <c r="M17" s="55">
        <v>45178</v>
      </c>
      <c r="N17" s="292">
        <v>3555</v>
      </c>
    </row>
    <row r="18" spans="1:14" ht="62.25" customHeight="1" x14ac:dyDescent="0.15">
      <c r="A18" s="74">
        <v>17</v>
      </c>
      <c r="B18" s="3" t="s">
        <v>319</v>
      </c>
      <c r="C18" s="4" t="str">
        <f>VLOOKUP(B18,確認責任者連絡先!$C$3:$F$61,3,0)</f>
        <v>松山市八反地498</v>
      </c>
      <c r="D18" s="4" t="str">
        <f>VLOOKUP(B18,確認責任者連絡先!$C$3:$F$61,4,0)</f>
        <v>089-946-9811</v>
      </c>
      <c r="E18" s="64" t="s">
        <v>832</v>
      </c>
      <c r="F18" s="57" t="s">
        <v>838</v>
      </c>
      <c r="G18" s="59" t="s">
        <v>748</v>
      </c>
      <c r="H18" s="59" t="s">
        <v>857</v>
      </c>
      <c r="I18" s="2" t="s">
        <v>208</v>
      </c>
      <c r="J18" s="2" t="s">
        <v>1739</v>
      </c>
      <c r="K18" s="127" t="s">
        <v>205</v>
      </c>
      <c r="L18" s="55">
        <v>44835</v>
      </c>
      <c r="M18" s="55">
        <v>45200</v>
      </c>
      <c r="N18" s="292">
        <v>5033</v>
      </c>
    </row>
    <row r="19" spans="1:14" ht="62.25" customHeight="1" x14ac:dyDescent="0.15">
      <c r="A19" s="74">
        <v>18</v>
      </c>
      <c r="B19" s="3" t="s">
        <v>823</v>
      </c>
      <c r="C19" s="4" t="str">
        <f>VLOOKUP(B19,確認責任者連絡先!$C$3:$F$61,3,0)</f>
        <v>東温市北野田376-1</v>
      </c>
      <c r="D19" s="4" t="str">
        <f>VLOOKUP(B19,確認責任者連絡先!$C$3:$F$61,4,0)</f>
        <v>089-955-1711</v>
      </c>
      <c r="E19" s="64" t="s">
        <v>338</v>
      </c>
      <c r="F19" s="57" t="s">
        <v>839</v>
      </c>
      <c r="G19" s="59" t="s">
        <v>759</v>
      </c>
      <c r="H19" s="59" t="s">
        <v>858</v>
      </c>
      <c r="I19" s="2" t="s">
        <v>204</v>
      </c>
      <c r="J19" s="124" t="s">
        <v>48</v>
      </c>
      <c r="K19" s="127" t="s">
        <v>211</v>
      </c>
      <c r="L19" s="55">
        <v>44805</v>
      </c>
      <c r="M19" s="55">
        <v>45169</v>
      </c>
      <c r="N19" s="292">
        <v>13500</v>
      </c>
    </row>
    <row r="20" spans="1:14" ht="62.25" customHeight="1" x14ac:dyDescent="0.15">
      <c r="A20" s="74">
        <v>19</v>
      </c>
      <c r="B20" s="3" t="s">
        <v>824</v>
      </c>
      <c r="C20" s="4" t="str">
        <f>VLOOKUP(B20,確認責任者連絡先!$C$3:$F$61,3,0)</f>
        <v>伊予郡松前町大字徳丸字五屋敷771-25</v>
      </c>
      <c r="D20" s="4" t="str">
        <f>VLOOKUP(B20,確認責任者連絡先!$C$3:$F$61,4,0)</f>
        <v>089-960-3331</v>
      </c>
      <c r="E20" s="8" t="s">
        <v>338</v>
      </c>
      <c r="F20" s="57" t="s">
        <v>840</v>
      </c>
      <c r="G20" s="59" t="s">
        <v>581</v>
      </c>
      <c r="H20" s="59" t="s">
        <v>859</v>
      </c>
      <c r="I20" s="2" t="s">
        <v>204</v>
      </c>
      <c r="J20" s="124" t="s">
        <v>48</v>
      </c>
      <c r="K20" s="52" t="s">
        <v>343</v>
      </c>
      <c r="L20" s="55">
        <v>44816</v>
      </c>
      <c r="M20" s="55">
        <v>45192</v>
      </c>
      <c r="N20" s="128">
        <v>32400</v>
      </c>
    </row>
    <row r="21" spans="1:14" ht="62.25" customHeight="1" x14ac:dyDescent="0.15">
      <c r="A21" s="74">
        <v>20</v>
      </c>
      <c r="B21" s="3" t="s">
        <v>824</v>
      </c>
      <c r="C21" s="4" t="str">
        <f>VLOOKUP(B21,確認責任者連絡先!$C$3:$F$61,3,0)</f>
        <v>伊予郡松前町大字徳丸字五屋敷771-25</v>
      </c>
      <c r="D21" s="4" t="str">
        <f>VLOOKUP(B21,確認責任者連絡先!$C$3:$F$61,4,0)</f>
        <v>089-960-3331</v>
      </c>
      <c r="E21" s="64" t="s">
        <v>338</v>
      </c>
      <c r="F21" s="57" t="s">
        <v>836</v>
      </c>
      <c r="G21" s="59" t="s">
        <v>744</v>
      </c>
      <c r="H21" s="59" t="s">
        <v>860</v>
      </c>
      <c r="I21" s="2" t="s">
        <v>204</v>
      </c>
      <c r="J21" s="124" t="s">
        <v>48</v>
      </c>
      <c r="K21" s="127" t="s">
        <v>853</v>
      </c>
      <c r="L21" s="55">
        <v>44809</v>
      </c>
      <c r="M21" s="55">
        <v>45199</v>
      </c>
      <c r="N21" s="292">
        <v>270000</v>
      </c>
    </row>
    <row r="22" spans="1:14" ht="62.25" customHeight="1" x14ac:dyDescent="0.15">
      <c r="A22" s="74">
        <v>21</v>
      </c>
      <c r="B22" s="3" t="s">
        <v>824</v>
      </c>
      <c r="C22" s="4" t="str">
        <f>VLOOKUP(B22,確認責任者連絡先!$C$3:$F$61,3,0)</f>
        <v>伊予郡松前町大字徳丸字五屋敷771-25</v>
      </c>
      <c r="D22" s="4" t="str">
        <f>VLOOKUP(B22,確認責任者連絡先!$C$3:$F$61,4,0)</f>
        <v>089-960-3331</v>
      </c>
      <c r="E22" s="64" t="s">
        <v>339</v>
      </c>
      <c r="F22" s="57" t="s">
        <v>836</v>
      </c>
      <c r="G22" s="59" t="s">
        <v>744</v>
      </c>
      <c r="H22" s="59" t="s">
        <v>861</v>
      </c>
      <c r="I22" s="2" t="s">
        <v>204</v>
      </c>
      <c r="J22" s="124" t="s">
        <v>48</v>
      </c>
      <c r="K22" s="127" t="s">
        <v>211</v>
      </c>
      <c r="L22" s="55">
        <v>44809</v>
      </c>
      <c r="M22" s="55">
        <v>45199</v>
      </c>
      <c r="N22" s="292">
        <v>18900</v>
      </c>
    </row>
    <row r="23" spans="1:14" ht="62.25" customHeight="1" x14ac:dyDescent="0.15">
      <c r="A23" s="74">
        <v>22</v>
      </c>
      <c r="B23" s="3" t="s">
        <v>824</v>
      </c>
      <c r="C23" s="4" t="str">
        <f>VLOOKUP(B23,確認責任者連絡先!$C$3:$F$61,3,0)</f>
        <v>伊予郡松前町大字徳丸字五屋敷771-25</v>
      </c>
      <c r="D23" s="4" t="str">
        <f>VLOOKUP(B23,確認責任者連絡先!$C$3:$F$61,4,0)</f>
        <v>089-960-3331</v>
      </c>
      <c r="E23" s="64" t="s">
        <v>338</v>
      </c>
      <c r="F23" s="57" t="s">
        <v>841</v>
      </c>
      <c r="G23" s="59" t="s">
        <v>802</v>
      </c>
      <c r="H23" s="59" t="s">
        <v>862</v>
      </c>
      <c r="I23" s="2" t="s">
        <v>204</v>
      </c>
      <c r="J23" s="124" t="s">
        <v>48</v>
      </c>
      <c r="K23" s="127" t="s">
        <v>344</v>
      </c>
      <c r="L23" s="55">
        <v>44809</v>
      </c>
      <c r="M23" s="55">
        <v>45199</v>
      </c>
      <c r="N23" s="292">
        <v>48600</v>
      </c>
    </row>
    <row r="24" spans="1:14" ht="62.25" customHeight="1" x14ac:dyDescent="0.15">
      <c r="A24" s="74">
        <v>23</v>
      </c>
      <c r="B24" s="3" t="s">
        <v>824</v>
      </c>
      <c r="C24" s="4" t="str">
        <f>VLOOKUP(B24,確認責任者連絡先!$C$3:$F$61,3,0)</f>
        <v>伊予郡松前町大字徳丸字五屋敷771-25</v>
      </c>
      <c r="D24" s="4" t="str">
        <f>VLOOKUP(B24,確認責任者連絡先!$C$3:$F$61,4,0)</f>
        <v>089-960-3331</v>
      </c>
      <c r="E24" s="64" t="s">
        <v>338</v>
      </c>
      <c r="F24" s="57" t="s">
        <v>841</v>
      </c>
      <c r="G24" s="59" t="s">
        <v>802</v>
      </c>
      <c r="H24" s="59" t="s">
        <v>863</v>
      </c>
      <c r="I24" s="2" t="s">
        <v>204</v>
      </c>
      <c r="J24" s="124" t="s">
        <v>48</v>
      </c>
      <c r="K24" s="127" t="s">
        <v>348</v>
      </c>
      <c r="L24" s="55">
        <v>44823</v>
      </c>
      <c r="M24" s="55">
        <v>45196</v>
      </c>
      <c r="N24" s="292">
        <v>45900</v>
      </c>
    </row>
    <row r="25" spans="1:14" ht="62.25" customHeight="1" x14ac:dyDescent="0.15">
      <c r="A25" s="74">
        <v>24</v>
      </c>
      <c r="B25" s="3" t="s">
        <v>824</v>
      </c>
      <c r="C25" s="4" t="str">
        <f>VLOOKUP(B25,確認責任者連絡先!$C$3:$F$61,3,0)</f>
        <v>伊予郡松前町大字徳丸字五屋敷771-25</v>
      </c>
      <c r="D25" s="4" t="str">
        <f>VLOOKUP(B25,確認責任者連絡先!$C$3:$F$61,4,0)</f>
        <v>089-960-3331</v>
      </c>
      <c r="E25" s="64" t="s">
        <v>340</v>
      </c>
      <c r="F25" s="57" t="s">
        <v>842</v>
      </c>
      <c r="G25" s="59" t="s">
        <v>770</v>
      </c>
      <c r="H25" s="59" t="s">
        <v>864</v>
      </c>
      <c r="I25" s="2" t="s">
        <v>204</v>
      </c>
      <c r="J25" s="124" t="s">
        <v>48</v>
      </c>
      <c r="K25" s="127" t="s">
        <v>200</v>
      </c>
      <c r="L25" s="55">
        <v>44851</v>
      </c>
      <c r="M25" s="55">
        <v>45227</v>
      </c>
      <c r="N25" s="292">
        <v>27000</v>
      </c>
    </row>
    <row r="26" spans="1:14" ht="62.25" customHeight="1" x14ac:dyDescent="0.15">
      <c r="A26" s="74">
        <v>25</v>
      </c>
      <c r="B26" s="3" t="s">
        <v>824</v>
      </c>
      <c r="C26" s="4" t="str">
        <f>VLOOKUP(B26,確認責任者連絡先!$C$3:$F$61,3,0)</f>
        <v>伊予郡松前町大字徳丸字五屋敷771-25</v>
      </c>
      <c r="D26" s="4" t="str">
        <f>VLOOKUP(B26,確認責任者連絡先!$C$3:$F$61,4,0)</f>
        <v>089-960-3331</v>
      </c>
      <c r="E26" s="64" t="s">
        <v>338</v>
      </c>
      <c r="F26" s="57" t="s">
        <v>843</v>
      </c>
      <c r="G26" s="59" t="s">
        <v>789</v>
      </c>
      <c r="H26" s="59" t="s">
        <v>865</v>
      </c>
      <c r="I26" s="2" t="s">
        <v>204</v>
      </c>
      <c r="J26" s="124" t="s">
        <v>48</v>
      </c>
      <c r="K26" s="127" t="s">
        <v>345</v>
      </c>
      <c r="L26" s="55">
        <v>44823</v>
      </c>
      <c r="M26" s="55">
        <v>45199</v>
      </c>
      <c r="N26" s="292">
        <v>43200</v>
      </c>
    </row>
    <row r="27" spans="1:14" ht="62.25" customHeight="1" x14ac:dyDescent="0.15">
      <c r="A27" s="74">
        <v>26</v>
      </c>
      <c r="B27" s="3" t="s">
        <v>825</v>
      </c>
      <c r="C27" s="4" t="str">
        <f>VLOOKUP(B27,確認責任者連絡先!$C$3:$F$61,3,0)</f>
        <v>伊予郡松前町大字北川原79-1</v>
      </c>
      <c r="D27" s="4" t="str">
        <f>VLOOKUP(B27,確認責任者連絡先!$C$3:$F$61,4,0)</f>
        <v>089-971-7319</v>
      </c>
      <c r="E27" s="126" t="s">
        <v>833</v>
      </c>
      <c r="F27" s="57" t="s">
        <v>844</v>
      </c>
      <c r="G27" s="59" t="s">
        <v>753</v>
      </c>
      <c r="H27" s="59" t="s">
        <v>852</v>
      </c>
      <c r="I27" s="2" t="s">
        <v>201</v>
      </c>
      <c r="J27" s="2" t="s">
        <v>1739</v>
      </c>
      <c r="K27" s="127" t="s">
        <v>346</v>
      </c>
      <c r="L27" s="55">
        <v>44821</v>
      </c>
      <c r="M27" s="55">
        <v>45260</v>
      </c>
      <c r="N27" s="292">
        <v>72000</v>
      </c>
    </row>
    <row r="28" spans="1:14" ht="62.25" customHeight="1" x14ac:dyDescent="0.15">
      <c r="A28" s="74">
        <v>27</v>
      </c>
      <c r="B28" s="3" t="s">
        <v>826</v>
      </c>
      <c r="C28" s="4" t="str">
        <f>VLOOKUP(B28,確認責任者連絡先!$C$3:$F$61,3,0)</f>
        <v>上浮穴郡久万高原町入野517</v>
      </c>
      <c r="D28" s="4" t="str">
        <f>VLOOKUP(B28,確認責任者連絡先!$C$3:$F$61,4,0)</f>
        <v>0892-21-0394</v>
      </c>
      <c r="E28" s="64" t="s">
        <v>338</v>
      </c>
      <c r="F28" s="57" t="s">
        <v>839</v>
      </c>
      <c r="G28" s="59" t="s">
        <v>759</v>
      </c>
      <c r="H28" s="59" t="s">
        <v>866</v>
      </c>
      <c r="I28" s="2" t="s">
        <v>204</v>
      </c>
      <c r="J28" s="124" t="s">
        <v>48</v>
      </c>
      <c r="K28" s="127" t="s">
        <v>211</v>
      </c>
      <c r="L28" s="55">
        <v>44805</v>
      </c>
      <c r="M28" s="55">
        <v>45169</v>
      </c>
      <c r="N28" s="292">
        <v>24537</v>
      </c>
    </row>
    <row r="29" spans="1:14" ht="62.25" customHeight="1" x14ac:dyDescent="0.15">
      <c r="A29" s="74">
        <v>28</v>
      </c>
      <c r="B29" s="3" t="s">
        <v>827</v>
      </c>
      <c r="C29" s="4" t="str">
        <f>VLOOKUP(B29,確認責任者連絡先!$C$3:$F$61,3,0)</f>
        <v>大洲市東大洲1911-1</v>
      </c>
      <c r="D29" s="4" t="str">
        <f>VLOOKUP(B29,確認責任者連絡先!$C$3:$F$61,4,0)</f>
        <v>本社
0893-25-4333
松山営業所
089-983-3231</v>
      </c>
      <c r="E29" s="64" t="s">
        <v>834</v>
      </c>
      <c r="F29" s="57" t="s">
        <v>845</v>
      </c>
      <c r="G29" s="59" t="s">
        <v>765</v>
      </c>
      <c r="H29" s="59" t="s">
        <v>867</v>
      </c>
      <c r="I29" s="2" t="s">
        <v>204</v>
      </c>
      <c r="J29" s="2" t="s">
        <v>1740</v>
      </c>
      <c r="K29" s="127" t="s">
        <v>235</v>
      </c>
      <c r="L29" s="55">
        <v>44834</v>
      </c>
      <c r="M29" s="55">
        <v>45214</v>
      </c>
      <c r="N29" s="292">
        <v>7000</v>
      </c>
    </row>
    <row r="30" spans="1:14" ht="62.25" customHeight="1" x14ac:dyDescent="0.15">
      <c r="A30" s="74">
        <v>29</v>
      </c>
      <c r="B30" s="3" t="s">
        <v>827</v>
      </c>
      <c r="C30" s="4" t="str">
        <f>VLOOKUP(B30,確認責任者連絡先!$C$3:$F$61,3,0)</f>
        <v>大洲市東大洲1911-1</v>
      </c>
      <c r="D30" s="4" t="str">
        <f>VLOOKUP(B30,確認責任者連絡先!$C$3:$F$61,4,0)</f>
        <v>本社
0893-25-4333
松山営業所
089-983-3231</v>
      </c>
      <c r="E30" s="64" t="s">
        <v>342</v>
      </c>
      <c r="F30" s="57" t="s">
        <v>846</v>
      </c>
      <c r="G30" s="59" t="s">
        <v>766</v>
      </c>
      <c r="H30" s="59" t="s">
        <v>868</v>
      </c>
      <c r="I30" s="2" t="s">
        <v>208</v>
      </c>
      <c r="J30" s="2" t="s">
        <v>1739</v>
      </c>
      <c r="K30" s="127" t="s">
        <v>235</v>
      </c>
      <c r="L30" s="55">
        <v>44500</v>
      </c>
      <c r="M30" s="55">
        <v>44849</v>
      </c>
      <c r="N30" s="292">
        <v>850</v>
      </c>
    </row>
    <row r="31" spans="1:14" ht="62.25" customHeight="1" x14ac:dyDescent="0.15">
      <c r="A31" s="74">
        <v>30</v>
      </c>
      <c r="B31" s="4" t="s">
        <v>828</v>
      </c>
      <c r="C31" s="4" t="str">
        <f>VLOOKUP(B31,確認責任者連絡先!$C$3:$F$61,3,0)</f>
        <v>西予市宇和町卯之町2-462</v>
      </c>
      <c r="D31" s="4" t="str">
        <f>VLOOKUP(B31,確認責任者連絡先!$C$3:$F$61,4,0)</f>
        <v>0894-62-1211</v>
      </c>
      <c r="E31" s="64" t="s">
        <v>36</v>
      </c>
      <c r="F31" s="59" t="s">
        <v>843</v>
      </c>
      <c r="G31" s="59" t="s">
        <v>789</v>
      </c>
      <c r="H31" s="59" t="s">
        <v>869</v>
      </c>
      <c r="I31" s="62" t="s">
        <v>28</v>
      </c>
      <c r="J31" s="124" t="s">
        <v>48</v>
      </c>
      <c r="K31" s="18" t="s">
        <v>50</v>
      </c>
      <c r="L31" s="54">
        <v>44849</v>
      </c>
      <c r="M31" s="54">
        <v>45184</v>
      </c>
      <c r="N31" s="63">
        <v>27000</v>
      </c>
    </row>
    <row r="32" spans="1:14" ht="62.25" customHeight="1" x14ac:dyDescent="0.15">
      <c r="A32" s="74">
        <v>31</v>
      </c>
      <c r="B32" s="4" t="s">
        <v>828</v>
      </c>
      <c r="C32" s="4" t="str">
        <f>VLOOKUP(B32,確認責任者連絡先!$C$3:$F$61,3,0)</f>
        <v>西予市宇和町卯之町2-462</v>
      </c>
      <c r="D32" s="4" t="str">
        <f>VLOOKUP(B32,確認責任者連絡先!$C$3:$F$61,4,0)</f>
        <v>0894-62-1211</v>
      </c>
      <c r="E32" s="66" t="s">
        <v>236</v>
      </c>
      <c r="F32" s="59" t="s">
        <v>460</v>
      </c>
      <c r="G32" s="59" t="s">
        <v>790</v>
      </c>
      <c r="H32" s="59" t="s">
        <v>870</v>
      </c>
      <c r="I32" s="16" t="s">
        <v>139</v>
      </c>
      <c r="J32" s="124" t="s">
        <v>24</v>
      </c>
      <c r="K32" s="18" t="s">
        <v>50</v>
      </c>
      <c r="L32" s="54">
        <v>44849</v>
      </c>
      <c r="M32" s="54">
        <v>45184</v>
      </c>
      <c r="N32" s="63">
        <v>3564</v>
      </c>
    </row>
    <row r="33" spans="1:14" ht="62.25" customHeight="1" x14ac:dyDescent="0.15">
      <c r="A33" s="74">
        <v>32</v>
      </c>
      <c r="B33" s="4" t="s">
        <v>828</v>
      </c>
      <c r="C33" s="4" t="str">
        <f>VLOOKUP(B33,確認責任者連絡先!$C$3:$F$61,3,0)</f>
        <v>西予市宇和町卯之町2-462</v>
      </c>
      <c r="D33" s="4" t="str">
        <f>VLOOKUP(B33,確認責任者連絡先!$C$3:$F$61,4,0)</f>
        <v>0894-62-1211</v>
      </c>
      <c r="E33" s="66" t="s">
        <v>835</v>
      </c>
      <c r="F33" s="59" t="s">
        <v>463</v>
      </c>
      <c r="G33" s="59" t="s">
        <v>792</v>
      </c>
      <c r="H33" s="59" t="s">
        <v>871</v>
      </c>
      <c r="I33" s="62" t="s">
        <v>28</v>
      </c>
      <c r="J33" s="124" t="s">
        <v>48</v>
      </c>
      <c r="K33" s="18" t="s">
        <v>50</v>
      </c>
      <c r="L33" s="54">
        <v>44849</v>
      </c>
      <c r="M33" s="54">
        <v>45184</v>
      </c>
      <c r="N33" s="63">
        <v>9600</v>
      </c>
    </row>
    <row r="34" spans="1:14" ht="62.25" customHeight="1" x14ac:dyDescent="0.15">
      <c r="A34" s="74">
        <v>33</v>
      </c>
      <c r="B34" s="4" t="s">
        <v>1102</v>
      </c>
      <c r="C34" s="4" t="str">
        <f>VLOOKUP(B34,確認責任者連絡先!$C$3:$F$61,3,0)</f>
        <v>宇和島市栄町港3丁目303</v>
      </c>
      <c r="D34" s="4" t="str">
        <f>VLOOKUP(B34,確認責任者連絡先!$C$3:$F$61,4,0)</f>
        <v>0895-22-8111</v>
      </c>
      <c r="E34" s="66" t="s">
        <v>15</v>
      </c>
      <c r="F34" s="283" t="s">
        <v>847</v>
      </c>
      <c r="G34" s="59" t="s">
        <v>802</v>
      </c>
      <c r="H34" s="59" t="s">
        <v>872</v>
      </c>
      <c r="I34" s="62" t="s">
        <v>302</v>
      </c>
      <c r="J34" s="124" t="s">
        <v>48</v>
      </c>
      <c r="K34" s="18" t="s">
        <v>349</v>
      </c>
      <c r="L34" s="54">
        <v>44805</v>
      </c>
      <c r="M34" s="54">
        <v>45169</v>
      </c>
      <c r="N34" s="63">
        <v>5400</v>
      </c>
    </row>
    <row r="35" spans="1:14" ht="62.25" customHeight="1" x14ac:dyDescent="0.15">
      <c r="A35" s="74">
        <v>34</v>
      </c>
      <c r="B35" s="4" t="s">
        <v>829</v>
      </c>
      <c r="C35" s="4" t="str">
        <f>VLOOKUP(B35,確認責任者連絡先!$C$3:$F$61,3,0)</f>
        <v>大洲市東大洲198番地</v>
      </c>
      <c r="D35" s="4" t="str">
        <f>VLOOKUP(B35,確認責任者連絡先!$C$3:$F$61,4,0)</f>
        <v>0893-24-4181</v>
      </c>
      <c r="E35" s="64" t="s">
        <v>40</v>
      </c>
      <c r="F35" s="283" t="s">
        <v>848</v>
      </c>
      <c r="G35" s="59" t="s">
        <v>805</v>
      </c>
      <c r="H35" s="59" t="s">
        <v>873</v>
      </c>
      <c r="I35" s="62" t="s">
        <v>302</v>
      </c>
      <c r="J35" s="124" t="s">
        <v>48</v>
      </c>
      <c r="K35" s="52" t="s">
        <v>53</v>
      </c>
      <c r="L35" s="56">
        <v>44835</v>
      </c>
      <c r="M35" s="56">
        <v>45169</v>
      </c>
      <c r="N35" s="63">
        <v>2700</v>
      </c>
    </row>
    <row r="36" spans="1:14" ht="62.25" customHeight="1" x14ac:dyDescent="0.15">
      <c r="A36" s="74">
        <v>35</v>
      </c>
      <c r="B36" s="4" t="s">
        <v>829</v>
      </c>
      <c r="C36" s="4" t="str">
        <f>VLOOKUP(B36,確認責任者連絡先!$C$3:$F$61,3,0)</f>
        <v>大洲市東大洲198番地</v>
      </c>
      <c r="D36" s="4" t="str">
        <f>VLOOKUP(B36,確認責任者連絡先!$C$3:$F$61,4,0)</f>
        <v>0893-24-4181</v>
      </c>
      <c r="E36" s="64" t="s">
        <v>40</v>
      </c>
      <c r="F36" s="283" t="s">
        <v>848</v>
      </c>
      <c r="G36" s="59" t="s">
        <v>805</v>
      </c>
      <c r="H36" s="59" t="s">
        <v>874</v>
      </c>
      <c r="I36" s="62" t="s">
        <v>302</v>
      </c>
      <c r="J36" s="124" t="s">
        <v>48</v>
      </c>
      <c r="K36" s="52" t="s">
        <v>53</v>
      </c>
      <c r="L36" s="56">
        <v>44824</v>
      </c>
      <c r="M36" s="56">
        <v>45199</v>
      </c>
      <c r="N36" s="63">
        <v>18400</v>
      </c>
    </row>
    <row r="37" spans="1:14" ht="62.25" customHeight="1" x14ac:dyDescent="0.15">
      <c r="A37" s="74">
        <v>36</v>
      </c>
      <c r="B37" s="4" t="s">
        <v>829</v>
      </c>
      <c r="C37" s="4" t="str">
        <f>VLOOKUP(B37,確認責任者連絡先!$C$3:$F$61,3,0)</f>
        <v>大洲市東大洲198番地</v>
      </c>
      <c r="D37" s="4" t="str">
        <f>VLOOKUP(B37,確認責任者連絡先!$C$3:$F$61,4,0)</f>
        <v>0893-24-4181</v>
      </c>
      <c r="E37" s="64" t="s">
        <v>40</v>
      </c>
      <c r="F37" s="283" t="s">
        <v>848</v>
      </c>
      <c r="G37" s="59" t="s">
        <v>805</v>
      </c>
      <c r="H37" s="59" t="s">
        <v>875</v>
      </c>
      <c r="I37" s="62" t="s">
        <v>302</v>
      </c>
      <c r="J37" s="124" t="s">
        <v>48</v>
      </c>
      <c r="K37" s="52" t="s">
        <v>53</v>
      </c>
      <c r="L37" s="56">
        <v>44835</v>
      </c>
      <c r="M37" s="56">
        <v>45199</v>
      </c>
      <c r="N37" s="63">
        <v>18000</v>
      </c>
    </row>
    <row r="38" spans="1:14" ht="62.25" customHeight="1" x14ac:dyDescent="0.15">
      <c r="A38" s="74">
        <v>37</v>
      </c>
      <c r="B38" s="4" t="s">
        <v>829</v>
      </c>
      <c r="C38" s="4" t="str">
        <f>VLOOKUP(B38,確認責任者連絡先!$C$3:$F$61,3,0)</f>
        <v>大洲市東大洲198番地</v>
      </c>
      <c r="D38" s="4" t="str">
        <f>VLOOKUP(B38,確認責任者連絡先!$C$3:$F$61,4,0)</f>
        <v>0893-24-4181</v>
      </c>
      <c r="E38" s="64" t="s">
        <v>44</v>
      </c>
      <c r="F38" s="283" t="s">
        <v>849</v>
      </c>
      <c r="G38" s="59" t="s">
        <v>809</v>
      </c>
      <c r="H38" s="59" t="s">
        <v>876</v>
      </c>
      <c r="I38" s="62" t="s">
        <v>3</v>
      </c>
      <c r="J38" s="124" t="s">
        <v>46</v>
      </c>
      <c r="K38" s="52" t="s">
        <v>53</v>
      </c>
      <c r="L38" s="56">
        <v>44849</v>
      </c>
      <c r="M38" s="56">
        <v>45199</v>
      </c>
      <c r="N38" s="63">
        <v>27000</v>
      </c>
    </row>
    <row r="39" spans="1:14" ht="62.25" customHeight="1" x14ac:dyDescent="0.15">
      <c r="A39" s="74">
        <v>38</v>
      </c>
      <c r="B39" s="119" t="s">
        <v>830</v>
      </c>
      <c r="C39" s="4" t="str">
        <f>VLOOKUP(B39,確認責任者連絡先!$C$3:$F$61,3,0)</f>
        <v>宇和島市吉田町河内甲1471</v>
      </c>
      <c r="D39" s="4" t="str">
        <f>VLOOKUP(B39,確認責任者連絡先!$C$3:$F$61,4,0)</f>
        <v>0895-52-1937</v>
      </c>
      <c r="E39" s="64" t="s">
        <v>35</v>
      </c>
      <c r="F39" s="285" t="s">
        <v>850</v>
      </c>
      <c r="G39" s="59" t="s">
        <v>812</v>
      </c>
      <c r="H39" s="59" t="s">
        <v>877</v>
      </c>
      <c r="I39" s="62" t="s">
        <v>302</v>
      </c>
      <c r="J39" s="124" t="s">
        <v>48</v>
      </c>
      <c r="K39" s="52" t="s">
        <v>347</v>
      </c>
      <c r="L39" s="54">
        <v>44805</v>
      </c>
      <c r="M39" s="54">
        <v>45169</v>
      </c>
      <c r="N39" s="63">
        <v>100091</v>
      </c>
    </row>
    <row r="40" spans="1:14" ht="62.25" customHeight="1" x14ac:dyDescent="0.15">
      <c r="A40" s="74">
        <v>39</v>
      </c>
      <c r="B40" s="119" t="s">
        <v>831</v>
      </c>
      <c r="C40" s="4" t="str">
        <f>VLOOKUP(B40,確認責任者連絡先!$C$3:$F$61,3,0)</f>
        <v>大洲市東大洲15</v>
      </c>
      <c r="D40" s="4" t="str">
        <f>VLOOKUP(B40,確認責任者連絡先!$C$3:$F$61,4,0)</f>
        <v>0893-24-3101</v>
      </c>
      <c r="E40" s="64" t="s">
        <v>37</v>
      </c>
      <c r="F40" s="283" t="s">
        <v>851</v>
      </c>
      <c r="G40" s="59" t="s">
        <v>821</v>
      </c>
      <c r="H40" s="59" t="s">
        <v>879</v>
      </c>
      <c r="I40" s="16" t="s">
        <v>223</v>
      </c>
      <c r="J40" s="124" t="s">
        <v>46</v>
      </c>
      <c r="K40" s="18" t="s">
        <v>140</v>
      </c>
      <c r="L40" s="54">
        <v>44859</v>
      </c>
      <c r="M40" s="54">
        <v>44977</v>
      </c>
      <c r="N40" s="63">
        <v>350</v>
      </c>
    </row>
    <row r="41" spans="1:14" ht="62.25" customHeight="1" x14ac:dyDescent="0.15">
      <c r="A41" s="74">
        <v>40</v>
      </c>
      <c r="B41" s="178" t="s">
        <v>663</v>
      </c>
      <c r="C41" s="4" t="str">
        <f>VLOOKUP(B41,確認責任者連絡先!$C$3:$F$61,3,0)</f>
        <v>今治市辻堂1-4-11</v>
      </c>
      <c r="D41" s="4" t="str">
        <f>VLOOKUP(B41,確認責任者連絡先!$C$3:$F$61,4,0)</f>
        <v>0898-48-6326</v>
      </c>
      <c r="E41" s="1" t="s">
        <v>1020</v>
      </c>
      <c r="F41" s="283" t="s">
        <v>851</v>
      </c>
      <c r="G41" s="59" t="s">
        <v>821</v>
      </c>
      <c r="H41" s="59" t="s">
        <v>879</v>
      </c>
      <c r="I41" s="18" t="s">
        <v>302</v>
      </c>
      <c r="J41" s="124" t="s">
        <v>48</v>
      </c>
      <c r="K41" s="167" t="s">
        <v>27</v>
      </c>
      <c r="L41" s="293">
        <v>44866</v>
      </c>
      <c r="M41" s="293">
        <v>45219</v>
      </c>
      <c r="N41" s="63">
        <v>84780</v>
      </c>
    </row>
    <row r="42" spans="1:14" ht="62.25" customHeight="1" x14ac:dyDescent="0.15">
      <c r="A42" s="74">
        <v>41</v>
      </c>
      <c r="B42" s="4" t="s">
        <v>1231</v>
      </c>
      <c r="C42" s="253" t="s">
        <v>242</v>
      </c>
      <c r="D42" s="254" t="s">
        <v>271</v>
      </c>
      <c r="E42" s="8" t="s">
        <v>1059</v>
      </c>
      <c r="F42" s="57" t="s">
        <v>1062</v>
      </c>
      <c r="G42" s="59" t="s">
        <v>1060</v>
      </c>
      <c r="H42" s="59" t="s">
        <v>1653</v>
      </c>
      <c r="I42" s="142" t="s">
        <v>208</v>
      </c>
      <c r="J42" s="2" t="s">
        <v>1739</v>
      </c>
      <c r="K42" s="52" t="s">
        <v>205</v>
      </c>
      <c r="L42" s="55">
        <v>44927</v>
      </c>
      <c r="M42" s="55">
        <v>46022</v>
      </c>
      <c r="N42" s="8">
        <v>450</v>
      </c>
    </row>
    <row r="43" spans="1:14" ht="62.25" customHeight="1" x14ac:dyDescent="0.15">
      <c r="A43" s="121"/>
      <c r="B43" s="182"/>
      <c r="C43" s="183"/>
      <c r="D43" s="184"/>
      <c r="E43" s="185"/>
      <c r="F43" s="186"/>
      <c r="G43" s="187"/>
      <c r="H43" s="188"/>
      <c r="I43" s="189"/>
      <c r="J43" s="189"/>
      <c r="K43" s="190"/>
      <c r="L43" s="191"/>
      <c r="M43" s="191"/>
      <c r="N43" s="185"/>
    </row>
    <row r="44" spans="1:14" ht="42.75" customHeight="1" x14ac:dyDescent="0.15">
      <c r="A44" s="120"/>
    </row>
    <row r="45" spans="1:14" ht="42.75" customHeight="1" x14ac:dyDescent="0.15">
      <c r="A45" s="121"/>
    </row>
  </sheetData>
  <autoFilter ref="A1:P45">
    <sortState ref="A2:Q45">
      <sortCondition ref="H1:H45"/>
    </sortState>
  </autoFilter>
  <phoneticPr fontId="3"/>
  <pageMargins left="0.31496062992125984" right="0.19685039370078741" top="0.47244094488188981" bottom="0.51181102362204722" header="0.19685039370078741" footer="0.19685039370078741"/>
  <pageSetup paperSize="8" scale="2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DZ62"/>
  <sheetViews>
    <sheetView view="pageBreakPreview" topLeftCell="A40" zoomScale="90" zoomScaleNormal="100" zoomScaleSheetLayoutView="90" workbookViewId="0">
      <selection activeCell="C45" sqref="C45"/>
    </sheetView>
  </sheetViews>
  <sheetFormatPr defaultColWidth="9" defaultRowHeight="13.5" x14ac:dyDescent="0.15"/>
  <cols>
    <col min="1" max="1" width="3.875" style="20" customWidth="1"/>
    <col min="2" max="2" width="3" style="20" customWidth="1"/>
    <col min="3" max="3" width="42.375" style="21" customWidth="1"/>
    <col min="4" max="4" width="12.125" style="22" customWidth="1"/>
    <col min="5" max="5" width="33.375" style="20" customWidth="1"/>
    <col min="6" max="6" width="16.125" style="22" customWidth="1"/>
    <col min="7" max="16384" width="9" style="20"/>
  </cols>
  <sheetData>
    <row r="1" spans="1:6" ht="24" customHeight="1" x14ac:dyDescent="0.15">
      <c r="A1" s="95"/>
      <c r="B1" s="95"/>
      <c r="C1" s="61" t="s">
        <v>656</v>
      </c>
      <c r="D1" s="96"/>
      <c r="E1" s="95"/>
      <c r="F1" s="96"/>
    </row>
    <row r="2" spans="1:6" ht="15" customHeight="1" x14ac:dyDescent="0.15">
      <c r="A2" s="97"/>
      <c r="B2" s="97"/>
      <c r="C2" s="98" t="s">
        <v>247</v>
      </c>
      <c r="D2" s="99" t="s">
        <v>54</v>
      </c>
      <c r="E2" s="100" t="s">
        <v>138</v>
      </c>
      <c r="F2" s="99" t="s">
        <v>55</v>
      </c>
    </row>
    <row r="3" spans="1:6" ht="29.25" customHeight="1" x14ac:dyDescent="0.15">
      <c r="A3" s="97">
        <v>1</v>
      </c>
      <c r="B3" s="332" t="s">
        <v>136</v>
      </c>
      <c r="C3" s="9" t="s">
        <v>322</v>
      </c>
      <c r="D3" s="25" t="s">
        <v>56</v>
      </c>
      <c r="E3" s="23" t="s">
        <v>57</v>
      </c>
      <c r="F3" s="24" t="s">
        <v>145</v>
      </c>
    </row>
    <row r="4" spans="1:6" ht="29.25" customHeight="1" x14ac:dyDescent="0.15">
      <c r="A4" s="97">
        <v>2</v>
      </c>
      <c r="B4" s="332"/>
      <c r="C4" s="7" t="s">
        <v>192</v>
      </c>
      <c r="D4" s="25" t="s">
        <v>58</v>
      </c>
      <c r="E4" s="23" t="s">
        <v>248</v>
      </c>
      <c r="F4" s="25" t="s">
        <v>59</v>
      </c>
    </row>
    <row r="5" spans="1:6" ht="29.25" customHeight="1" x14ac:dyDescent="0.15">
      <c r="A5" s="97">
        <v>3</v>
      </c>
      <c r="B5" s="332"/>
      <c r="C5" s="7" t="s">
        <v>353</v>
      </c>
      <c r="D5" s="25" t="s">
        <v>60</v>
      </c>
      <c r="E5" s="23" t="s">
        <v>249</v>
      </c>
      <c r="F5" s="24" t="s">
        <v>146</v>
      </c>
    </row>
    <row r="6" spans="1:6" ht="29.25" customHeight="1" x14ac:dyDescent="0.15">
      <c r="A6" s="97">
        <v>4</v>
      </c>
      <c r="B6" s="332"/>
      <c r="C6" s="122" t="s">
        <v>670</v>
      </c>
      <c r="D6" s="24" t="s">
        <v>250</v>
      </c>
      <c r="E6" s="23" t="s">
        <v>61</v>
      </c>
      <c r="F6" s="24" t="s">
        <v>147</v>
      </c>
    </row>
    <row r="7" spans="1:6" ht="29.25" customHeight="1" x14ac:dyDescent="0.15">
      <c r="A7" s="97">
        <v>5</v>
      </c>
      <c r="B7" s="332"/>
      <c r="C7" s="101" t="s">
        <v>303</v>
      </c>
      <c r="D7" s="25" t="s">
        <v>148</v>
      </c>
      <c r="E7" s="23" t="s">
        <v>62</v>
      </c>
      <c r="F7" s="24" t="s">
        <v>251</v>
      </c>
    </row>
    <row r="8" spans="1:6" ht="29.25" customHeight="1" x14ac:dyDescent="0.15">
      <c r="A8" s="97">
        <v>6</v>
      </c>
      <c r="B8" s="332"/>
      <c r="C8" s="102" t="s">
        <v>329</v>
      </c>
      <c r="D8" s="25" t="s">
        <v>63</v>
      </c>
      <c r="E8" s="23" t="s">
        <v>64</v>
      </c>
      <c r="F8" s="25" t="s">
        <v>65</v>
      </c>
    </row>
    <row r="9" spans="1:6" ht="29.25" customHeight="1" x14ac:dyDescent="0.15">
      <c r="A9" s="97">
        <v>7</v>
      </c>
      <c r="B9" s="332"/>
      <c r="C9" s="7" t="s">
        <v>170</v>
      </c>
      <c r="D9" s="25" t="s">
        <v>66</v>
      </c>
      <c r="E9" s="23" t="s">
        <v>67</v>
      </c>
      <c r="F9" s="24" t="s">
        <v>149</v>
      </c>
    </row>
    <row r="10" spans="1:6" ht="29.25" customHeight="1" x14ac:dyDescent="0.15">
      <c r="A10" s="97">
        <v>8</v>
      </c>
      <c r="B10" s="332"/>
      <c r="C10" s="7" t="s">
        <v>178</v>
      </c>
      <c r="D10" s="25" t="s">
        <v>68</v>
      </c>
      <c r="E10" s="23" t="s">
        <v>150</v>
      </c>
      <c r="F10" s="24" t="s">
        <v>252</v>
      </c>
    </row>
    <row r="11" spans="1:6" ht="29.25" customHeight="1" x14ac:dyDescent="0.15">
      <c r="A11" s="97">
        <v>9</v>
      </c>
      <c r="B11" s="332"/>
      <c r="C11" s="13" t="s">
        <v>52</v>
      </c>
      <c r="D11" s="25" t="s">
        <v>69</v>
      </c>
      <c r="E11" s="23" t="s">
        <v>70</v>
      </c>
      <c r="F11" s="25" t="s">
        <v>253</v>
      </c>
    </row>
    <row r="12" spans="1:6" ht="29.25" customHeight="1" x14ac:dyDescent="0.15">
      <c r="A12" s="97">
        <v>10</v>
      </c>
      <c r="B12" s="332"/>
      <c r="C12" s="122" t="s">
        <v>674</v>
      </c>
      <c r="D12" s="25" t="s">
        <v>71</v>
      </c>
      <c r="E12" s="23" t="s">
        <v>72</v>
      </c>
      <c r="F12" s="25" t="s">
        <v>151</v>
      </c>
    </row>
    <row r="13" spans="1:6" ht="29.25" customHeight="1" x14ac:dyDescent="0.15">
      <c r="A13" s="97">
        <v>11</v>
      </c>
      <c r="B13" s="332"/>
      <c r="C13" s="3" t="s">
        <v>658</v>
      </c>
      <c r="D13" s="25" t="s">
        <v>152</v>
      </c>
      <c r="E13" s="23" t="s">
        <v>144</v>
      </c>
      <c r="F13" s="24" t="s">
        <v>153</v>
      </c>
    </row>
    <row r="14" spans="1:6" ht="29.25" customHeight="1" x14ac:dyDescent="0.15">
      <c r="A14" s="97">
        <v>12</v>
      </c>
      <c r="B14" s="332"/>
      <c r="C14" s="4" t="s">
        <v>1102</v>
      </c>
      <c r="D14" s="25" t="s">
        <v>73</v>
      </c>
      <c r="E14" s="23" t="s">
        <v>74</v>
      </c>
      <c r="F14" s="25" t="s">
        <v>75</v>
      </c>
    </row>
    <row r="15" spans="1:6" ht="29.25" customHeight="1" x14ac:dyDescent="0.15">
      <c r="A15" s="97">
        <v>13</v>
      </c>
      <c r="B15" s="333" t="s">
        <v>137</v>
      </c>
      <c r="C15" s="7" t="s">
        <v>319</v>
      </c>
      <c r="D15" s="103" t="s">
        <v>76</v>
      </c>
      <c r="E15" s="97" t="s">
        <v>77</v>
      </c>
      <c r="F15" s="103" t="s">
        <v>78</v>
      </c>
    </row>
    <row r="16" spans="1:6" ht="29.25" customHeight="1" x14ac:dyDescent="0.15">
      <c r="A16" s="97">
        <v>14</v>
      </c>
      <c r="B16" s="334"/>
      <c r="C16" s="7" t="s">
        <v>182</v>
      </c>
      <c r="D16" s="30" t="s">
        <v>254</v>
      </c>
      <c r="E16" s="28" t="s">
        <v>240</v>
      </c>
      <c r="F16" s="103" t="s">
        <v>255</v>
      </c>
    </row>
    <row r="17" spans="1:6 16354:16354" ht="29.25" customHeight="1" x14ac:dyDescent="0.15">
      <c r="A17" s="97">
        <v>15</v>
      </c>
      <c r="B17" s="334"/>
      <c r="C17" s="4" t="s">
        <v>354</v>
      </c>
      <c r="D17" s="103" t="s">
        <v>79</v>
      </c>
      <c r="E17" s="97" t="s">
        <v>80</v>
      </c>
      <c r="F17" s="103" t="s">
        <v>81</v>
      </c>
    </row>
    <row r="18" spans="1:6 16354:16354" ht="29.25" customHeight="1" x14ac:dyDescent="0.15">
      <c r="A18" s="97">
        <v>16</v>
      </c>
      <c r="B18" s="334"/>
      <c r="C18" s="51" t="s">
        <v>173</v>
      </c>
      <c r="D18" s="103" t="s">
        <v>82</v>
      </c>
      <c r="E18" s="97" t="s">
        <v>83</v>
      </c>
      <c r="F18" s="103" t="s">
        <v>84</v>
      </c>
    </row>
    <row r="19" spans="1:6 16354:16354" ht="29.25" customHeight="1" x14ac:dyDescent="0.15">
      <c r="A19" s="97">
        <v>17</v>
      </c>
      <c r="B19" s="334"/>
      <c r="C19" s="7" t="s">
        <v>174</v>
      </c>
      <c r="D19" s="103" t="s">
        <v>85</v>
      </c>
      <c r="E19" s="97" t="s">
        <v>86</v>
      </c>
      <c r="F19" s="103" t="s">
        <v>87</v>
      </c>
    </row>
    <row r="20" spans="1:6 16354:16354" ht="29.25" customHeight="1" x14ac:dyDescent="0.15">
      <c r="A20" s="97">
        <v>18</v>
      </c>
      <c r="B20" s="334"/>
      <c r="C20" s="7" t="s">
        <v>183</v>
      </c>
      <c r="D20" s="103" t="s">
        <v>671</v>
      </c>
      <c r="E20" s="97" t="s">
        <v>672</v>
      </c>
      <c r="F20" s="103" t="s">
        <v>673</v>
      </c>
    </row>
    <row r="21" spans="1:6 16354:16354" ht="29.25" customHeight="1" x14ac:dyDescent="0.15">
      <c r="A21" s="97">
        <v>19</v>
      </c>
      <c r="B21" s="334"/>
      <c r="C21" s="7" t="s">
        <v>179</v>
      </c>
      <c r="D21" s="103" t="s">
        <v>88</v>
      </c>
      <c r="E21" s="97" t="s">
        <v>89</v>
      </c>
      <c r="F21" s="103" t="s">
        <v>90</v>
      </c>
    </row>
    <row r="22" spans="1:6 16354:16354" ht="29.25" customHeight="1" x14ac:dyDescent="0.15">
      <c r="A22" s="97">
        <v>20</v>
      </c>
      <c r="B22" s="334"/>
      <c r="C22" s="7" t="s">
        <v>176</v>
      </c>
      <c r="D22" s="103" t="s">
        <v>91</v>
      </c>
      <c r="E22" s="97" t="s">
        <v>92</v>
      </c>
      <c r="F22" s="103" t="s">
        <v>93</v>
      </c>
    </row>
    <row r="23" spans="1:6 16354:16354" ht="29.25" customHeight="1" x14ac:dyDescent="0.15">
      <c r="A23" s="97">
        <v>21</v>
      </c>
      <c r="B23" s="334"/>
      <c r="C23" s="7" t="s">
        <v>177</v>
      </c>
      <c r="D23" s="103" t="s">
        <v>94</v>
      </c>
      <c r="E23" s="97" t="s">
        <v>95</v>
      </c>
      <c r="F23" s="103" t="s">
        <v>96</v>
      </c>
    </row>
    <row r="24" spans="1:6 16354:16354" ht="29.25" customHeight="1" x14ac:dyDescent="0.15">
      <c r="A24" s="97">
        <v>22</v>
      </c>
      <c r="B24" s="334"/>
      <c r="C24" s="9" t="s">
        <v>172</v>
      </c>
      <c r="D24" s="103" t="s">
        <v>97</v>
      </c>
      <c r="E24" s="97" t="s">
        <v>98</v>
      </c>
      <c r="F24" s="103" t="s">
        <v>99</v>
      </c>
      <c r="XDZ24" s="27"/>
    </row>
    <row r="25" spans="1:6 16354:16354" ht="29.25" customHeight="1" x14ac:dyDescent="0.15">
      <c r="A25" s="97">
        <v>23</v>
      </c>
      <c r="B25" s="334"/>
      <c r="C25" s="7" t="s">
        <v>189</v>
      </c>
      <c r="D25" s="103" t="s">
        <v>100</v>
      </c>
      <c r="E25" s="97" t="s">
        <v>101</v>
      </c>
      <c r="F25" s="103" t="s">
        <v>102</v>
      </c>
    </row>
    <row r="26" spans="1:6 16354:16354" ht="29.25" customHeight="1" x14ac:dyDescent="0.15">
      <c r="A26" s="97">
        <v>24</v>
      </c>
      <c r="B26" s="334"/>
      <c r="C26" s="7" t="s">
        <v>175</v>
      </c>
      <c r="D26" s="103" t="s">
        <v>103</v>
      </c>
      <c r="E26" s="97" t="s">
        <v>104</v>
      </c>
      <c r="F26" s="103" t="s">
        <v>105</v>
      </c>
    </row>
    <row r="27" spans="1:6 16354:16354" ht="29.25" customHeight="1" x14ac:dyDescent="0.15">
      <c r="A27" s="97">
        <v>25</v>
      </c>
      <c r="B27" s="334"/>
      <c r="C27" s="7" t="s">
        <v>185</v>
      </c>
      <c r="D27" s="103" t="s">
        <v>106</v>
      </c>
      <c r="E27" s="97" t="s">
        <v>107</v>
      </c>
      <c r="F27" s="103" t="s">
        <v>108</v>
      </c>
    </row>
    <row r="28" spans="1:6 16354:16354" ht="54" x14ac:dyDescent="0.15">
      <c r="A28" s="97">
        <v>26</v>
      </c>
      <c r="B28" s="334"/>
      <c r="C28" s="7" t="s">
        <v>171</v>
      </c>
      <c r="D28" s="103" t="s">
        <v>69</v>
      </c>
      <c r="E28" s="97" t="s">
        <v>109</v>
      </c>
      <c r="F28" s="104" t="s">
        <v>256</v>
      </c>
    </row>
    <row r="29" spans="1:6 16354:16354" ht="29.25" customHeight="1" x14ac:dyDescent="0.15">
      <c r="A29" s="97">
        <v>27</v>
      </c>
      <c r="B29" s="334"/>
      <c r="C29" s="7" t="s">
        <v>186</v>
      </c>
      <c r="D29" s="103" t="s">
        <v>110</v>
      </c>
      <c r="E29" s="97" t="s">
        <v>111</v>
      </c>
      <c r="F29" s="103" t="s">
        <v>112</v>
      </c>
    </row>
    <row r="30" spans="1:6 16354:16354" ht="29.25" customHeight="1" x14ac:dyDescent="0.15">
      <c r="A30" s="97">
        <v>28</v>
      </c>
      <c r="B30" s="334"/>
      <c r="C30" s="7" t="s">
        <v>191</v>
      </c>
      <c r="D30" s="103" t="s">
        <v>113</v>
      </c>
      <c r="E30" s="97" t="s">
        <v>114</v>
      </c>
      <c r="F30" s="103" t="s">
        <v>115</v>
      </c>
    </row>
    <row r="31" spans="1:6 16354:16354" ht="29.25" customHeight="1" x14ac:dyDescent="0.15">
      <c r="A31" s="97">
        <v>29</v>
      </c>
      <c r="B31" s="334"/>
      <c r="C31" s="7" t="s">
        <v>187</v>
      </c>
      <c r="D31" s="103" t="s">
        <v>116</v>
      </c>
      <c r="E31" s="97" t="s">
        <v>117</v>
      </c>
      <c r="F31" s="103" t="s">
        <v>118</v>
      </c>
    </row>
    <row r="32" spans="1:6 16354:16354" ht="29.25" customHeight="1" x14ac:dyDescent="0.15">
      <c r="A32" s="97">
        <v>30</v>
      </c>
      <c r="B32" s="334"/>
      <c r="C32" s="13" t="s">
        <v>237</v>
      </c>
      <c r="D32" s="103" t="s">
        <v>119</v>
      </c>
      <c r="E32" s="97" t="s">
        <v>120</v>
      </c>
      <c r="F32" s="103" t="s">
        <v>121</v>
      </c>
    </row>
    <row r="33" spans="1:6" ht="29.25" customHeight="1" x14ac:dyDescent="0.15">
      <c r="A33" s="97">
        <v>31</v>
      </c>
      <c r="B33" s="334"/>
      <c r="C33" s="60" t="s">
        <v>239</v>
      </c>
      <c r="D33" s="103" t="s">
        <v>122</v>
      </c>
      <c r="E33" s="97" t="s">
        <v>123</v>
      </c>
      <c r="F33" s="103" t="s">
        <v>124</v>
      </c>
    </row>
    <row r="34" spans="1:6" ht="29.25" customHeight="1" x14ac:dyDescent="0.15">
      <c r="A34" s="97">
        <v>32</v>
      </c>
      <c r="B34" s="334"/>
      <c r="C34" s="9" t="s">
        <v>659</v>
      </c>
      <c r="D34" s="103" t="s">
        <v>660</v>
      </c>
      <c r="E34" s="97" t="s">
        <v>661</v>
      </c>
      <c r="F34" s="103" t="s">
        <v>662</v>
      </c>
    </row>
    <row r="35" spans="1:6" ht="29.25" customHeight="1" x14ac:dyDescent="0.15">
      <c r="A35" s="97">
        <v>33</v>
      </c>
      <c r="B35" s="334"/>
      <c r="C35" s="9" t="s">
        <v>663</v>
      </c>
      <c r="D35" s="103" t="s">
        <v>664</v>
      </c>
      <c r="E35" s="97" t="s">
        <v>665</v>
      </c>
      <c r="F35" s="103" t="s">
        <v>666</v>
      </c>
    </row>
    <row r="36" spans="1:6" ht="29.25" customHeight="1" x14ac:dyDescent="0.15">
      <c r="A36" s="97">
        <v>34</v>
      </c>
      <c r="B36" s="334"/>
      <c r="C36" s="26" t="s">
        <v>1228</v>
      </c>
      <c r="D36" s="103" t="s">
        <v>125</v>
      </c>
      <c r="E36" s="97" t="s">
        <v>126</v>
      </c>
      <c r="F36" s="103" t="s">
        <v>127</v>
      </c>
    </row>
    <row r="37" spans="1:6" ht="29.25" customHeight="1" x14ac:dyDescent="0.15">
      <c r="A37" s="97">
        <v>35</v>
      </c>
      <c r="B37" s="334"/>
      <c r="C37" s="7" t="s">
        <v>489</v>
      </c>
      <c r="D37" s="23" t="s">
        <v>257</v>
      </c>
      <c r="E37" s="29" t="s">
        <v>143</v>
      </c>
      <c r="F37" s="103" t="s">
        <v>154</v>
      </c>
    </row>
    <row r="38" spans="1:6" ht="29.25" customHeight="1" x14ac:dyDescent="0.15">
      <c r="A38" s="97">
        <v>36</v>
      </c>
      <c r="B38" s="334"/>
      <c r="C38" s="31" t="s">
        <v>238</v>
      </c>
      <c r="D38" s="103" t="s">
        <v>128</v>
      </c>
      <c r="E38" s="97" t="s">
        <v>129</v>
      </c>
      <c r="F38" s="103" t="s">
        <v>130</v>
      </c>
    </row>
    <row r="39" spans="1:6" ht="29.25" customHeight="1" x14ac:dyDescent="0.15">
      <c r="A39" s="97">
        <v>37</v>
      </c>
      <c r="B39" s="334"/>
      <c r="C39" s="7" t="s">
        <v>181</v>
      </c>
      <c r="D39" s="103" t="s">
        <v>131</v>
      </c>
      <c r="E39" s="97" t="s">
        <v>132</v>
      </c>
      <c r="F39" s="103" t="s">
        <v>133</v>
      </c>
    </row>
    <row r="40" spans="1:6" ht="29.25" customHeight="1" x14ac:dyDescent="0.15">
      <c r="A40" s="97">
        <v>38</v>
      </c>
      <c r="B40" s="334"/>
      <c r="C40" s="7" t="s">
        <v>180</v>
      </c>
      <c r="D40" s="23" t="s">
        <v>281</v>
      </c>
      <c r="E40" s="29" t="s">
        <v>142</v>
      </c>
      <c r="F40" s="103" t="s">
        <v>258</v>
      </c>
    </row>
    <row r="41" spans="1:6" ht="29.25" customHeight="1" x14ac:dyDescent="0.15">
      <c r="A41" s="97">
        <v>39</v>
      </c>
      <c r="B41" s="334"/>
      <c r="C41" s="7" t="s">
        <v>184</v>
      </c>
      <c r="D41" s="23" t="s">
        <v>259</v>
      </c>
      <c r="E41" s="29" t="s">
        <v>141</v>
      </c>
      <c r="F41" s="105" t="s">
        <v>260</v>
      </c>
    </row>
    <row r="42" spans="1:6" ht="29.25" customHeight="1" x14ac:dyDescent="0.15">
      <c r="A42" s="97">
        <v>40</v>
      </c>
      <c r="B42" s="334"/>
      <c r="C42" s="7" t="s">
        <v>495</v>
      </c>
      <c r="D42" s="23" t="s">
        <v>261</v>
      </c>
      <c r="E42" s="29" t="s">
        <v>160</v>
      </c>
      <c r="F42" s="25" t="s">
        <v>262</v>
      </c>
    </row>
    <row r="43" spans="1:6" ht="29.25" customHeight="1" x14ac:dyDescent="0.15">
      <c r="A43" s="97">
        <v>41</v>
      </c>
      <c r="B43" s="334"/>
      <c r="C43" s="106" t="s">
        <v>320</v>
      </c>
      <c r="D43" s="23" t="s">
        <v>263</v>
      </c>
      <c r="E43" s="29" t="s">
        <v>157</v>
      </c>
      <c r="F43" s="24" t="s">
        <v>264</v>
      </c>
    </row>
    <row r="44" spans="1:6" ht="29.25" customHeight="1" x14ac:dyDescent="0.15">
      <c r="A44" s="97">
        <v>42</v>
      </c>
      <c r="B44" s="334"/>
      <c r="C44" s="48" t="s">
        <v>321</v>
      </c>
      <c r="D44" s="23" t="s">
        <v>265</v>
      </c>
      <c r="E44" s="29" t="s">
        <v>158</v>
      </c>
      <c r="F44" s="24" t="s">
        <v>159</v>
      </c>
    </row>
    <row r="45" spans="1:6" ht="29.25" customHeight="1" x14ac:dyDescent="0.15">
      <c r="A45" s="97">
        <v>43</v>
      </c>
      <c r="B45" s="334"/>
      <c r="C45" s="4" t="s">
        <v>657</v>
      </c>
      <c r="D45" s="23" t="s">
        <v>266</v>
      </c>
      <c r="E45" s="29" t="s">
        <v>169</v>
      </c>
      <c r="F45" s="24" t="s">
        <v>267</v>
      </c>
    </row>
    <row r="46" spans="1:6" ht="29.25" customHeight="1" x14ac:dyDescent="0.15">
      <c r="A46" s="97">
        <v>44</v>
      </c>
      <c r="B46" s="334"/>
      <c r="C46" s="26" t="s">
        <v>280</v>
      </c>
      <c r="D46" s="23" t="s">
        <v>268</v>
      </c>
      <c r="E46" s="29" t="s">
        <v>241</v>
      </c>
      <c r="F46" s="103" t="s">
        <v>269</v>
      </c>
    </row>
    <row r="47" spans="1:6" ht="29.25" customHeight="1" x14ac:dyDescent="0.15">
      <c r="A47" s="97">
        <v>45</v>
      </c>
      <c r="B47" s="334"/>
      <c r="C47" s="122" t="s">
        <v>667</v>
      </c>
      <c r="D47" s="23" t="s">
        <v>270</v>
      </c>
      <c r="E47" s="29" t="s">
        <v>242</v>
      </c>
      <c r="F47" s="103" t="s">
        <v>271</v>
      </c>
    </row>
    <row r="48" spans="1:6" ht="29.25" customHeight="1" x14ac:dyDescent="0.15">
      <c r="A48" s="97">
        <v>46</v>
      </c>
      <c r="B48" s="334"/>
      <c r="C48" s="4" t="s">
        <v>188</v>
      </c>
      <c r="D48" s="23" t="s">
        <v>272</v>
      </c>
      <c r="E48" s="107" t="s">
        <v>243</v>
      </c>
      <c r="F48" s="103" t="s">
        <v>273</v>
      </c>
    </row>
    <row r="49" spans="1:11" ht="29.25" customHeight="1" x14ac:dyDescent="0.15">
      <c r="A49" s="97">
        <v>47</v>
      </c>
      <c r="B49" s="334"/>
      <c r="C49" s="7" t="s">
        <v>355</v>
      </c>
      <c r="D49" s="103" t="s">
        <v>274</v>
      </c>
      <c r="E49" s="97" t="s">
        <v>244</v>
      </c>
      <c r="F49" s="103" t="s">
        <v>275</v>
      </c>
    </row>
    <row r="50" spans="1:11" ht="29.25" customHeight="1" x14ac:dyDescent="0.15">
      <c r="A50" s="97">
        <v>48</v>
      </c>
      <c r="B50" s="334"/>
      <c r="C50" s="7" t="s">
        <v>190</v>
      </c>
      <c r="D50" s="103" t="s">
        <v>276</v>
      </c>
      <c r="E50" s="97" t="s">
        <v>245</v>
      </c>
      <c r="F50" s="103" t="s">
        <v>277</v>
      </c>
    </row>
    <row r="51" spans="1:11" ht="29.25" customHeight="1" x14ac:dyDescent="0.15">
      <c r="A51" s="97">
        <v>49</v>
      </c>
      <c r="B51" s="334"/>
      <c r="C51" s="7" t="s">
        <v>333</v>
      </c>
      <c r="D51" s="103" t="s">
        <v>278</v>
      </c>
      <c r="E51" s="97" t="s">
        <v>246</v>
      </c>
      <c r="F51" s="103" t="s">
        <v>279</v>
      </c>
    </row>
    <row r="52" spans="1:11" customFormat="1" ht="28.5" customHeight="1" x14ac:dyDescent="0.15">
      <c r="A52" s="97">
        <v>50</v>
      </c>
      <c r="B52" s="334"/>
      <c r="C52" s="108" t="s">
        <v>490</v>
      </c>
      <c r="D52" s="109" t="s">
        <v>304</v>
      </c>
      <c r="E52" s="110" t="s">
        <v>305</v>
      </c>
      <c r="F52" s="109" t="s">
        <v>306</v>
      </c>
      <c r="G52" s="41"/>
    </row>
    <row r="53" spans="1:11" ht="29.25" customHeight="1" x14ac:dyDescent="0.15">
      <c r="A53" s="97">
        <v>51</v>
      </c>
      <c r="B53" s="111"/>
      <c r="C53" s="40" t="s">
        <v>318</v>
      </c>
      <c r="D53" s="109" t="s">
        <v>315</v>
      </c>
      <c r="E53" s="110" t="s">
        <v>316</v>
      </c>
      <c r="F53" s="109" t="s">
        <v>317</v>
      </c>
    </row>
    <row r="54" spans="1:11" ht="40.5" customHeight="1" x14ac:dyDescent="0.15">
      <c r="A54" s="97">
        <v>52</v>
      </c>
      <c r="B54" s="95"/>
      <c r="C54" s="40" t="s">
        <v>311</v>
      </c>
      <c r="D54" s="112" t="s">
        <v>312</v>
      </c>
      <c r="E54" s="113" t="s">
        <v>313</v>
      </c>
      <c r="F54" s="46" t="s">
        <v>314</v>
      </c>
    </row>
    <row r="55" spans="1:11" customFormat="1" ht="36" customHeight="1" x14ac:dyDescent="0.15">
      <c r="A55" s="97">
        <v>53</v>
      </c>
      <c r="B55" s="112"/>
      <c r="C55" s="40" t="s">
        <v>323</v>
      </c>
      <c r="D55" s="112" t="s">
        <v>330</v>
      </c>
      <c r="E55" s="113" t="s">
        <v>331</v>
      </c>
      <c r="F55" s="46" t="s">
        <v>332</v>
      </c>
      <c r="G55" s="50"/>
      <c r="H55" s="49"/>
      <c r="I55" s="49"/>
      <c r="J55" s="49"/>
      <c r="K55" s="49"/>
    </row>
    <row r="56" spans="1:11" ht="36" customHeight="1" x14ac:dyDescent="0.15">
      <c r="A56" s="97">
        <v>54</v>
      </c>
      <c r="B56" s="112"/>
      <c r="C56" s="78" t="s">
        <v>738</v>
      </c>
      <c r="D56" s="112" t="s">
        <v>493</v>
      </c>
      <c r="E56" s="113" t="s">
        <v>491</v>
      </c>
      <c r="F56" s="46" t="s">
        <v>492</v>
      </c>
    </row>
    <row r="57" spans="1:11" ht="36" customHeight="1" x14ac:dyDescent="0.15">
      <c r="A57" s="97">
        <v>55</v>
      </c>
      <c r="B57" s="112"/>
      <c r="C57" s="40" t="s">
        <v>653</v>
      </c>
      <c r="D57" s="112" t="s">
        <v>655</v>
      </c>
      <c r="E57" s="113" t="s">
        <v>675</v>
      </c>
      <c r="F57" s="46" t="s">
        <v>654</v>
      </c>
    </row>
    <row r="58" spans="1:11" ht="34.5" customHeight="1" x14ac:dyDescent="0.15">
      <c r="A58" s="97">
        <v>56</v>
      </c>
      <c r="B58" s="112"/>
      <c r="C58" s="1" t="s">
        <v>676</v>
      </c>
      <c r="D58" s="112" t="s">
        <v>681</v>
      </c>
      <c r="E58" s="113" t="s">
        <v>682</v>
      </c>
      <c r="F58" s="46" t="s">
        <v>683</v>
      </c>
    </row>
    <row r="59" spans="1:11" ht="34.5" customHeight="1" x14ac:dyDescent="0.15">
      <c r="A59" s="97">
        <v>57</v>
      </c>
      <c r="B59" s="112"/>
      <c r="C59" s="1" t="s">
        <v>1121</v>
      </c>
      <c r="D59" s="112" t="s">
        <v>681</v>
      </c>
      <c r="E59" s="113" t="s">
        <v>1122</v>
      </c>
      <c r="F59" s="46" t="s">
        <v>1123</v>
      </c>
    </row>
    <row r="62" spans="1:11" x14ac:dyDescent="0.15">
      <c r="C62" s="47"/>
    </row>
  </sheetData>
  <mergeCells count="2">
    <mergeCell ref="B3:B14"/>
    <mergeCell ref="B15:B52"/>
  </mergeCells>
  <phoneticPr fontId="3"/>
  <pageMargins left="0.7" right="0.7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R4生産登録</vt:lpstr>
      <vt:lpstr>R4出荷認証</vt:lpstr>
      <vt:lpstr>R4精米認証</vt:lpstr>
      <vt:lpstr>確認責任者連絡先</vt:lpstr>
      <vt:lpstr>'R4出荷認証'!Print_Area</vt:lpstr>
      <vt:lpstr>'R4生産登録'!Print_Area</vt:lpstr>
      <vt:lpstr>'R4精米認証'!Print_Area</vt:lpstr>
      <vt:lpstr>確認責任者連絡先!Print_Area</vt:lpstr>
      <vt:lpstr>'R4出荷認証'!Print_Titles</vt:lpstr>
      <vt:lpstr>'R4生産登録'!Print_Titles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三好沙季</dc:creator>
  <cp:lastModifiedBy>User</cp:lastModifiedBy>
  <cp:lastPrinted>2023-04-17T11:05:33Z</cp:lastPrinted>
  <dcterms:created xsi:type="dcterms:W3CDTF">2008-10-06T23:25:31Z</dcterms:created>
  <dcterms:modified xsi:type="dcterms:W3CDTF">2023-04-18T07:32:04Z</dcterms:modified>
</cp:coreProperties>
</file>