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75" windowWidth="20610" windowHeight="7155" activeTab="0"/>
  </bookViews>
  <sheets>
    <sheet name="H29.4.1" sheetId="1" r:id="rId1"/>
  </sheets>
  <definedNames>
    <definedName name="_xlnm.Print_Area" localSheetId="0">'H29.4.1'!$A$1:$O$35</definedName>
    <definedName name="_xlnm.Print_Titles" localSheetId="0">'H29.4.1'!$1:$4</definedName>
  </definedNames>
  <calcPr fullCalcOnLoad="1"/>
</workbook>
</file>

<file path=xl/sharedStrings.xml><?xml version="1.0" encoding="utf-8"?>
<sst xmlns="http://schemas.openxmlformats.org/spreadsheetml/2006/main" count="56" uniqueCount="53">
  <si>
    <t>実延長（ｍ）</t>
  </si>
  <si>
    <t>面積</t>
  </si>
  <si>
    <t>人口</t>
  </si>
  <si>
    <t>人口密度</t>
  </si>
  <si>
    <t>１ｋ㎡当たり道路延長</t>
  </si>
  <si>
    <t>一人当たり道路延長</t>
  </si>
  <si>
    <t>自動車保有台数　（台）</t>
  </si>
  <si>
    <t>自動車１台当たり道路延長</t>
  </si>
  <si>
    <t>建設部・土木事務所名</t>
  </si>
  <si>
    <t>国県道</t>
  </si>
  <si>
    <t>市町村道</t>
  </si>
  <si>
    <t>計</t>
  </si>
  <si>
    <t>（ｋ㎡）</t>
  </si>
  <si>
    <t>（人）</t>
  </si>
  <si>
    <t>（人／ｋ㎡）</t>
  </si>
  <si>
    <t>（ｍ／ｋ㎡）</t>
  </si>
  <si>
    <t>（ｍ／人）</t>
  </si>
  <si>
    <t>乗用車台数</t>
  </si>
  <si>
    <t>（ｍ／台）</t>
  </si>
  <si>
    <t>新居浜市</t>
  </si>
  <si>
    <t>西条市</t>
  </si>
  <si>
    <t>今治市</t>
  </si>
  <si>
    <t>松山市</t>
  </si>
  <si>
    <t>松前町</t>
  </si>
  <si>
    <t>砥部町</t>
  </si>
  <si>
    <t>大洲市</t>
  </si>
  <si>
    <t>内子町</t>
  </si>
  <si>
    <t>大洲土木計</t>
  </si>
  <si>
    <t>八幡浜市</t>
  </si>
  <si>
    <t>伊方町</t>
  </si>
  <si>
    <t>宇和島市</t>
  </si>
  <si>
    <t>松野町</t>
  </si>
  <si>
    <t>愛媛県合計</t>
  </si>
  <si>
    <t>四国中央土木計</t>
  </si>
  <si>
    <t>西予土木計</t>
  </si>
  <si>
    <t>西予市</t>
  </si>
  <si>
    <t>四国中央市</t>
  </si>
  <si>
    <t>上島町</t>
  </si>
  <si>
    <t>伊予市</t>
  </si>
  <si>
    <t>東温市</t>
  </si>
  <si>
    <t>久万高原町</t>
  </si>
  <si>
    <t>久万高原土木計</t>
  </si>
  <si>
    <t>鬼北町</t>
  </si>
  <si>
    <t>愛南町</t>
  </si>
  <si>
    <t>東予建設部計</t>
  </si>
  <si>
    <t>今治土木計</t>
  </si>
  <si>
    <t>中予建設部計</t>
  </si>
  <si>
    <t>八幡浜土木計</t>
  </si>
  <si>
    <t>南予建設部計</t>
  </si>
  <si>
    <t>市   町   規   模   及   び   道   路   普   及   率</t>
  </si>
  <si>
    <t>市町名及び</t>
  </si>
  <si>
    <t>愛南土木計</t>
  </si>
  <si>
    <t>（平成２９年４月１日現在）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</si>
</sst>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.000_ "/>
    <numFmt numFmtId="180" formatCode="0.0"/>
    <numFmt numFmtId="181" formatCode="#########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8"/>
      <name val="ＦＡ クリアレター"/>
      <family val="1"/>
    </font>
    <font>
      <sz val="11"/>
      <color indexed="8"/>
      <name val="ＦＡ クリアレター"/>
      <family val="1"/>
    </font>
    <font>
      <sz val="11"/>
      <name val="ＦＡ クリアレター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Continuous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176" fontId="8" fillId="0" borderId="17" xfId="0" applyNumberFormat="1" applyFont="1" applyFill="1" applyBorder="1" applyAlignment="1">
      <alignment vertical="center"/>
    </xf>
    <xf numFmtId="177" fontId="8" fillId="0" borderId="17" xfId="0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horizontal="distributed" vertical="center"/>
    </xf>
    <xf numFmtId="176" fontId="8" fillId="0" borderId="19" xfId="0" applyNumberFormat="1" applyFont="1" applyFill="1" applyBorder="1" applyAlignment="1">
      <alignment vertical="center"/>
    </xf>
    <xf numFmtId="177" fontId="8" fillId="0" borderId="19" xfId="0" applyNumberFormat="1" applyFont="1" applyFill="1" applyBorder="1" applyAlignment="1">
      <alignment vertical="center"/>
    </xf>
    <xf numFmtId="176" fontId="8" fillId="0" borderId="12" xfId="0" applyNumberFormat="1" applyFont="1" applyFill="1" applyBorder="1" applyAlignment="1">
      <alignment vertical="center"/>
    </xf>
    <xf numFmtId="177" fontId="8" fillId="0" borderId="13" xfId="0" applyNumberFormat="1" applyFont="1" applyFill="1" applyBorder="1" applyAlignment="1">
      <alignment vertical="center"/>
    </xf>
    <xf numFmtId="177" fontId="8" fillId="0" borderId="12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176" fontId="9" fillId="0" borderId="19" xfId="0" applyNumberFormat="1" applyFont="1" applyFill="1" applyBorder="1" applyAlignment="1">
      <alignment vertical="center"/>
    </xf>
    <xf numFmtId="176" fontId="8" fillId="0" borderId="22" xfId="0" applyNumberFormat="1" applyFont="1" applyFill="1" applyBorder="1" applyAlignment="1">
      <alignment vertical="center"/>
    </xf>
    <xf numFmtId="176" fontId="8" fillId="0" borderId="23" xfId="0" applyNumberFormat="1" applyFont="1" applyFill="1" applyBorder="1" applyAlignment="1">
      <alignment vertical="center"/>
    </xf>
    <xf numFmtId="176" fontId="8" fillId="0" borderId="15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8.875" defaultRowHeight="13.5"/>
  <cols>
    <col min="1" max="1" width="20.75390625" style="2" customWidth="1"/>
    <col min="2" max="4" width="15.875" style="2" customWidth="1"/>
    <col min="5" max="6" width="14.50390625" style="2" customWidth="1"/>
    <col min="7" max="15" width="15.875" style="2" customWidth="1"/>
    <col min="16" max="16384" width="8.875" style="2" customWidth="1"/>
  </cols>
  <sheetData>
    <row r="1" spans="1:15" ht="17.25">
      <c r="A1" s="2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13.5">
      <c r="M2" s="2" t="s">
        <v>52</v>
      </c>
    </row>
    <row r="3" spans="1:15" ht="18" customHeight="1">
      <c r="A3" s="22" t="s">
        <v>50</v>
      </c>
      <c r="B3" s="5" t="s">
        <v>0</v>
      </c>
      <c r="C3" s="5"/>
      <c r="D3" s="3"/>
      <c r="E3" s="4" t="s">
        <v>1</v>
      </c>
      <c r="F3" s="4" t="s">
        <v>2</v>
      </c>
      <c r="G3" s="4" t="s">
        <v>3</v>
      </c>
      <c r="H3" s="5" t="s">
        <v>4</v>
      </c>
      <c r="I3" s="3"/>
      <c r="J3" s="5" t="s">
        <v>5</v>
      </c>
      <c r="K3" s="3"/>
      <c r="L3" s="5" t="s">
        <v>6</v>
      </c>
      <c r="M3" s="3"/>
      <c r="N3" s="5" t="s">
        <v>7</v>
      </c>
      <c r="O3" s="3"/>
    </row>
    <row r="4" spans="1:15" ht="18" customHeight="1">
      <c r="A4" s="23" t="s">
        <v>8</v>
      </c>
      <c r="B4" s="6" t="s">
        <v>9</v>
      </c>
      <c r="C4" s="6" t="s">
        <v>10</v>
      </c>
      <c r="D4" s="7" t="s">
        <v>11</v>
      </c>
      <c r="E4" s="8" t="s">
        <v>12</v>
      </c>
      <c r="F4" s="8" t="s">
        <v>13</v>
      </c>
      <c r="G4" s="8" t="s">
        <v>14</v>
      </c>
      <c r="H4" s="9" t="s">
        <v>15</v>
      </c>
      <c r="I4" s="10" t="s">
        <v>9</v>
      </c>
      <c r="J4" s="9" t="s">
        <v>16</v>
      </c>
      <c r="K4" s="10" t="s">
        <v>9</v>
      </c>
      <c r="L4" s="11"/>
      <c r="M4" s="10" t="s">
        <v>17</v>
      </c>
      <c r="N4" s="11" t="s">
        <v>18</v>
      </c>
      <c r="O4" s="10" t="s">
        <v>9</v>
      </c>
    </row>
    <row r="5" spans="1:15" ht="24" customHeight="1" thickBot="1">
      <c r="A5" s="12" t="s">
        <v>36</v>
      </c>
      <c r="B5" s="13">
        <v>204797</v>
      </c>
      <c r="C5" s="13">
        <v>1006637</v>
      </c>
      <c r="D5" s="13">
        <f>B5+C5</f>
        <v>1211434</v>
      </c>
      <c r="E5" s="14">
        <v>421.24</v>
      </c>
      <c r="F5" s="13">
        <v>86128</v>
      </c>
      <c r="G5" s="14">
        <f>F5/E5</f>
        <v>204.46301395878834</v>
      </c>
      <c r="H5" s="14">
        <f>D5/E5</f>
        <v>2875.875985186592</v>
      </c>
      <c r="I5" s="14">
        <f>B5/E5</f>
        <v>486.1765264457316</v>
      </c>
      <c r="J5" s="14">
        <f>D5/F5</f>
        <v>14.065507152145644</v>
      </c>
      <c r="K5" s="14">
        <f>B5/F5</f>
        <v>2.3778213821289245</v>
      </c>
      <c r="L5" s="13">
        <v>73963</v>
      </c>
      <c r="M5" s="13">
        <v>52619</v>
      </c>
      <c r="N5" s="14">
        <f>D5/L5</f>
        <v>16.378919189324392</v>
      </c>
      <c r="O5" s="14">
        <f>B5/L5</f>
        <v>2.768911482768411</v>
      </c>
    </row>
    <row r="6" spans="1:15" ht="24" customHeight="1" thickBot="1" thickTop="1">
      <c r="A6" s="15" t="s">
        <v>33</v>
      </c>
      <c r="B6" s="16">
        <f>B5</f>
        <v>204797</v>
      </c>
      <c r="C6" s="16">
        <f>C5</f>
        <v>1006637</v>
      </c>
      <c r="D6" s="16">
        <f>D5</f>
        <v>1211434</v>
      </c>
      <c r="E6" s="17">
        <f>E5</f>
        <v>421.24</v>
      </c>
      <c r="F6" s="24">
        <f>F5</f>
        <v>86128</v>
      </c>
      <c r="G6" s="17">
        <f aca="true" t="shared" si="0" ref="G6:G35">F6/E6</f>
        <v>204.46301395878834</v>
      </c>
      <c r="H6" s="17">
        <f aca="true" t="shared" si="1" ref="H6:H33">D6/E6</f>
        <v>2875.875985186592</v>
      </c>
      <c r="I6" s="17">
        <f aca="true" t="shared" si="2" ref="I6:I35">B6/E6</f>
        <v>486.1765264457316</v>
      </c>
      <c r="J6" s="17">
        <f aca="true" t="shared" si="3" ref="J6:J35">D6/F6</f>
        <v>14.065507152145644</v>
      </c>
      <c r="K6" s="17">
        <f aca="true" t="shared" si="4" ref="K6:K35">B6/F6</f>
        <v>2.3778213821289245</v>
      </c>
      <c r="L6" s="16">
        <f>L5</f>
        <v>73963</v>
      </c>
      <c r="M6" s="16">
        <f>M5</f>
        <v>52619</v>
      </c>
      <c r="N6" s="17">
        <f>D6/L6</f>
        <v>16.378919189324392</v>
      </c>
      <c r="O6" s="17">
        <f aca="true" t="shared" si="5" ref="O6:O35">B6/L6</f>
        <v>2.768911482768411</v>
      </c>
    </row>
    <row r="7" spans="1:15" ht="24" customHeight="1" thickTop="1">
      <c r="A7" s="23" t="s">
        <v>19</v>
      </c>
      <c r="B7" s="18">
        <v>108100</v>
      </c>
      <c r="C7" s="18">
        <v>488706</v>
      </c>
      <c r="D7" s="25">
        <f aca="true" t="shared" si="6" ref="D7:D25">B7+C7</f>
        <v>596806</v>
      </c>
      <c r="E7" s="19">
        <v>234.46</v>
      </c>
      <c r="F7" s="18">
        <v>118555</v>
      </c>
      <c r="G7" s="20">
        <f t="shared" si="0"/>
        <v>505.6512838010748</v>
      </c>
      <c r="H7" s="19">
        <f t="shared" si="1"/>
        <v>2545.449117120191</v>
      </c>
      <c r="I7" s="19">
        <f>B7/E7</f>
        <v>461.05945577070713</v>
      </c>
      <c r="J7" s="19">
        <f t="shared" si="3"/>
        <v>5.034001096537472</v>
      </c>
      <c r="K7" s="19">
        <f t="shared" si="4"/>
        <v>0.9118130825355321</v>
      </c>
      <c r="L7" s="18">
        <v>90922</v>
      </c>
      <c r="M7" s="18">
        <v>67949</v>
      </c>
      <c r="N7" s="19">
        <f aca="true" t="shared" si="7" ref="N7:N35">D7/L7</f>
        <v>6.563933921383164</v>
      </c>
      <c r="O7" s="19">
        <f t="shared" si="5"/>
        <v>1.1889311717736082</v>
      </c>
    </row>
    <row r="8" spans="1:15" ht="24" customHeight="1" thickBot="1">
      <c r="A8" s="23" t="s">
        <v>20</v>
      </c>
      <c r="B8" s="18">
        <v>268211</v>
      </c>
      <c r="C8" s="18">
        <v>1092323</v>
      </c>
      <c r="D8" s="26">
        <f t="shared" si="6"/>
        <v>1360534</v>
      </c>
      <c r="E8" s="19">
        <v>509.98</v>
      </c>
      <c r="F8" s="18">
        <v>107106</v>
      </c>
      <c r="G8" s="20">
        <f t="shared" si="0"/>
        <v>210.0200007843445</v>
      </c>
      <c r="H8" s="19">
        <f t="shared" si="1"/>
        <v>2667.818345817483</v>
      </c>
      <c r="I8" s="19">
        <f t="shared" si="2"/>
        <v>525.9245460606298</v>
      </c>
      <c r="J8" s="19">
        <f t="shared" si="3"/>
        <v>12.702687057681176</v>
      </c>
      <c r="K8" s="19">
        <f t="shared" si="4"/>
        <v>2.5041640991167626</v>
      </c>
      <c r="L8" s="18">
        <v>88963</v>
      </c>
      <c r="M8" s="18">
        <v>64081</v>
      </c>
      <c r="N8" s="19">
        <f t="shared" si="7"/>
        <v>15.293256747187034</v>
      </c>
      <c r="O8" s="19">
        <f t="shared" si="5"/>
        <v>3.014860110382968</v>
      </c>
    </row>
    <row r="9" spans="1:15" ht="24" customHeight="1" thickBot="1" thickTop="1">
      <c r="A9" s="15" t="s">
        <v>44</v>
      </c>
      <c r="B9" s="16">
        <f>SUM(B7:B8)</f>
        <v>376311</v>
      </c>
      <c r="C9" s="16">
        <f>SUM(C7:C8)</f>
        <v>1581029</v>
      </c>
      <c r="D9" s="16">
        <f>SUM(D7:D8)</f>
        <v>1957340</v>
      </c>
      <c r="E9" s="17">
        <f>SUM(E7:E8)</f>
        <v>744.44</v>
      </c>
      <c r="F9" s="16">
        <f>SUM(F7:F8)</f>
        <v>225661</v>
      </c>
      <c r="G9" s="17">
        <f t="shared" si="0"/>
        <v>303.12852614045454</v>
      </c>
      <c r="H9" s="17">
        <f t="shared" si="1"/>
        <v>2629.2783837515444</v>
      </c>
      <c r="I9" s="17">
        <f t="shared" si="2"/>
        <v>505.495405942722</v>
      </c>
      <c r="J9" s="17">
        <f t="shared" si="3"/>
        <v>8.673807170933392</v>
      </c>
      <c r="K9" s="17">
        <f t="shared" si="4"/>
        <v>1.667594311821715</v>
      </c>
      <c r="L9" s="16">
        <f>SUM(L7:L8)</f>
        <v>179885</v>
      </c>
      <c r="M9" s="16">
        <f>SUM(M7:M8)</f>
        <v>132030</v>
      </c>
      <c r="N9" s="17">
        <f t="shared" si="7"/>
        <v>10.881062901298051</v>
      </c>
      <c r="O9" s="17">
        <f t="shared" si="5"/>
        <v>2.091953192317314</v>
      </c>
    </row>
    <row r="10" spans="1:15" ht="24" customHeight="1" thickTop="1">
      <c r="A10" s="23" t="s">
        <v>21</v>
      </c>
      <c r="B10" s="18">
        <v>334310</v>
      </c>
      <c r="C10" s="18">
        <v>1569569</v>
      </c>
      <c r="D10" s="25">
        <f t="shared" si="6"/>
        <v>1903879</v>
      </c>
      <c r="E10" s="19">
        <v>419.14</v>
      </c>
      <c r="F10" s="18">
        <v>156081</v>
      </c>
      <c r="G10" s="20">
        <f t="shared" si="0"/>
        <v>372.383928997471</v>
      </c>
      <c r="H10" s="19">
        <f t="shared" si="1"/>
        <v>4542.346232762323</v>
      </c>
      <c r="I10" s="19">
        <f t="shared" si="2"/>
        <v>797.6093906570597</v>
      </c>
      <c r="J10" s="19">
        <f t="shared" si="3"/>
        <v>12.198018977325876</v>
      </c>
      <c r="K10" s="19">
        <f t="shared" si="4"/>
        <v>2.141900679775245</v>
      </c>
      <c r="L10" s="18">
        <v>124095</v>
      </c>
      <c r="M10" s="18">
        <v>89272</v>
      </c>
      <c r="N10" s="19">
        <f t="shared" si="7"/>
        <v>15.34210886820581</v>
      </c>
      <c r="O10" s="19">
        <f t="shared" si="5"/>
        <v>2.69398444739917</v>
      </c>
    </row>
    <row r="11" spans="1:15" ht="24" customHeight="1" thickBot="1">
      <c r="A11" s="23" t="s">
        <v>37</v>
      </c>
      <c r="B11" s="18">
        <v>34281</v>
      </c>
      <c r="C11" s="18">
        <v>110556</v>
      </c>
      <c r="D11" s="26">
        <f t="shared" si="6"/>
        <v>144837</v>
      </c>
      <c r="E11" s="19">
        <v>30.38</v>
      </c>
      <c r="F11" s="18">
        <v>6857</v>
      </c>
      <c r="G11" s="20">
        <f t="shared" si="0"/>
        <v>225.70770243581305</v>
      </c>
      <c r="H11" s="19">
        <f t="shared" si="1"/>
        <v>4767.511520737327</v>
      </c>
      <c r="I11" s="19">
        <f t="shared" si="2"/>
        <v>1128.4068466096116</v>
      </c>
      <c r="J11" s="19">
        <f t="shared" si="3"/>
        <v>21.122502552136503</v>
      </c>
      <c r="K11" s="19">
        <f t="shared" si="4"/>
        <v>4.999416654513635</v>
      </c>
      <c r="L11" s="18">
        <v>4195</v>
      </c>
      <c r="M11" s="18">
        <v>2834</v>
      </c>
      <c r="N11" s="19">
        <f t="shared" si="7"/>
        <v>34.52610250297974</v>
      </c>
      <c r="O11" s="19">
        <f t="shared" si="5"/>
        <v>8.17187127532777</v>
      </c>
    </row>
    <row r="12" spans="1:15" ht="24" customHeight="1" thickBot="1" thickTop="1">
      <c r="A12" s="15" t="s">
        <v>45</v>
      </c>
      <c r="B12" s="16">
        <f>SUM(B10:B11)</f>
        <v>368591</v>
      </c>
      <c r="C12" s="16">
        <f>SUM(C10:C11)</f>
        <v>1680125</v>
      </c>
      <c r="D12" s="16">
        <f>SUM(D10:D11)</f>
        <v>2048716</v>
      </c>
      <c r="E12" s="17">
        <f>SUM(E10:E11)</f>
        <v>449.52</v>
      </c>
      <c r="F12" s="16">
        <f>SUM(F10:F11)</f>
        <v>162938</v>
      </c>
      <c r="G12" s="17">
        <f t="shared" si="0"/>
        <v>362.4710802633921</v>
      </c>
      <c r="H12" s="17">
        <f t="shared" si="1"/>
        <v>4557.563623420538</v>
      </c>
      <c r="I12" s="17">
        <f t="shared" si="2"/>
        <v>819.9657412350953</v>
      </c>
      <c r="J12" s="17">
        <f t="shared" si="3"/>
        <v>12.57359240938271</v>
      </c>
      <c r="K12" s="17">
        <f t="shared" si="4"/>
        <v>2.26215493009611</v>
      </c>
      <c r="L12" s="16">
        <f>SUM(L10:L11)</f>
        <v>128290</v>
      </c>
      <c r="M12" s="16">
        <f>SUM(M10:M11)</f>
        <v>92106</v>
      </c>
      <c r="N12" s="17">
        <f t="shared" si="7"/>
        <v>15.969413048561853</v>
      </c>
      <c r="O12" s="17">
        <f t="shared" si="5"/>
        <v>2.8731078026346557</v>
      </c>
    </row>
    <row r="13" spans="1:15" ht="24" customHeight="1" thickTop="1">
      <c r="A13" s="23" t="s">
        <v>22</v>
      </c>
      <c r="B13" s="18">
        <v>388790</v>
      </c>
      <c r="C13" s="18">
        <v>1780428</v>
      </c>
      <c r="D13" s="25">
        <f t="shared" si="6"/>
        <v>2169218</v>
      </c>
      <c r="E13" s="19">
        <v>429.4</v>
      </c>
      <c r="F13" s="18">
        <v>512373</v>
      </c>
      <c r="G13" s="20">
        <f t="shared" si="0"/>
        <v>1193.2300884955753</v>
      </c>
      <c r="H13" s="19">
        <f t="shared" si="1"/>
        <v>5051.741965533302</v>
      </c>
      <c r="I13" s="19">
        <f t="shared" si="2"/>
        <v>905.4261760596181</v>
      </c>
      <c r="J13" s="19">
        <f t="shared" si="3"/>
        <v>4.233669611786726</v>
      </c>
      <c r="K13" s="19">
        <f t="shared" si="4"/>
        <v>0.7588026691492331</v>
      </c>
      <c r="L13" s="18">
        <v>328178</v>
      </c>
      <c r="M13" s="18">
        <v>250736</v>
      </c>
      <c r="N13" s="19">
        <f t="shared" si="7"/>
        <v>6.609882441845584</v>
      </c>
      <c r="O13" s="19">
        <f t="shared" si="5"/>
        <v>1.1846924534856085</v>
      </c>
    </row>
    <row r="14" spans="1:15" ht="24" customHeight="1">
      <c r="A14" s="23" t="s">
        <v>38</v>
      </c>
      <c r="B14" s="18">
        <v>189145</v>
      </c>
      <c r="C14" s="18">
        <v>582073</v>
      </c>
      <c r="D14" s="27">
        <f t="shared" si="6"/>
        <v>771218</v>
      </c>
      <c r="E14" s="19">
        <v>194.44</v>
      </c>
      <c r="F14" s="18">
        <v>36274</v>
      </c>
      <c r="G14" s="20">
        <f t="shared" si="0"/>
        <v>186.5562641431804</v>
      </c>
      <c r="H14" s="19">
        <f t="shared" si="1"/>
        <v>3966.354659535075</v>
      </c>
      <c r="I14" s="19">
        <f t="shared" si="2"/>
        <v>972.767948981691</v>
      </c>
      <c r="J14" s="19">
        <f t="shared" si="3"/>
        <v>21.2609031262061</v>
      </c>
      <c r="K14" s="19">
        <f t="shared" si="4"/>
        <v>5.2143408501957325</v>
      </c>
      <c r="L14" s="18">
        <v>28663</v>
      </c>
      <c r="M14" s="18">
        <v>19758</v>
      </c>
      <c r="N14" s="19">
        <f t="shared" si="7"/>
        <v>26.90639500401214</v>
      </c>
      <c r="O14" s="19">
        <f t="shared" si="5"/>
        <v>6.598925443952133</v>
      </c>
    </row>
    <row r="15" spans="1:15" ht="24" customHeight="1">
      <c r="A15" s="23" t="s">
        <v>39</v>
      </c>
      <c r="B15" s="18">
        <v>105238</v>
      </c>
      <c r="C15" s="18">
        <v>359442</v>
      </c>
      <c r="D15" s="27">
        <f t="shared" si="6"/>
        <v>464680</v>
      </c>
      <c r="E15" s="19">
        <v>211.3</v>
      </c>
      <c r="F15" s="18">
        <v>34276</v>
      </c>
      <c r="G15" s="20">
        <f t="shared" si="0"/>
        <v>162.21486038807382</v>
      </c>
      <c r="H15" s="19">
        <f t="shared" si="1"/>
        <v>2199.1481306199717</v>
      </c>
      <c r="I15" s="19">
        <f t="shared" si="2"/>
        <v>498.05016564126834</v>
      </c>
      <c r="J15" s="19">
        <f t="shared" si="3"/>
        <v>13.557007818882017</v>
      </c>
      <c r="K15" s="19">
        <f t="shared" si="4"/>
        <v>3.070311588283347</v>
      </c>
      <c r="L15" s="18">
        <v>27034</v>
      </c>
      <c r="M15" s="18">
        <v>18646</v>
      </c>
      <c r="N15" s="19">
        <f t="shared" si="7"/>
        <v>17.18872530887031</v>
      </c>
      <c r="O15" s="19">
        <f t="shared" si="5"/>
        <v>3.8928016571724493</v>
      </c>
    </row>
    <row r="16" spans="1:15" ht="24" customHeight="1">
      <c r="A16" s="23" t="s">
        <v>23</v>
      </c>
      <c r="B16" s="18">
        <v>23043</v>
      </c>
      <c r="C16" s="18">
        <v>182165</v>
      </c>
      <c r="D16" s="27">
        <f t="shared" si="6"/>
        <v>205208</v>
      </c>
      <c r="E16" s="19">
        <v>20.41</v>
      </c>
      <c r="F16" s="18">
        <v>29904</v>
      </c>
      <c r="G16" s="20">
        <f t="shared" si="0"/>
        <v>1465.1641352278295</v>
      </c>
      <c r="H16" s="19">
        <f t="shared" si="1"/>
        <v>10054.287114159726</v>
      </c>
      <c r="I16" s="19">
        <f t="shared" si="2"/>
        <v>1129.0053895149435</v>
      </c>
      <c r="J16" s="19">
        <f t="shared" si="3"/>
        <v>6.862225789192081</v>
      </c>
      <c r="K16" s="19">
        <f t="shared" si="4"/>
        <v>0.7705658105939005</v>
      </c>
      <c r="L16" s="18">
        <v>21277</v>
      </c>
      <c r="M16" s="18">
        <v>15584</v>
      </c>
      <c r="N16" s="19">
        <f t="shared" si="7"/>
        <v>9.644592752737697</v>
      </c>
      <c r="O16" s="19">
        <f t="shared" si="5"/>
        <v>1.0830004229919632</v>
      </c>
    </row>
    <row r="17" spans="1:15" ht="24" customHeight="1" thickBot="1">
      <c r="A17" s="23" t="s">
        <v>24</v>
      </c>
      <c r="B17" s="18">
        <v>75501</v>
      </c>
      <c r="C17" s="18">
        <v>259463</v>
      </c>
      <c r="D17" s="26">
        <f t="shared" si="6"/>
        <v>334964</v>
      </c>
      <c r="E17" s="19">
        <v>101.59</v>
      </c>
      <c r="F17" s="18">
        <v>21067</v>
      </c>
      <c r="G17" s="20">
        <f>F17/E17</f>
        <v>207.37277291071956</v>
      </c>
      <c r="H17" s="19">
        <f t="shared" si="1"/>
        <v>3297.2142927453488</v>
      </c>
      <c r="I17" s="19">
        <f t="shared" si="2"/>
        <v>743.1932276798897</v>
      </c>
      <c r="J17" s="19">
        <f t="shared" si="3"/>
        <v>15.899938292115632</v>
      </c>
      <c r="K17" s="19">
        <f t="shared" si="4"/>
        <v>3.5838515213366877</v>
      </c>
      <c r="L17" s="18">
        <v>17195</v>
      </c>
      <c r="M17" s="18">
        <v>11869</v>
      </c>
      <c r="N17" s="19">
        <f t="shared" si="7"/>
        <v>19.48031404478046</v>
      </c>
      <c r="O17" s="19">
        <f t="shared" si="5"/>
        <v>4.390869438790346</v>
      </c>
    </row>
    <row r="18" spans="1:15" ht="24" customHeight="1" thickBot="1" thickTop="1">
      <c r="A18" s="15" t="s">
        <v>46</v>
      </c>
      <c r="B18" s="16">
        <f>SUM(B13:B17)</f>
        <v>781717</v>
      </c>
      <c r="C18" s="16">
        <f>SUM(C13:C17)</f>
        <v>3163571</v>
      </c>
      <c r="D18" s="16">
        <f>SUM(D13:D17)</f>
        <v>3945288</v>
      </c>
      <c r="E18" s="17">
        <f>SUM(E13:E17)</f>
        <v>957.1399999999999</v>
      </c>
      <c r="F18" s="16">
        <f>SUM(F13:F17)</f>
        <v>633894</v>
      </c>
      <c r="G18" s="17">
        <f t="shared" si="0"/>
        <v>662.2792903859415</v>
      </c>
      <c r="H18" s="17">
        <f t="shared" si="1"/>
        <v>4121.954990910421</v>
      </c>
      <c r="I18" s="17">
        <f t="shared" si="2"/>
        <v>816.7216917065425</v>
      </c>
      <c r="J18" s="17">
        <f t="shared" si="3"/>
        <v>6.223892322691175</v>
      </c>
      <c r="K18" s="17">
        <f t="shared" si="4"/>
        <v>1.2331982949830729</v>
      </c>
      <c r="L18" s="16">
        <f>SUM(L13:L17)</f>
        <v>422347</v>
      </c>
      <c r="M18" s="16">
        <f>SUM(M13:M17)</f>
        <v>316593</v>
      </c>
      <c r="N18" s="17">
        <f t="shared" si="7"/>
        <v>9.341342545347782</v>
      </c>
      <c r="O18" s="17">
        <f t="shared" si="5"/>
        <v>1.8508880138843178</v>
      </c>
    </row>
    <row r="19" spans="1:15" ht="24" customHeight="1" thickBot="1" thickTop="1">
      <c r="A19" s="23" t="s">
        <v>40</v>
      </c>
      <c r="B19" s="18">
        <v>326646</v>
      </c>
      <c r="C19" s="18">
        <v>381216</v>
      </c>
      <c r="D19" s="25">
        <f t="shared" si="6"/>
        <v>707862</v>
      </c>
      <c r="E19" s="19">
        <v>583.69</v>
      </c>
      <c r="F19" s="18">
        <v>8035</v>
      </c>
      <c r="G19" s="20">
        <f t="shared" si="0"/>
        <v>13.765868868748822</v>
      </c>
      <c r="H19" s="19">
        <f t="shared" si="1"/>
        <v>1212.7362127156537</v>
      </c>
      <c r="I19" s="19">
        <f t="shared" si="2"/>
        <v>559.622402302592</v>
      </c>
      <c r="J19" s="19">
        <f t="shared" si="3"/>
        <v>88.09732420659614</v>
      </c>
      <c r="K19" s="19">
        <f t="shared" si="4"/>
        <v>40.65289359054138</v>
      </c>
      <c r="L19" s="18">
        <v>8241</v>
      </c>
      <c r="M19" s="18">
        <v>4686</v>
      </c>
      <c r="N19" s="19">
        <f t="shared" si="7"/>
        <v>85.89515835456862</v>
      </c>
      <c r="O19" s="19">
        <f t="shared" si="5"/>
        <v>39.63669457590098</v>
      </c>
    </row>
    <row r="20" spans="1:15" ht="24" customHeight="1" thickBot="1" thickTop="1">
      <c r="A20" s="15" t="s">
        <v>41</v>
      </c>
      <c r="B20" s="16">
        <f aca="true" t="shared" si="8" ref="B20:G20">B19</f>
        <v>326646</v>
      </c>
      <c r="C20" s="16">
        <f t="shared" si="8"/>
        <v>381216</v>
      </c>
      <c r="D20" s="16">
        <f t="shared" si="8"/>
        <v>707862</v>
      </c>
      <c r="E20" s="17">
        <f t="shared" si="8"/>
        <v>583.69</v>
      </c>
      <c r="F20" s="16">
        <f t="shared" si="8"/>
        <v>8035</v>
      </c>
      <c r="G20" s="17">
        <f t="shared" si="8"/>
        <v>13.765868868748822</v>
      </c>
      <c r="H20" s="17">
        <f t="shared" si="1"/>
        <v>1212.7362127156537</v>
      </c>
      <c r="I20" s="17">
        <f t="shared" si="2"/>
        <v>559.622402302592</v>
      </c>
      <c r="J20" s="17">
        <f t="shared" si="3"/>
        <v>88.09732420659614</v>
      </c>
      <c r="K20" s="17">
        <f t="shared" si="4"/>
        <v>40.65289359054138</v>
      </c>
      <c r="L20" s="16">
        <f>L19</f>
        <v>8241</v>
      </c>
      <c r="M20" s="16">
        <f>M19</f>
        <v>4686</v>
      </c>
      <c r="N20" s="17">
        <f t="shared" si="7"/>
        <v>85.89515835456862</v>
      </c>
      <c r="O20" s="17">
        <f t="shared" si="5"/>
        <v>39.63669457590098</v>
      </c>
    </row>
    <row r="21" spans="1:15" ht="24" customHeight="1" thickTop="1">
      <c r="A21" s="23" t="s">
        <v>25</v>
      </c>
      <c r="B21" s="18">
        <v>359867</v>
      </c>
      <c r="C21" s="18">
        <v>1694973</v>
      </c>
      <c r="D21" s="25">
        <f t="shared" si="6"/>
        <v>2054840</v>
      </c>
      <c r="E21" s="19">
        <v>432.22</v>
      </c>
      <c r="F21" s="18">
        <v>43031</v>
      </c>
      <c r="G21" s="20">
        <f t="shared" si="0"/>
        <v>99.5580954143723</v>
      </c>
      <c r="H21" s="19">
        <f t="shared" si="1"/>
        <v>4754.15297765027</v>
      </c>
      <c r="I21" s="19">
        <f t="shared" si="2"/>
        <v>832.6014529637685</v>
      </c>
      <c r="J21" s="19">
        <f t="shared" si="3"/>
        <v>47.75255048685831</v>
      </c>
      <c r="K21" s="19">
        <f t="shared" si="4"/>
        <v>8.362970881457555</v>
      </c>
      <c r="L21" s="18">
        <v>37426</v>
      </c>
      <c r="M21" s="18">
        <v>25273</v>
      </c>
      <c r="N21" s="19">
        <f t="shared" si="7"/>
        <v>54.904077379361944</v>
      </c>
      <c r="O21" s="19">
        <f t="shared" si="5"/>
        <v>9.615427777480896</v>
      </c>
    </row>
    <row r="22" spans="1:15" ht="24" customHeight="1" thickBot="1">
      <c r="A22" s="23" t="s">
        <v>26</v>
      </c>
      <c r="B22" s="18">
        <v>276124</v>
      </c>
      <c r="C22" s="18">
        <v>586243</v>
      </c>
      <c r="D22" s="26">
        <f t="shared" si="6"/>
        <v>862367</v>
      </c>
      <c r="E22" s="19">
        <v>299.43</v>
      </c>
      <c r="F22" s="18">
        <v>16172</v>
      </c>
      <c r="G22" s="20">
        <f t="shared" si="0"/>
        <v>54.00928430684968</v>
      </c>
      <c r="H22" s="19">
        <f t="shared" si="1"/>
        <v>2880.0287212370167</v>
      </c>
      <c r="I22" s="19">
        <f t="shared" si="2"/>
        <v>922.1654476839328</v>
      </c>
      <c r="J22" s="19">
        <f t="shared" si="3"/>
        <v>53.324697007172894</v>
      </c>
      <c r="K22" s="19">
        <f t="shared" si="4"/>
        <v>17.074202325006183</v>
      </c>
      <c r="L22" s="18">
        <v>14185</v>
      </c>
      <c r="M22" s="18">
        <v>8992</v>
      </c>
      <c r="N22" s="19">
        <f t="shared" si="7"/>
        <v>60.79428974268593</v>
      </c>
      <c r="O22" s="19">
        <f t="shared" si="5"/>
        <v>19.46591469862531</v>
      </c>
    </row>
    <row r="23" spans="1:15" ht="24" customHeight="1" thickBot="1" thickTop="1">
      <c r="A23" s="15" t="s">
        <v>27</v>
      </c>
      <c r="B23" s="16">
        <f>SUM(B21:B22)</f>
        <v>635991</v>
      </c>
      <c r="C23" s="16">
        <f>SUM(C21:C22)</f>
        <v>2281216</v>
      </c>
      <c r="D23" s="16">
        <f>SUM(D21:D22)</f>
        <v>2917207</v>
      </c>
      <c r="E23" s="17">
        <f>SUM(E21:E22)</f>
        <v>731.6500000000001</v>
      </c>
      <c r="F23" s="16">
        <f>SUM(F21:F22)</f>
        <v>59203</v>
      </c>
      <c r="G23" s="17">
        <f t="shared" si="0"/>
        <v>80.91710517323855</v>
      </c>
      <c r="H23" s="17">
        <f t="shared" si="1"/>
        <v>3987.16189434839</v>
      </c>
      <c r="I23" s="17">
        <f t="shared" si="2"/>
        <v>869.2557917036834</v>
      </c>
      <c r="J23" s="17">
        <f t="shared" si="3"/>
        <v>49.27464824417682</v>
      </c>
      <c r="K23" s="17">
        <f t="shared" si="4"/>
        <v>10.742546830397108</v>
      </c>
      <c r="L23" s="16">
        <f>SUM(L21:L22)</f>
        <v>51611</v>
      </c>
      <c r="M23" s="16">
        <f>SUM(M21:M22)</f>
        <v>34265</v>
      </c>
      <c r="N23" s="17">
        <f t="shared" si="7"/>
        <v>56.52296990951541</v>
      </c>
      <c r="O23" s="17">
        <f>B23/L23</f>
        <v>12.322780027513515</v>
      </c>
    </row>
    <row r="24" spans="1:15" ht="24" customHeight="1" thickTop="1">
      <c r="A24" s="23" t="s">
        <v>28</v>
      </c>
      <c r="B24" s="18">
        <v>107080</v>
      </c>
      <c r="C24" s="18">
        <v>443037</v>
      </c>
      <c r="D24" s="25">
        <f t="shared" si="6"/>
        <v>550117</v>
      </c>
      <c r="E24" s="19">
        <v>132.68</v>
      </c>
      <c r="F24" s="18">
        <v>33805</v>
      </c>
      <c r="G24" s="20">
        <f t="shared" si="0"/>
        <v>254.78595116068735</v>
      </c>
      <c r="H24" s="19">
        <f t="shared" si="1"/>
        <v>4146.193849864335</v>
      </c>
      <c r="I24" s="19">
        <f t="shared" si="2"/>
        <v>807.0545673801628</v>
      </c>
      <c r="J24" s="19">
        <f t="shared" si="3"/>
        <v>16.273243603017306</v>
      </c>
      <c r="K24" s="19">
        <f t="shared" si="4"/>
        <v>3.167578760538382</v>
      </c>
      <c r="L24" s="18">
        <v>24797</v>
      </c>
      <c r="M24" s="18">
        <v>16737</v>
      </c>
      <c r="N24" s="19">
        <f t="shared" si="7"/>
        <v>22.18482074444489</v>
      </c>
      <c r="O24" s="19">
        <f t="shared" si="5"/>
        <v>4.318264306166069</v>
      </c>
    </row>
    <row r="25" spans="1:15" ht="24" customHeight="1" thickBot="1">
      <c r="A25" s="23" t="s">
        <v>29</v>
      </c>
      <c r="B25" s="18">
        <v>114222</v>
      </c>
      <c r="C25" s="18">
        <v>366486</v>
      </c>
      <c r="D25" s="26">
        <f t="shared" si="6"/>
        <v>480708</v>
      </c>
      <c r="E25" s="19">
        <v>93.98</v>
      </c>
      <c r="F25" s="18">
        <v>9202</v>
      </c>
      <c r="G25" s="20">
        <f t="shared" si="0"/>
        <v>97.91444988295382</v>
      </c>
      <c r="H25" s="19">
        <f t="shared" si="1"/>
        <v>5115.003192168546</v>
      </c>
      <c r="I25" s="19">
        <f t="shared" si="2"/>
        <v>1215.3862523941264</v>
      </c>
      <c r="J25" s="19">
        <f t="shared" si="3"/>
        <v>52.239513149315364</v>
      </c>
      <c r="K25" s="19">
        <f t="shared" si="4"/>
        <v>12.412736361660508</v>
      </c>
      <c r="L25" s="18">
        <v>7731</v>
      </c>
      <c r="M25" s="18">
        <v>4817</v>
      </c>
      <c r="N25" s="19">
        <f t="shared" si="7"/>
        <v>62.17927823050058</v>
      </c>
      <c r="O25" s="19">
        <f t="shared" si="5"/>
        <v>14.77454404346139</v>
      </c>
    </row>
    <row r="26" spans="1:15" ht="24" customHeight="1" thickBot="1" thickTop="1">
      <c r="A26" s="15" t="s">
        <v>47</v>
      </c>
      <c r="B26" s="16">
        <f>SUM(B24:B25)</f>
        <v>221302</v>
      </c>
      <c r="C26" s="16">
        <f>SUM(C24:C25)</f>
        <v>809523</v>
      </c>
      <c r="D26" s="16">
        <f>SUM(D24:D25)</f>
        <v>1030825</v>
      </c>
      <c r="E26" s="17">
        <f>SUM(E24:E25)</f>
        <v>226.66000000000003</v>
      </c>
      <c r="F26" s="16">
        <f>SUM(F24:F25)</f>
        <v>43007</v>
      </c>
      <c r="G26" s="17">
        <f t="shared" si="0"/>
        <v>189.7423453630989</v>
      </c>
      <c r="H26" s="17">
        <f t="shared" si="1"/>
        <v>4547.891114444542</v>
      </c>
      <c r="I26" s="17">
        <f t="shared" si="2"/>
        <v>976.3610694432189</v>
      </c>
      <c r="J26" s="17">
        <f t="shared" si="3"/>
        <v>23.96877252540284</v>
      </c>
      <c r="K26" s="17">
        <f t="shared" si="4"/>
        <v>5.145720464110494</v>
      </c>
      <c r="L26" s="16">
        <f>SUM(L24:L25)</f>
        <v>32528</v>
      </c>
      <c r="M26" s="16">
        <f>SUM(M24:M25)</f>
        <v>21554</v>
      </c>
      <c r="N26" s="17">
        <f t="shared" si="7"/>
        <v>31.690389818002952</v>
      </c>
      <c r="O26" s="17">
        <f t="shared" si="5"/>
        <v>6.803430890309887</v>
      </c>
    </row>
    <row r="27" spans="1:15" ht="24" customHeight="1" thickBot="1" thickTop="1">
      <c r="A27" s="12" t="s">
        <v>35</v>
      </c>
      <c r="B27" s="13">
        <v>357759</v>
      </c>
      <c r="C27" s="13">
        <v>1139697</v>
      </c>
      <c r="D27" s="25">
        <f>B27+C27</f>
        <v>1497456</v>
      </c>
      <c r="E27" s="14">
        <v>514.34</v>
      </c>
      <c r="F27" s="13">
        <v>37841</v>
      </c>
      <c r="G27" s="14">
        <f t="shared" si="0"/>
        <v>73.57195629350235</v>
      </c>
      <c r="H27" s="14">
        <f t="shared" si="1"/>
        <v>2911.4126842166656</v>
      </c>
      <c r="I27" s="14">
        <f t="shared" si="2"/>
        <v>695.5690788194579</v>
      </c>
      <c r="J27" s="14">
        <f t="shared" si="3"/>
        <v>39.5723157421844</v>
      </c>
      <c r="K27" s="14">
        <f t="shared" si="4"/>
        <v>9.454269178932904</v>
      </c>
      <c r="L27" s="13">
        <v>32284</v>
      </c>
      <c r="M27" s="13">
        <v>20503</v>
      </c>
      <c r="N27" s="14">
        <f t="shared" si="7"/>
        <v>46.38384338991451</v>
      </c>
      <c r="O27" s="14">
        <f t="shared" si="5"/>
        <v>11.081619378020072</v>
      </c>
    </row>
    <row r="28" spans="1:15" ht="24" customHeight="1" thickBot="1" thickTop="1">
      <c r="A28" s="15" t="s">
        <v>34</v>
      </c>
      <c r="B28" s="16">
        <f>B27</f>
        <v>357759</v>
      </c>
      <c r="C28" s="16">
        <f>C27</f>
        <v>1139697</v>
      </c>
      <c r="D28" s="16">
        <f>D27</f>
        <v>1497456</v>
      </c>
      <c r="E28" s="17">
        <f>E27</f>
        <v>514.34</v>
      </c>
      <c r="F28" s="16">
        <f>F27</f>
        <v>37841</v>
      </c>
      <c r="G28" s="17">
        <f t="shared" si="0"/>
        <v>73.57195629350235</v>
      </c>
      <c r="H28" s="17">
        <f t="shared" si="1"/>
        <v>2911.4126842166656</v>
      </c>
      <c r="I28" s="17">
        <f t="shared" si="2"/>
        <v>695.5690788194579</v>
      </c>
      <c r="J28" s="17">
        <f t="shared" si="3"/>
        <v>39.5723157421844</v>
      </c>
      <c r="K28" s="17">
        <f t="shared" si="4"/>
        <v>9.454269178932904</v>
      </c>
      <c r="L28" s="16">
        <f>L27</f>
        <v>32284</v>
      </c>
      <c r="M28" s="16">
        <f>M27</f>
        <v>20503</v>
      </c>
      <c r="N28" s="17">
        <f t="shared" si="7"/>
        <v>46.38384338991451</v>
      </c>
      <c r="O28" s="17">
        <f t="shared" si="5"/>
        <v>11.081619378020072</v>
      </c>
    </row>
    <row r="29" spans="1:15" ht="24" customHeight="1" thickTop="1">
      <c r="A29" s="23" t="s">
        <v>30</v>
      </c>
      <c r="B29" s="18">
        <v>347564</v>
      </c>
      <c r="C29" s="18">
        <v>1259865</v>
      </c>
      <c r="D29" s="25">
        <f>B29+C29</f>
        <v>1607429</v>
      </c>
      <c r="E29" s="19">
        <v>468.19</v>
      </c>
      <c r="F29" s="18">
        <v>74904</v>
      </c>
      <c r="G29" s="20">
        <f t="shared" si="0"/>
        <v>159.9863303359747</v>
      </c>
      <c r="H29" s="19">
        <f t="shared" si="1"/>
        <v>3433.2834960165746</v>
      </c>
      <c r="I29" s="19">
        <f t="shared" si="2"/>
        <v>742.3567355133599</v>
      </c>
      <c r="J29" s="19">
        <f t="shared" si="3"/>
        <v>21.459855281426893</v>
      </c>
      <c r="K29" s="19">
        <f t="shared" si="4"/>
        <v>4.640126027982484</v>
      </c>
      <c r="L29" s="18">
        <v>57304</v>
      </c>
      <c r="M29" s="18">
        <v>39115</v>
      </c>
      <c r="N29" s="19">
        <f t="shared" si="7"/>
        <v>28.05090395085858</v>
      </c>
      <c r="O29" s="19">
        <f t="shared" si="5"/>
        <v>6.065265950020941</v>
      </c>
    </row>
    <row r="30" spans="1:15" ht="24" customHeight="1">
      <c r="A30" s="23" t="s">
        <v>31</v>
      </c>
      <c r="B30" s="18">
        <v>50007</v>
      </c>
      <c r="C30" s="18">
        <v>149469</v>
      </c>
      <c r="D30" s="27">
        <f>B30+C30</f>
        <v>199476</v>
      </c>
      <c r="E30" s="19">
        <v>98.45</v>
      </c>
      <c r="F30" s="18">
        <v>4019</v>
      </c>
      <c r="G30" s="20">
        <f t="shared" si="0"/>
        <v>40.822752666328086</v>
      </c>
      <c r="H30" s="19">
        <f t="shared" si="1"/>
        <v>2026.165566277298</v>
      </c>
      <c r="I30" s="19">
        <f t="shared" si="2"/>
        <v>507.94311833417976</v>
      </c>
      <c r="J30" s="19">
        <f t="shared" si="3"/>
        <v>49.63324210002488</v>
      </c>
      <c r="K30" s="19">
        <f t="shared" si="4"/>
        <v>12.44264742473252</v>
      </c>
      <c r="L30" s="18">
        <v>3276</v>
      </c>
      <c r="M30" s="18">
        <v>2041</v>
      </c>
      <c r="N30" s="19">
        <f t="shared" si="7"/>
        <v>60.89010989010989</v>
      </c>
      <c r="O30" s="19">
        <f t="shared" si="5"/>
        <v>15.264652014652015</v>
      </c>
    </row>
    <row r="31" spans="1:15" ht="24" customHeight="1" thickBot="1">
      <c r="A31" s="23" t="s">
        <v>42</v>
      </c>
      <c r="B31" s="18">
        <v>114238</v>
      </c>
      <c r="C31" s="18">
        <v>262735</v>
      </c>
      <c r="D31" s="26">
        <f>B31+C31</f>
        <v>376973</v>
      </c>
      <c r="E31" s="19">
        <v>241.88</v>
      </c>
      <c r="F31" s="18">
        <v>10387</v>
      </c>
      <c r="G31" s="20">
        <f t="shared" si="0"/>
        <v>42.94278154456755</v>
      </c>
      <c r="H31" s="19">
        <f t="shared" si="1"/>
        <v>1558.5124855300148</v>
      </c>
      <c r="I31" s="19">
        <f t="shared" si="2"/>
        <v>472.2920456424674</v>
      </c>
      <c r="J31" s="19">
        <f t="shared" si="3"/>
        <v>36.29276980841436</v>
      </c>
      <c r="K31" s="19">
        <f t="shared" si="4"/>
        <v>10.998170790411091</v>
      </c>
      <c r="L31" s="18">
        <v>9031</v>
      </c>
      <c r="M31" s="18">
        <v>5669</v>
      </c>
      <c r="N31" s="19">
        <f t="shared" si="7"/>
        <v>41.74211050824936</v>
      </c>
      <c r="O31" s="19">
        <f t="shared" si="5"/>
        <v>12.64954047170856</v>
      </c>
    </row>
    <row r="32" spans="1:15" ht="24" customHeight="1" thickBot="1" thickTop="1">
      <c r="A32" s="15" t="s">
        <v>48</v>
      </c>
      <c r="B32" s="16">
        <f>SUM(B29:B31)</f>
        <v>511809</v>
      </c>
      <c r="C32" s="16">
        <f>SUM(C29:C31)</f>
        <v>1672069</v>
      </c>
      <c r="D32" s="16">
        <f>SUM(D29:D31)</f>
        <v>2183878</v>
      </c>
      <c r="E32" s="17">
        <f>SUM(E29:E31)</f>
        <v>808.52</v>
      </c>
      <c r="F32" s="16">
        <f>SUM(F29:F31)</f>
        <v>89310</v>
      </c>
      <c r="G32" s="17">
        <f t="shared" si="0"/>
        <v>110.46108939791223</v>
      </c>
      <c r="H32" s="17">
        <f t="shared" si="1"/>
        <v>2701.080987483303</v>
      </c>
      <c r="I32" s="17">
        <f t="shared" si="2"/>
        <v>633.0195913521002</v>
      </c>
      <c r="J32" s="17">
        <f t="shared" si="3"/>
        <v>24.452782443175455</v>
      </c>
      <c r="K32" s="17">
        <f t="shared" si="4"/>
        <v>5.730702049042661</v>
      </c>
      <c r="L32" s="16">
        <f>SUM(L29:L31)</f>
        <v>69611</v>
      </c>
      <c r="M32" s="16">
        <f>SUM(M29:M31)</f>
        <v>46825</v>
      </c>
      <c r="N32" s="17">
        <f t="shared" si="7"/>
        <v>31.372599158179025</v>
      </c>
      <c r="O32" s="17">
        <f t="shared" si="5"/>
        <v>7.352415566505294</v>
      </c>
    </row>
    <row r="33" spans="1:15" ht="24" customHeight="1" thickBot="1" thickTop="1">
      <c r="A33" s="23" t="s">
        <v>43</v>
      </c>
      <c r="B33" s="18">
        <v>184877</v>
      </c>
      <c r="C33" s="18">
        <v>527964</v>
      </c>
      <c r="D33" s="25">
        <f>B33+C33</f>
        <v>712841</v>
      </c>
      <c r="E33" s="19">
        <v>238.99</v>
      </c>
      <c r="F33" s="18">
        <v>21060</v>
      </c>
      <c r="G33" s="20">
        <f t="shared" si="0"/>
        <v>88.12084187622912</v>
      </c>
      <c r="H33" s="19">
        <f t="shared" si="1"/>
        <v>2982.723126490648</v>
      </c>
      <c r="I33" s="19">
        <f t="shared" si="2"/>
        <v>773.5763002636094</v>
      </c>
      <c r="J33" s="19">
        <f t="shared" si="3"/>
        <v>33.84810066476733</v>
      </c>
      <c r="K33" s="19">
        <f t="shared" si="4"/>
        <v>8.778584995251663</v>
      </c>
      <c r="L33" s="18">
        <v>17509</v>
      </c>
      <c r="M33" s="18">
        <v>12086</v>
      </c>
      <c r="N33" s="19">
        <f t="shared" si="7"/>
        <v>40.71283339996573</v>
      </c>
      <c r="O33" s="19">
        <f t="shared" si="5"/>
        <v>10.558969672739734</v>
      </c>
    </row>
    <row r="34" spans="1:15" ht="24" customHeight="1" thickBot="1" thickTop="1">
      <c r="A34" s="15" t="s">
        <v>51</v>
      </c>
      <c r="B34" s="16">
        <f>B33</f>
        <v>184877</v>
      </c>
      <c r="C34" s="16">
        <f>C33</f>
        <v>527964</v>
      </c>
      <c r="D34" s="16">
        <f>D33</f>
        <v>712841</v>
      </c>
      <c r="E34" s="17">
        <f>E33</f>
        <v>238.99</v>
      </c>
      <c r="F34" s="16">
        <f>F33</f>
        <v>21060</v>
      </c>
      <c r="G34" s="17">
        <f t="shared" si="0"/>
        <v>88.12084187622912</v>
      </c>
      <c r="H34" s="17">
        <f>D34/E34</f>
        <v>2982.723126490648</v>
      </c>
      <c r="I34" s="17">
        <f t="shared" si="2"/>
        <v>773.5763002636094</v>
      </c>
      <c r="J34" s="17">
        <f t="shared" si="3"/>
        <v>33.84810066476733</v>
      </c>
      <c r="K34" s="17">
        <f t="shared" si="4"/>
        <v>8.778584995251663</v>
      </c>
      <c r="L34" s="16">
        <f>L33</f>
        <v>17509</v>
      </c>
      <c r="M34" s="16">
        <f>M33</f>
        <v>12086</v>
      </c>
      <c r="N34" s="17">
        <f t="shared" si="7"/>
        <v>40.71283339996573</v>
      </c>
      <c r="O34" s="17">
        <f t="shared" si="5"/>
        <v>10.558969672739734</v>
      </c>
    </row>
    <row r="35" spans="1:15" ht="24" customHeight="1" thickBot="1" thickTop="1">
      <c r="A35" s="15" t="s">
        <v>32</v>
      </c>
      <c r="B35" s="16">
        <f>B6+B9+B12+B18+B20+B23+B26+B28+B32+B34</f>
        <v>3969800</v>
      </c>
      <c r="C35" s="16">
        <f>C6+C9+C12+C18+C20+C23+C26+C28+C32+C34</f>
        <v>14243047</v>
      </c>
      <c r="D35" s="16">
        <f>D6+D9+D12+D18+D20+D23+D26+D28+D32+D34</f>
        <v>18212847</v>
      </c>
      <c r="E35" s="17">
        <f>E6+E9+E12+E18+E20+E23+E26+E28+E32+E34</f>
        <v>5676.1900000000005</v>
      </c>
      <c r="F35" s="16">
        <f>F6+F9+F12+F18+F20+F23+F26+F28+F32+F34</f>
        <v>1367077</v>
      </c>
      <c r="G35" s="17">
        <f t="shared" si="0"/>
        <v>240.8441225540371</v>
      </c>
      <c r="H35" s="17">
        <f>D35/E35</f>
        <v>3208.639421865723</v>
      </c>
      <c r="I35" s="17">
        <f t="shared" si="2"/>
        <v>699.3775754511388</v>
      </c>
      <c r="J35" s="17">
        <f t="shared" si="3"/>
        <v>13.322473423223418</v>
      </c>
      <c r="K35" s="17">
        <f t="shared" si="4"/>
        <v>2.9038598411062435</v>
      </c>
      <c r="L35" s="16">
        <f>L6+L9+L12+L18+L20+L23+L26+L28+L32+L34</f>
        <v>1016269</v>
      </c>
      <c r="M35" s="16">
        <f>M6+M9+M12+M18+M20+M23+M26+M28+M32+M34</f>
        <v>733267</v>
      </c>
      <c r="N35" s="17">
        <f t="shared" si="7"/>
        <v>17.921285604500383</v>
      </c>
      <c r="O35" s="17">
        <f t="shared" si="5"/>
        <v>3.9062492312566848</v>
      </c>
    </row>
    <row r="36" ht="14.25" thickTop="1"/>
  </sheetData>
  <sheetProtection/>
  <printOptions horizontalCentered="1"/>
  <pageMargins left="0.3937007874015748" right="0.1968503937007874" top="0.5905511811023623" bottom="0.5905511811023623" header="0.5118110236220472" footer="0.511811023622047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 和聖</dc:creator>
  <cp:keywords/>
  <dc:description/>
  <cp:lastModifiedBy>User</cp:lastModifiedBy>
  <cp:lastPrinted>2013-02-27T04:51:34Z</cp:lastPrinted>
  <dcterms:created xsi:type="dcterms:W3CDTF">1997-07-18T04:41:28Z</dcterms:created>
  <dcterms:modified xsi:type="dcterms:W3CDTF">2018-06-07T01:23:11Z</dcterms:modified>
  <cp:category/>
  <cp:version/>
  <cp:contentType/>
  <cp:contentStatus/>
</cp:coreProperties>
</file>