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15" windowWidth="11010" windowHeight="7965" tabRatio="690" activeTab="5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>
    <definedName name="_xlnm.Print_Area" localSheetId="0">'2-2-1週報_週別患者数'!$A$1:$AD$60</definedName>
    <definedName name="_xlnm.Print_Area" localSheetId="1">'2-2-2週報_週別定点当たり'!$A$1:$AD$60</definedName>
    <definedName name="_xlnm.Print_Area" localSheetId="2">'2-2-3週報_年齢別'!$A$1:$V$27</definedName>
    <definedName name="_xlnm.Print_Area" localSheetId="3">'2-2-4月報_月別患者数'!$A$1:$Z$17</definedName>
    <definedName name="_xlnm.Print_Area" localSheetId="4">'2-2-5月報_月別定点当たり'!$A$1:$Z$17</definedName>
    <definedName name="_xlnm.Print_Area" localSheetId="5">'2-2-6月報_月別年齢別'!$A$1:$X$24</definedName>
  </definedNames>
  <calcPr fullCalcOnLoad="1"/>
</workbook>
</file>

<file path=xl/sharedStrings.xml><?xml version="1.0" encoding="utf-8"?>
<sst xmlns="http://schemas.openxmlformats.org/spreadsheetml/2006/main" count="392" uniqueCount="150">
  <si>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</si>
  <si>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</si>
  <si>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</si>
  <si>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</si>
  <si>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</si>
  <si>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</si>
  <si>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</si>
  <si>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</si>
  <si>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</si>
  <si>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</si>
  <si>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</si>
  <si>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</si>
  <si>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</si>
  <si>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</si>
  <si>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</si>
  <si>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</si>
  <si>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</si>
  <si>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</si>
  <si>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</si>
  <si>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</si>
  <si>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</si>
  <si>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</si>
  <si>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</si>
  <si>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</si>
  <si>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</si>
  <si>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</si>
  <si>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</si>
  <si>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</si>
  <si>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</si>
  <si>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</si>
  <si>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</si>
  <si>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</si>
  <si>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</si>
  <si>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</si>
  <si>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</si>
  <si>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</si>
  <si>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</si>
  <si>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</si>
  <si>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</si>
  <si>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</si>
  <si>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</si>
  <si>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</si>
  <si>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</si>
  <si>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</si>
  <si>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</si>
  <si>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</si>
  <si>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</si>
  <si>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</si>
  <si>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</si>
  <si>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</si>
  <si>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</si>
  <si>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</si>
  <si>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</si>
  <si>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</si>
  <si>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</si>
  <si>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</si>
  <si>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</si>
  <si>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</si>
  <si>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</si>
  <si>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</si>
  <si>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</si>
  <si>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</si>
  <si>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</si>
  <si>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</si>
  <si>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</si>
  <si>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</si>
  <si>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</si>
  <si>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</si>
  <si>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</si>
  <si>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</si>
  <si>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</si>
  <si>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</si>
  <si>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</si>
  <si>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</si>
  <si>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</si>
  <si>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</si>
  <si>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</si>
  <si>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</si>
  <si>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</si>
  <si>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</si>
  <si>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</si>
  <si>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</si>
  <si>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</si>
  <si>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</si>
  <si>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</si>
  <si>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</si>
  <si>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</si>
  <si>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</si>
  <si>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</si>
  <si>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</si>
  <si>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</si>
  <si>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</si>
  <si>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</si>
  <si>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</si>
  <si>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</si>
  <si>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</si>
  <si>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</si>
  <si>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</si>
  <si>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</si>
  <si>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</si>
  <si>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</si>
  <si>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</si>
  <si>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</si>
  <si>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</si>
  <si>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</si>
  <si>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</si>
  <si>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</si>
  <si>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</si>
  <si>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</si>
  <si>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</si>
  <si>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</si>
  <si>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</si>
  <si>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</si>
  <si>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</si>
  <si>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</si>
  <si>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</si>
  <si>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</si>
  <si>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</si>
  <si>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</si>
  <si>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</si>
  <si>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</si>
  <si>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</si>
  <si>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</si>
  <si>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</si>
  <si>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</si>
  <si>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</si>
  <si>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</si>
  <si>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</si>
  <si>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</si>
  <si>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性器ヘルペスウイルス感染症</t>
  </si>
  <si>
    <t>男性</t>
  </si>
  <si>
    <t>女性</t>
  </si>
  <si>
    <t>基幹定点</t>
  </si>
  <si>
    <t>STD定点　（定点数：11）</t>
  </si>
  <si>
    <t>基幹定点　（定点数：6）</t>
  </si>
  <si>
    <t>細菌性髄膜炎</t>
  </si>
  <si>
    <t>ロタウイルス胃腸炎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</si>
  <si>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</si>
  <si>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</si>
  <si>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r>
      <t>*4</t>
    </r>
    <r>
      <rPr>
        <sz val="9.5"/>
        <color indexed="8"/>
        <rFont val="ＭＳ Ｐ明朝"/>
        <family val="1"/>
      </rPr>
      <t>：小児科定点疾患については</t>
    </r>
    <r>
      <rPr>
        <sz val="9.5"/>
        <color indexed="8"/>
        <rFont val="Century"/>
        <family val="1"/>
      </rPr>
      <t>20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"20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29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　　</t>
    </r>
    <r>
      <rPr>
        <sz val="9.5"/>
        <color indexed="8"/>
        <rFont val="Century"/>
        <family val="1"/>
      </rP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</si>
  <si>
    <t>メチシリン耐性黄色ブドウ球菌感染症</t>
  </si>
  <si>
    <t>Ａ群溶血性レンサ球菌咽頭炎</t>
  </si>
  <si>
    <t>Ａ群溶血性レンサ球菌咽頭炎</t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</si>
  <si>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　　</t>
    </r>
    <r>
      <rPr>
        <sz val="9.5"/>
        <rFont val="Century"/>
        <family val="1"/>
      </rPr>
      <t>*3</t>
    </r>
    <r>
      <rPr>
        <sz val="9.5"/>
        <rFont val="ＭＳ Ｐ明朝"/>
        <family val="1"/>
      </rPr>
      <t>：インフルエンザ菌、髄膜炎菌、肺炎球菌を原因として同定された場合を除く。</t>
    </r>
  </si>
  <si>
    <t>　</t>
  </si>
  <si>
    <r>
      <t>*1</t>
    </r>
    <r>
      <rPr>
        <sz val="9"/>
        <rFont val="ＭＳ Ｐ明朝"/>
        <family val="1"/>
      </rPr>
      <t>：鳥インフルエンザ及び新型インフルエンザ等感染症を除く。　　</t>
    </r>
    <r>
      <rPr>
        <sz val="9"/>
        <rFont val="Century"/>
        <family val="1"/>
      </rPr>
      <t>*2</t>
    </r>
    <r>
      <rPr>
        <sz val="9"/>
        <rFont val="ＭＳ Ｐ明朝"/>
        <family val="1"/>
      </rPr>
      <t>：感染性胃腸炎（病原体がロタウイルスであるものに限る。）</t>
    </r>
    <r>
      <rPr>
        <sz val="9"/>
        <rFont val="ＭＳ Ｐ明朝"/>
        <family val="1"/>
      </rPr>
      <t>　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</si>
  <si>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</si>
  <si>
    <t>期　間</t>
  </si>
  <si>
    <r>
      <t xml:space="preserve"> </t>
    </r>
    <r>
      <rPr>
        <sz val="9"/>
        <color indexed="8"/>
        <rFont val="ＭＳ Ｐ明朝"/>
        <family val="1"/>
      </rPr>
      <t>～</t>
    </r>
  </si>
  <si>
    <r>
      <t xml:space="preserve"> </t>
    </r>
    <r>
      <rPr>
        <sz val="9"/>
        <color indexed="8"/>
        <rFont val="ＭＳ Ｐ明朝"/>
        <family val="1"/>
      </rPr>
      <t>～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</si>
</sst>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  <numFmt numFmtId="197" formatCode="#,##0_);[Red]\(#,##0\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.00000000"/>
    <numFmt numFmtId="205" formatCode="m/d;@"/>
    <numFmt numFmtId="206" formatCode="mmm\-yyyy"/>
    <numFmt numFmtId="207" formatCode="0.000_);[Red]\(0.000\)"/>
    <numFmt numFmtId="208" formatCode="0.0000_);[Red]\(0.0000\)"/>
    <numFmt numFmtId="209" formatCode="0.00000_);[Red]\(0.00000\)"/>
    <numFmt numFmtId="210" formatCode="0.000000000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#,##0.0_ "/>
  </numFmts>
  <fonts count="5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7" fillId="30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1" xfId="49" applyNumberFormat="1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5" xfId="49" applyNumberFormat="1" applyFont="1" applyFill="1" applyBorder="1" applyAlignment="1">
      <alignment horizontal="right" vertical="center"/>
    </xf>
    <xf numFmtId="187" fontId="8" fillId="0" borderId="11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15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9" xfId="49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88" fontId="8" fillId="0" borderId="21" xfId="0" applyNumberFormat="1" applyFont="1" applyFill="1" applyBorder="1" applyAlignment="1">
      <alignment horizontal="right" vertical="center"/>
    </xf>
    <xf numFmtId="190" fontId="12" fillId="0" borderId="11" xfId="49" applyNumberFormat="1" applyFont="1" applyFill="1" applyBorder="1" applyAlignment="1">
      <alignment horizontal="right" vertical="center"/>
    </xf>
    <xf numFmtId="190" fontId="12" fillId="0" borderId="19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88" fontId="12" fillId="0" borderId="22" xfId="49" applyNumberFormat="1" applyFont="1" applyFill="1" applyBorder="1" applyAlignment="1">
      <alignment horizontal="right" vertical="center"/>
    </xf>
    <xf numFmtId="188" fontId="12" fillId="0" borderId="23" xfId="49" applyNumberFormat="1" applyFont="1" applyFill="1" applyBorder="1" applyAlignment="1">
      <alignment horizontal="right" vertical="center"/>
    </xf>
    <xf numFmtId="188" fontId="12" fillId="0" borderId="24" xfId="49" applyNumberFormat="1" applyFont="1" applyFill="1" applyBorder="1" applyAlignment="1">
      <alignment horizontal="right" vertical="center"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Fill="1" applyBorder="1" applyAlignment="1">
      <alignment horizontal="right" vertical="center"/>
    </xf>
    <xf numFmtId="188" fontId="12" fillId="0" borderId="27" xfId="49" applyNumberFormat="1" applyFont="1" applyFill="1" applyBorder="1" applyAlignment="1">
      <alignment horizontal="right" vertical="center"/>
    </xf>
    <xf numFmtId="188" fontId="12" fillId="0" borderId="28" xfId="49" applyNumberFormat="1" applyFont="1" applyFill="1" applyBorder="1" applyAlignment="1">
      <alignment horizontal="right" vertical="center"/>
    </xf>
    <xf numFmtId="188" fontId="12" fillId="0" borderId="29" xfId="49" applyNumberFormat="1" applyFont="1" applyFill="1" applyBorder="1" applyAlignment="1">
      <alignment horizontal="right" vertical="center"/>
    </xf>
    <xf numFmtId="190" fontId="12" fillId="0" borderId="26" xfId="49" applyNumberFormat="1" applyFont="1" applyFill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top" textRotation="255"/>
    </xf>
    <xf numFmtId="0" fontId="6" fillId="0" borderId="31" xfId="0" applyFont="1" applyFill="1" applyBorder="1" applyAlignment="1">
      <alignment horizontal="center" vertical="top" textRotation="255"/>
    </xf>
    <xf numFmtId="0" fontId="6" fillId="0" borderId="32" xfId="0" applyFont="1" applyFill="1" applyBorder="1" applyAlignment="1">
      <alignment horizontal="center" vertical="top" textRotation="255" wrapText="1"/>
    </xf>
    <xf numFmtId="0" fontId="6" fillId="0" borderId="32" xfId="0" applyFont="1" applyFill="1" applyBorder="1" applyAlignment="1">
      <alignment horizontal="center" vertical="top" textRotation="255"/>
    </xf>
    <xf numFmtId="0" fontId="6" fillId="0" borderId="30" xfId="0" applyFont="1" applyFill="1" applyBorder="1" applyAlignment="1">
      <alignment horizontal="center" vertical="top" textRotation="255"/>
    </xf>
    <xf numFmtId="0" fontId="6" fillId="0" borderId="33" xfId="0" applyFont="1" applyFill="1" applyBorder="1" applyAlignment="1">
      <alignment horizontal="center" vertical="top" textRotation="255"/>
    </xf>
    <xf numFmtId="188" fontId="12" fillId="0" borderId="34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88" fontId="8" fillId="0" borderId="35" xfId="49" applyNumberFormat="1" applyFont="1" applyFill="1" applyBorder="1" applyAlignment="1">
      <alignment horizontal="right" vertical="center"/>
    </xf>
    <xf numFmtId="188" fontId="8" fillId="0" borderId="36" xfId="49" applyNumberFormat="1" applyFont="1" applyFill="1" applyBorder="1" applyAlignment="1">
      <alignment horizontal="right" vertical="center"/>
    </xf>
    <xf numFmtId="188" fontId="8" fillId="0" borderId="37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187" fontId="8" fillId="0" borderId="38" xfId="49" applyNumberFormat="1" applyFont="1" applyFill="1" applyBorder="1" applyAlignment="1">
      <alignment horizontal="right" vertical="center"/>
    </xf>
    <xf numFmtId="187" fontId="8" fillId="0" borderId="39" xfId="49" applyNumberFormat="1" applyFont="1" applyFill="1" applyBorder="1" applyAlignment="1">
      <alignment horizontal="right" vertical="center"/>
    </xf>
    <xf numFmtId="187" fontId="8" fillId="0" borderId="40" xfId="49" applyNumberFormat="1" applyFont="1" applyFill="1" applyBorder="1" applyAlignment="1">
      <alignment horizontal="right" vertical="center"/>
    </xf>
    <xf numFmtId="187" fontId="8" fillId="0" borderId="41" xfId="49" applyNumberFormat="1" applyFont="1" applyFill="1" applyBorder="1" applyAlignment="1">
      <alignment horizontal="right" vertical="center"/>
    </xf>
    <xf numFmtId="187" fontId="8" fillId="0" borderId="42" xfId="49" applyNumberFormat="1" applyFont="1" applyFill="1" applyBorder="1" applyAlignment="1">
      <alignment horizontal="right" vertical="center"/>
    </xf>
    <xf numFmtId="187" fontId="8" fillId="0" borderId="43" xfId="49" applyNumberFormat="1" applyFont="1" applyFill="1" applyBorder="1" applyAlignment="1">
      <alignment horizontal="right" vertical="center"/>
    </xf>
    <xf numFmtId="187" fontId="8" fillId="0" borderId="44" xfId="49" applyNumberFormat="1" applyFont="1" applyFill="1" applyBorder="1" applyAlignment="1">
      <alignment horizontal="right" vertical="center"/>
    </xf>
    <xf numFmtId="187" fontId="8" fillId="0" borderId="45" xfId="49" applyNumberFormat="1" applyFont="1" applyFill="1" applyBorder="1" applyAlignment="1">
      <alignment horizontal="right" vertical="center"/>
    </xf>
    <xf numFmtId="188" fontId="12" fillId="0" borderId="46" xfId="49" applyNumberFormat="1" applyFont="1" applyFill="1" applyBorder="1" applyAlignment="1">
      <alignment horizontal="right" vertical="center"/>
    </xf>
    <xf numFmtId="188" fontId="12" fillId="0" borderId="47" xfId="49" applyNumberFormat="1" applyFont="1" applyFill="1" applyBorder="1" applyAlignment="1">
      <alignment horizontal="right" vertical="center"/>
    </xf>
    <xf numFmtId="188" fontId="12" fillId="0" borderId="48" xfId="49" applyNumberFormat="1" applyFont="1" applyFill="1" applyBorder="1" applyAlignment="1">
      <alignment horizontal="right" vertical="center"/>
    </xf>
    <xf numFmtId="190" fontId="12" fillId="0" borderId="29" xfId="49" applyNumberFormat="1" applyFont="1" applyFill="1" applyBorder="1" applyAlignment="1">
      <alignment horizontal="right" vertical="center"/>
    </xf>
    <xf numFmtId="190" fontId="12" fillId="0" borderId="34" xfId="49" applyNumberFormat="1" applyFont="1" applyFill="1" applyBorder="1" applyAlignment="1">
      <alignment horizontal="right" vertical="center"/>
    </xf>
    <xf numFmtId="190" fontId="12" fillId="0" borderId="49" xfId="49" applyNumberFormat="1" applyFont="1" applyFill="1" applyBorder="1" applyAlignment="1">
      <alignment horizontal="right" vertical="center"/>
    </xf>
    <xf numFmtId="190" fontId="12" fillId="0" borderId="50" xfId="49" applyNumberFormat="1" applyFont="1" applyFill="1" applyBorder="1" applyAlignment="1">
      <alignment horizontal="right" vertical="center"/>
    </xf>
    <xf numFmtId="190" fontId="12" fillId="0" borderId="46" xfId="49" applyNumberFormat="1" applyFont="1" applyFill="1" applyBorder="1" applyAlignment="1">
      <alignment horizontal="right" vertical="center"/>
    </xf>
    <xf numFmtId="190" fontId="12" fillId="0" borderId="48" xfId="49" applyNumberFormat="1" applyFont="1" applyFill="1" applyBorder="1" applyAlignment="1">
      <alignment horizontal="right" vertical="center"/>
    </xf>
    <xf numFmtId="188" fontId="12" fillId="0" borderId="49" xfId="49" applyNumberFormat="1" applyFont="1" applyFill="1" applyBorder="1" applyAlignment="1">
      <alignment horizontal="right" vertical="center"/>
    </xf>
    <xf numFmtId="0" fontId="18" fillId="0" borderId="51" xfId="0" applyFont="1" applyFill="1" applyBorder="1" applyAlignment="1">
      <alignment horizontal="center" vertical="top" textRotation="255"/>
    </xf>
    <xf numFmtId="188" fontId="8" fillId="0" borderId="52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7" fontId="8" fillId="0" borderId="12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53" xfId="49" applyNumberFormat="1" applyFont="1" applyFill="1" applyBorder="1" applyAlignment="1">
      <alignment horizontal="right" vertical="center"/>
    </xf>
    <xf numFmtId="188" fontId="8" fillId="0" borderId="20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40" xfId="49" applyNumberFormat="1" applyFont="1" applyFill="1" applyBorder="1" applyAlignment="1">
      <alignment horizontal="right" vertical="center"/>
    </xf>
    <xf numFmtId="188" fontId="8" fillId="0" borderId="54" xfId="49" applyNumberFormat="1" applyFont="1" applyFill="1" applyBorder="1" applyAlignment="1">
      <alignment horizontal="right" vertical="center"/>
    </xf>
    <xf numFmtId="188" fontId="8" fillId="0" borderId="55" xfId="49" applyNumberFormat="1" applyFont="1" applyFill="1" applyBorder="1" applyAlignment="1">
      <alignment horizontal="right" vertical="center"/>
    </xf>
    <xf numFmtId="188" fontId="8" fillId="0" borderId="19" xfId="49" applyNumberFormat="1" applyFont="1" applyFill="1" applyBorder="1" applyAlignment="1">
      <alignment horizontal="right" vertical="center"/>
    </xf>
    <xf numFmtId="188" fontId="8" fillId="0" borderId="56" xfId="49" applyNumberFormat="1" applyFont="1" applyFill="1" applyBorder="1" applyAlignment="1">
      <alignment horizontal="right" vertical="center"/>
    </xf>
    <xf numFmtId="188" fontId="8" fillId="0" borderId="57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7" fontId="8" fillId="0" borderId="59" xfId="49" applyNumberFormat="1" applyFont="1" applyFill="1" applyBorder="1" applyAlignment="1">
      <alignment horizontal="righ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60" xfId="49" applyNumberFormat="1" applyFont="1" applyFill="1" applyBorder="1" applyAlignment="1">
      <alignment horizontal="right" vertical="center"/>
    </xf>
    <xf numFmtId="187" fontId="8" fillId="0" borderId="53" xfId="49" applyNumberFormat="1" applyFont="1" applyFill="1" applyBorder="1" applyAlignment="1">
      <alignment horizontal="right" vertical="center"/>
    </xf>
    <xf numFmtId="187" fontId="8" fillId="0" borderId="61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7" fontId="8" fillId="0" borderId="17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188" fontId="8" fillId="0" borderId="63" xfId="49" applyNumberFormat="1" applyFont="1" applyFill="1" applyBorder="1" applyAlignment="1">
      <alignment horizontal="right" vertical="center"/>
    </xf>
    <xf numFmtId="188" fontId="6" fillId="0" borderId="11" xfId="49" applyNumberFormat="1" applyFont="1" applyFill="1" applyBorder="1" applyAlignment="1">
      <alignment horizontal="right" vertical="center"/>
    </xf>
    <xf numFmtId="188" fontId="6" fillId="0" borderId="64" xfId="49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7" fontId="8" fillId="0" borderId="58" xfId="49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7" fillId="0" borderId="65" xfId="0" applyFont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top" textRotation="255"/>
    </xf>
    <xf numFmtId="0" fontId="6" fillId="0" borderId="57" xfId="0" applyFont="1" applyFill="1" applyBorder="1" applyAlignment="1">
      <alignment horizontal="center" vertical="top" textRotation="255"/>
    </xf>
    <xf numFmtId="0" fontId="6" fillId="0" borderId="52" xfId="0" applyFont="1" applyFill="1" applyBorder="1" applyAlignment="1">
      <alignment horizontal="center" vertical="top" textRotation="255" wrapText="1"/>
    </xf>
    <xf numFmtId="0" fontId="6" fillId="0" borderId="52" xfId="0" applyFont="1" applyFill="1" applyBorder="1" applyAlignment="1">
      <alignment horizontal="center" vertical="top" textRotation="255"/>
    </xf>
    <xf numFmtId="0" fontId="3" fillId="0" borderId="66" xfId="0" applyFont="1" applyFill="1" applyBorder="1" applyAlignment="1">
      <alignment/>
    </xf>
    <xf numFmtId="49" fontId="12" fillId="0" borderId="59" xfId="0" applyNumberFormat="1" applyFont="1" applyFill="1" applyBorder="1" applyAlignment="1">
      <alignment horizontal="center" vertical="center" wrapText="1"/>
    </xf>
    <xf numFmtId="49" fontId="12" fillId="0" borderId="60" xfId="0" applyNumberFormat="1" applyFont="1" applyFill="1" applyBorder="1" applyAlignment="1">
      <alignment horizontal="center" vertical="center" wrapText="1"/>
    </xf>
    <xf numFmtId="188" fontId="12" fillId="0" borderId="54" xfId="49" applyNumberFormat="1" applyFont="1" applyFill="1" applyBorder="1" applyAlignment="1">
      <alignment horizontal="right" vertical="center"/>
    </xf>
    <xf numFmtId="188" fontId="12" fillId="0" borderId="57" xfId="49" applyNumberFormat="1" applyFont="1" applyFill="1" applyBorder="1" applyAlignment="1">
      <alignment horizontal="right" vertical="center"/>
    </xf>
    <xf numFmtId="188" fontId="12" fillId="0" borderId="67" xfId="49" applyNumberFormat="1" applyFont="1" applyFill="1" applyBorder="1" applyAlignment="1">
      <alignment horizontal="right" vertical="center"/>
    </xf>
    <xf numFmtId="0" fontId="12" fillId="0" borderId="68" xfId="49" applyNumberFormat="1" applyFont="1" applyFill="1" applyBorder="1" applyAlignment="1">
      <alignment horizontal="right" vertical="center"/>
    </xf>
    <xf numFmtId="0" fontId="42" fillId="0" borderId="0" xfId="63" applyBorder="1">
      <alignment vertical="center"/>
      <protection/>
    </xf>
    <xf numFmtId="0" fontId="0" fillId="0" borderId="0" xfId="67" applyFont="1" applyFill="1" applyBorder="1" applyAlignment="1">
      <alignment horizontal="right" wrapText="1"/>
      <protection/>
    </xf>
    <xf numFmtId="0" fontId="13" fillId="0" borderId="69" xfId="0" applyFont="1" applyFill="1" applyBorder="1" applyAlignment="1">
      <alignment horizontal="center" vertical="center"/>
    </xf>
    <xf numFmtId="188" fontId="13" fillId="0" borderId="30" xfId="49" applyNumberFormat="1" applyFont="1" applyFill="1" applyBorder="1" applyAlignment="1">
      <alignment horizontal="center" vertical="center"/>
    </xf>
    <xf numFmtId="188" fontId="13" fillId="0" borderId="31" xfId="49" applyNumberFormat="1" applyFont="1" applyFill="1" applyBorder="1" applyAlignment="1">
      <alignment horizontal="center" vertical="center"/>
    </xf>
    <xf numFmtId="188" fontId="13" fillId="0" borderId="33" xfId="49" applyNumberFormat="1" applyFont="1" applyFill="1" applyBorder="1" applyAlignment="1">
      <alignment horizontal="center" vertical="center"/>
    </xf>
    <xf numFmtId="188" fontId="13" fillId="0" borderId="32" xfId="49" applyNumberFormat="1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188" fontId="12" fillId="0" borderId="67" xfId="49" applyNumberFormat="1" applyFont="1" applyFill="1" applyBorder="1" applyAlignment="1">
      <alignment vertical="center"/>
    </xf>
    <xf numFmtId="188" fontId="12" fillId="0" borderId="52" xfId="49" applyNumberFormat="1" applyFont="1" applyFill="1" applyBorder="1" applyAlignment="1">
      <alignment vertical="center"/>
    </xf>
    <xf numFmtId="188" fontId="12" fillId="0" borderId="63" xfId="49" applyNumberFormat="1" applyFont="1" applyFill="1" applyBorder="1" applyAlignment="1">
      <alignment vertical="center"/>
    </xf>
    <xf numFmtId="191" fontId="12" fillId="0" borderId="10" xfId="49" applyNumberFormat="1" applyFont="1" applyFill="1" applyBorder="1" applyAlignment="1">
      <alignment vertical="center"/>
    </xf>
    <xf numFmtId="191" fontId="12" fillId="0" borderId="55" xfId="49" applyNumberFormat="1" applyFont="1" applyFill="1" applyBorder="1" applyAlignment="1">
      <alignment vertical="center"/>
    </xf>
    <xf numFmtId="191" fontId="12" fillId="0" borderId="12" xfId="49" applyNumberFormat="1" applyFont="1" applyFill="1" applyBorder="1" applyAlignment="1">
      <alignment vertical="center"/>
    </xf>
    <xf numFmtId="191" fontId="12" fillId="0" borderId="13" xfId="49" applyNumberFormat="1" applyFont="1" applyFill="1" applyBorder="1" applyAlignment="1">
      <alignment vertical="center"/>
    </xf>
    <xf numFmtId="191" fontId="12" fillId="0" borderId="11" xfId="49" applyNumberFormat="1" applyFont="1" applyFill="1" applyBorder="1" applyAlignment="1">
      <alignment vertical="center"/>
    </xf>
    <xf numFmtId="191" fontId="12" fillId="0" borderId="19" xfId="49" applyNumberFormat="1" applyFont="1" applyFill="1" applyBorder="1" applyAlignment="1">
      <alignment vertical="center"/>
    </xf>
    <xf numFmtId="191" fontId="12" fillId="0" borderId="14" xfId="49" applyNumberFormat="1" applyFont="1" applyFill="1" applyBorder="1" applyAlignment="1">
      <alignment vertical="center"/>
    </xf>
    <xf numFmtId="191" fontId="12" fillId="0" borderId="15" xfId="49" applyNumberFormat="1" applyFont="1" applyFill="1" applyBorder="1" applyAlignment="1">
      <alignment vertical="center"/>
    </xf>
    <xf numFmtId="191" fontId="12" fillId="0" borderId="70" xfId="49" applyNumberFormat="1" applyFont="1" applyFill="1" applyBorder="1" applyAlignment="1">
      <alignment vertical="center"/>
    </xf>
    <xf numFmtId="191" fontId="12" fillId="0" borderId="71" xfId="49" applyNumberFormat="1" applyFont="1" applyFill="1" applyBorder="1" applyAlignment="1">
      <alignment vertical="center"/>
    </xf>
    <xf numFmtId="191" fontId="12" fillId="0" borderId="72" xfId="49" applyNumberFormat="1" applyFont="1" applyFill="1" applyBorder="1" applyAlignment="1">
      <alignment vertical="center"/>
    </xf>
    <xf numFmtId="191" fontId="12" fillId="0" borderId="73" xfId="49" applyNumberFormat="1" applyFont="1" applyFill="1" applyBorder="1" applyAlignment="1">
      <alignment vertical="center"/>
    </xf>
    <xf numFmtId="191" fontId="12" fillId="0" borderId="12" xfId="66" applyNumberFormat="1" applyFont="1" applyFill="1" applyBorder="1" applyAlignment="1">
      <alignment vertical="center"/>
      <protection/>
    </xf>
    <xf numFmtId="191" fontId="12" fillId="0" borderId="74" xfId="66" applyNumberFormat="1" applyFont="1" applyFill="1" applyBorder="1" applyAlignment="1">
      <alignment vertical="center"/>
      <protection/>
    </xf>
    <xf numFmtId="191" fontId="12" fillId="0" borderId="13" xfId="66" applyNumberFormat="1" applyFont="1" applyFill="1" applyBorder="1" applyAlignment="1">
      <alignment vertical="center"/>
      <protection/>
    </xf>
    <xf numFmtId="191" fontId="12" fillId="0" borderId="12" xfId="69" applyNumberFormat="1" applyFont="1" applyFill="1" applyBorder="1" applyAlignment="1">
      <alignment vertical="center"/>
      <protection/>
    </xf>
    <xf numFmtId="191" fontId="12" fillId="0" borderId="74" xfId="69" applyNumberFormat="1" applyFont="1" applyFill="1" applyBorder="1" applyAlignment="1">
      <alignment vertical="center"/>
      <protection/>
    </xf>
    <xf numFmtId="191" fontId="12" fillId="0" borderId="13" xfId="69" applyNumberFormat="1" applyFont="1" applyFill="1" applyBorder="1" applyAlignment="1">
      <alignment vertical="center"/>
      <protection/>
    </xf>
    <xf numFmtId="191" fontId="12" fillId="0" borderId="14" xfId="66" applyNumberFormat="1" applyFont="1" applyFill="1" applyBorder="1" applyAlignment="1">
      <alignment vertical="center"/>
      <protection/>
    </xf>
    <xf numFmtId="191" fontId="12" fillId="0" borderId="75" xfId="66" applyNumberFormat="1" applyFont="1" applyFill="1" applyBorder="1" applyAlignment="1">
      <alignment vertical="center"/>
      <protection/>
    </xf>
    <xf numFmtId="191" fontId="12" fillId="0" borderId="15" xfId="66" applyNumberFormat="1" applyFont="1" applyFill="1" applyBorder="1" applyAlignment="1">
      <alignment vertical="center"/>
      <protection/>
    </xf>
    <xf numFmtId="191" fontId="12" fillId="0" borderId="14" xfId="69" applyNumberFormat="1" applyFont="1" applyFill="1" applyBorder="1" applyAlignment="1">
      <alignment vertical="center"/>
      <protection/>
    </xf>
    <xf numFmtId="191" fontId="12" fillId="0" borderId="75" xfId="69" applyNumberFormat="1" applyFont="1" applyFill="1" applyBorder="1" applyAlignment="1">
      <alignment vertical="center"/>
      <protection/>
    </xf>
    <xf numFmtId="191" fontId="12" fillId="0" borderId="15" xfId="69" applyNumberFormat="1" applyFont="1" applyFill="1" applyBorder="1" applyAlignment="1">
      <alignment vertical="center"/>
      <protection/>
    </xf>
    <xf numFmtId="191" fontId="12" fillId="0" borderId="72" xfId="66" applyNumberFormat="1" applyFont="1" applyFill="1" applyBorder="1" applyAlignment="1">
      <alignment vertical="center"/>
      <protection/>
    </xf>
    <xf numFmtId="191" fontId="12" fillId="0" borderId="76" xfId="66" applyNumberFormat="1" applyFont="1" applyFill="1" applyBorder="1" applyAlignment="1">
      <alignment vertical="center"/>
      <protection/>
    </xf>
    <xf numFmtId="191" fontId="12" fillId="0" borderId="73" xfId="66" applyNumberFormat="1" applyFont="1" applyFill="1" applyBorder="1" applyAlignment="1">
      <alignment vertical="center"/>
      <protection/>
    </xf>
    <xf numFmtId="191" fontId="12" fillId="0" borderId="72" xfId="69" applyNumberFormat="1" applyFont="1" applyFill="1" applyBorder="1" applyAlignment="1">
      <alignment vertical="center"/>
      <protection/>
    </xf>
    <xf numFmtId="191" fontId="12" fillId="0" borderId="76" xfId="69" applyNumberFormat="1" applyFont="1" applyFill="1" applyBorder="1" applyAlignment="1">
      <alignment vertical="center"/>
      <protection/>
    </xf>
    <xf numFmtId="191" fontId="12" fillId="0" borderId="73" xfId="69" applyNumberFormat="1" applyFont="1" applyFill="1" applyBorder="1" applyAlignment="1">
      <alignment vertical="center"/>
      <protection/>
    </xf>
    <xf numFmtId="49" fontId="13" fillId="0" borderId="77" xfId="0" applyNumberFormat="1" applyFont="1" applyFill="1" applyBorder="1" applyAlignment="1">
      <alignment horizontal="center" vertical="center" wrapText="1"/>
    </xf>
    <xf numFmtId="191" fontId="12" fillId="0" borderId="54" xfId="49" applyNumberFormat="1" applyFont="1" applyFill="1" applyBorder="1" applyAlignment="1">
      <alignment vertical="center"/>
    </xf>
    <xf numFmtId="191" fontId="12" fillId="0" borderId="57" xfId="49" applyNumberFormat="1" applyFont="1" applyFill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190" fontId="12" fillId="0" borderId="22" xfId="49" applyNumberFormat="1" applyFont="1" applyFill="1" applyBorder="1" applyAlignment="1">
      <alignment horizontal="right" vertical="center"/>
    </xf>
    <xf numFmtId="190" fontId="12" fillId="0" borderId="23" xfId="49" applyNumberFormat="1" applyFont="1" applyFill="1" applyBorder="1" applyAlignment="1">
      <alignment horizontal="right" vertical="center"/>
    </xf>
    <xf numFmtId="190" fontId="12" fillId="0" borderId="24" xfId="49" applyNumberFormat="1" applyFont="1" applyFill="1" applyBorder="1" applyAlignment="1">
      <alignment horizontal="right" vertical="center"/>
    </xf>
    <xf numFmtId="188" fontId="12" fillId="0" borderId="77" xfId="49" applyNumberFormat="1" applyFont="1" applyFill="1" applyBorder="1" applyAlignment="1">
      <alignment horizontal="right" vertical="center"/>
    </xf>
    <xf numFmtId="197" fontId="12" fillId="0" borderId="75" xfId="68" applyNumberFormat="1" applyFont="1" applyFill="1" applyBorder="1" applyAlignment="1">
      <alignment horizontal="right" vertical="center"/>
      <protection/>
    </xf>
    <xf numFmtId="197" fontId="12" fillId="0" borderId="11" xfId="68" applyNumberFormat="1" applyFont="1" applyFill="1" applyBorder="1" applyAlignment="1">
      <alignment horizontal="right" vertical="center"/>
      <protection/>
    </xf>
    <xf numFmtId="197" fontId="12" fillId="0" borderId="14" xfId="68" applyNumberFormat="1" applyFont="1" applyFill="1" applyBorder="1" applyAlignment="1">
      <alignment horizontal="right" vertical="center"/>
      <protection/>
    </xf>
    <xf numFmtId="197" fontId="12" fillId="0" borderId="15" xfId="68" applyNumberFormat="1" applyFont="1" applyFill="1" applyBorder="1" applyAlignment="1">
      <alignment horizontal="right" vertical="center"/>
      <protection/>
    </xf>
    <xf numFmtId="197" fontId="12" fillId="0" borderId="76" xfId="68" applyNumberFormat="1" applyFont="1" applyFill="1" applyBorder="1" applyAlignment="1">
      <alignment horizontal="right" vertical="center"/>
      <protection/>
    </xf>
    <xf numFmtId="197" fontId="12" fillId="0" borderId="70" xfId="68" applyNumberFormat="1" applyFont="1" applyFill="1" applyBorder="1" applyAlignment="1">
      <alignment horizontal="right" vertical="center"/>
      <protection/>
    </xf>
    <xf numFmtId="197" fontId="12" fillId="0" borderId="72" xfId="68" applyNumberFormat="1" applyFont="1" applyFill="1" applyBorder="1" applyAlignment="1">
      <alignment horizontal="right" vertical="center"/>
      <protection/>
    </xf>
    <xf numFmtId="197" fontId="12" fillId="0" borderId="73" xfId="68" applyNumberFormat="1" applyFont="1" applyFill="1" applyBorder="1" applyAlignment="1">
      <alignment horizontal="right" vertical="center"/>
      <protection/>
    </xf>
    <xf numFmtId="197" fontId="12" fillId="0" borderId="28" xfId="68" applyNumberFormat="1" applyFont="1" applyFill="1" applyBorder="1" applyAlignment="1">
      <alignment horizontal="right" vertical="center"/>
      <protection/>
    </xf>
    <xf numFmtId="197" fontId="12" fillId="0" borderId="78" xfId="68" applyNumberFormat="1" applyFont="1" applyFill="1" applyBorder="1" applyAlignment="1">
      <alignment horizontal="right" vertical="center"/>
      <protection/>
    </xf>
    <xf numFmtId="49" fontId="12" fillId="0" borderId="79" xfId="0" applyNumberFormat="1" applyFont="1" applyFill="1" applyBorder="1" applyAlignment="1">
      <alignment horizontal="center" vertical="center" wrapText="1"/>
    </xf>
    <xf numFmtId="197" fontId="12" fillId="0" borderId="27" xfId="68" applyNumberFormat="1" applyFont="1" applyFill="1" applyBorder="1" applyAlignment="1">
      <alignment horizontal="right" vertical="center"/>
      <protection/>
    </xf>
    <xf numFmtId="197" fontId="12" fillId="0" borderId="22" xfId="68" applyNumberFormat="1" applyFont="1" applyFill="1" applyBorder="1" applyAlignment="1">
      <alignment horizontal="right" vertical="center"/>
      <protection/>
    </xf>
    <xf numFmtId="197" fontId="12" fillId="0" borderId="29" xfId="68" applyNumberFormat="1" applyFont="1" applyFill="1" applyBorder="1" applyAlignment="1">
      <alignment horizontal="right" vertical="center"/>
      <protection/>
    </xf>
    <xf numFmtId="197" fontId="12" fillId="0" borderId="80" xfId="68" applyNumberFormat="1" applyFont="1" applyFill="1" applyBorder="1" applyAlignment="1">
      <alignment horizontal="right" vertical="center"/>
      <protection/>
    </xf>
    <xf numFmtId="197" fontId="12" fillId="0" borderId="24" xfId="68" applyNumberFormat="1" applyFont="1" applyFill="1" applyBorder="1" applyAlignment="1">
      <alignment horizontal="right" vertical="center"/>
      <protection/>
    </xf>
    <xf numFmtId="0" fontId="12" fillId="0" borderId="30" xfId="0" applyFont="1" applyFill="1" applyBorder="1" applyAlignment="1">
      <alignment horizontal="center" vertical="top" textRotation="255"/>
    </xf>
    <xf numFmtId="0" fontId="13" fillId="0" borderId="31" xfId="0" applyFont="1" applyFill="1" applyBorder="1" applyAlignment="1">
      <alignment horizontal="center" vertical="top" textRotation="255"/>
    </xf>
    <xf numFmtId="0" fontId="13" fillId="0" borderId="32" xfId="0" applyFont="1" applyFill="1" applyBorder="1" applyAlignment="1">
      <alignment horizontal="center" vertical="top" textRotation="255" wrapText="1"/>
    </xf>
    <xf numFmtId="0" fontId="13" fillId="0" borderId="32" xfId="0" applyFont="1" applyFill="1" applyBorder="1" applyAlignment="1">
      <alignment horizontal="center" vertical="top" textRotation="255"/>
    </xf>
    <xf numFmtId="0" fontId="13" fillId="0" borderId="30" xfId="0" applyFont="1" applyFill="1" applyBorder="1" applyAlignment="1">
      <alignment horizontal="center" vertical="top" textRotation="255"/>
    </xf>
    <xf numFmtId="0" fontId="13" fillId="0" borderId="33" xfId="0" applyFont="1" applyFill="1" applyBorder="1" applyAlignment="1">
      <alignment horizontal="center" vertical="top" textRotation="255"/>
    </xf>
    <xf numFmtId="49" fontId="12" fillId="0" borderId="81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top" textRotation="255" wrapText="1"/>
    </xf>
    <xf numFmtId="188" fontId="13" fillId="0" borderId="54" xfId="49" applyNumberFormat="1" applyFont="1" applyFill="1" applyBorder="1" applyAlignment="1">
      <alignment horizontal="center" vertical="center"/>
    </xf>
    <xf numFmtId="188" fontId="13" fillId="0" borderId="57" xfId="49" applyNumberFormat="1" applyFont="1" applyFill="1" applyBorder="1" applyAlignment="1">
      <alignment horizontal="center" vertical="center"/>
    </xf>
    <xf numFmtId="188" fontId="13" fillId="0" borderId="63" xfId="49" applyNumberFormat="1" applyFont="1" applyFill="1" applyBorder="1" applyAlignment="1">
      <alignment horizontal="center" vertical="center"/>
    </xf>
    <xf numFmtId="188" fontId="13" fillId="0" borderId="52" xfId="49" applyNumberFormat="1" applyFont="1" applyFill="1" applyBorder="1" applyAlignment="1">
      <alignment horizontal="center" vertical="center"/>
    </xf>
    <xf numFmtId="188" fontId="13" fillId="0" borderId="66" xfId="49" applyNumberFormat="1" applyFont="1" applyFill="1" applyBorder="1" applyAlignment="1">
      <alignment horizontal="center" vertical="center"/>
    </xf>
    <xf numFmtId="188" fontId="13" fillId="0" borderId="82" xfId="49" applyNumberFormat="1" applyFont="1" applyFill="1" applyBorder="1" applyAlignment="1">
      <alignment horizontal="center" vertical="center"/>
    </xf>
    <xf numFmtId="187" fontId="8" fillId="0" borderId="83" xfId="49" applyNumberFormat="1" applyFont="1" applyFill="1" applyBorder="1" applyAlignment="1">
      <alignment horizontal="right" vertical="center"/>
    </xf>
    <xf numFmtId="187" fontId="8" fillId="0" borderId="10" xfId="49" applyNumberFormat="1" applyFont="1" applyFill="1" applyBorder="1" applyAlignment="1">
      <alignment horizontal="right" vertical="center"/>
    </xf>
    <xf numFmtId="0" fontId="6" fillId="0" borderId="84" xfId="0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8" fontId="8" fillId="0" borderId="86" xfId="49" applyNumberFormat="1" applyFont="1" applyFill="1" applyBorder="1" applyAlignment="1">
      <alignment horizontal="right" vertical="center"/>
    </xf>
    <xf numFmtId="0" fontId="6" fillId="0" borderId="86" xfId="0" applyFont="1" applyFill="1" applyBorder="1" applyAlignment="1">
      <alignment horizontal="center" vertical="top" textRotation="255"/>
    </xf>
    <xf numFmtId="187" fontId="8" fillId="0" borderId="86" xfId="49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/>
    </xf>
    <xf numFmtId="191" fontId="12" fillId="0" borderId="22" xfId="68" applyNumberFormat="1" applyFont="1" applyFill="1" applyBorder="1" applyAlignment="1">
      <alignment horizontal="right" vertical="center"/>
      <protection/>
    </xf>
    <xf numFmtId="191" fontId="12" fillId="0" borderId="29" xfId="68" applyNumberFormat="1" applyFont="1" applyFill="1" applyBorder="1" applyAlignment="1">
      <alignment horizontal="right" vertical="center"/>
      <protection/>
    </xf>
    <xf numFmtId="191" fontId="12" fillId="0" borderId="24" xfId="49" applyNumberFormat="1" applyFont="1" applyFill="1" applyBorder="1" applyAlignment="1">
      <alignment horizontal="right" vertical="center"/>
    </xf>
    <xf numFmtId="191" fontId="12" fillId="0" borderId="11" xfId="68" applyNumberFormat="1" applyFont="1" applyFill="1" applyBorder="1" applyAlignment="1">
      <alignment horizontal="right" vertical="center"/>
      <protection/>
    </xf>
    <xf numFmtId="191" fontId="12" fillId="0" borderId="14" xfId="68" applyNumberFormat="1" applyFont="1" applyFill="1" applyBorder="1" applyAlignment="1">
      <alignment horizontal="right" vertical="center"/>
      <protection/>
    </xf>
    <xf numFmtId="191" fontId="12" fillId="0" borderId="15" xfId="49" applyNumberFormat="1" applyFont="1" applyFill="1" applyBorder="1" applyAlignment="1">
      <alignment horizontal="right" vertical="center"/>
    </xf>
    <xf numFmtId="191" fontId="12" fillId="0" borderId="70" xfId="68" applyNumberFormat="1" applyFont="1" applyFill="1" applyBorder="1" applyAlignment="1">
      <alignment horizontal="right" vertical="center"/>
      <protection/>
    </xf>
    <xf numFmtId="191" fontId="12" fillId="0" borderId="72" xfId="68" applyNumberFormat="1" applyFont="1" applyFill="1" applyBorder="1" applyAlignment="1">
      <alignment horizontal="right" vertical="center"/>
      <protection/>
    </xf>
    <xf numFmtId="191" fontId="12" fillId="0" borderId="73" xfId="49" applyNumberFormat="1" applyFont="1" applyFill="1" applyBorder="1" applyAlignment="1">
      <alignment horizontal="right" vertical="center"/>
    </xf>
    <xf numFmtId="191" fontId="12" fillId="0" borderId="54" xfId="49" applyNumberFormat="1" applyFont="1" applyFill="1" applyBorder="1" applyAlignment="1">
      <alignment horizontal="right" vertical="center"/>
    </xf>
    <xf numFmtId="191" fontId="12" fillId="0" borderId="52" xfId="49" applyNumberFormat="1" applyFont="1" applyFill="1" applyBorder="1" applyAlignment="1">
      <alignment horizontal="right" vertical="center"/>
    </xf>
    <xf numFmtId="191" fontId="12" fillId="0" borderId="63" xfId="49" applyNumberFormat="1" applyFont="1" applyFill="1" applyBorder="1" applyAlignment="1">
      <alignment horizontal="right" vertical="center"/>
    </xf>
    <xf numFmtId="187" fontId="8" fillId="0" borderId="28" xfId="49" applyNumberFormat="1" applyFont="1" applyFill="1" applyBorder="1" applyAlignment="1">
      <alignment horizontal="right" vertical="center"/>
    </xf>
    <xf numFmtId="187" fontId="8" fillId="0" borderId="87" xfId="49" applyNumberFormat="1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0" fontId="6" fillId="0" borderId="56" xfId="0" applyFont="1" applyFill="1" applyBorder="1" applyAlignment="1">
      <alignment horizontal="center" vertical="center"/>
    </xf>
    <xf numFmtId="187" fontId="8" fillId="0" borderId="75" xfId="49" applyNumberFormat="1" applyFont="1" applyFill="1" applyBorder="1" applyAlignment="1">
      <alignment horizontal="right" vertical="center"/>
    </xf>
    <xf numFmtId="0" fontId="8" fillId="0" borderId="8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205" fontId="8" fillId="0" borderId="88" xfId="0" applyNumberFormat="1" applyFont="1" applyFill="1" applyBorder="1" applyAlignment="1">
      <alignment horizontal="center" vertical="center" wrapText="1"/>
    </xf>
    <xf numFmtId="205" fontId="8" fillId="0" borderId="27" xfId="0" applyNumberFormat="1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vertical="top"/>
    </xf>
    <xf numFmtId="205" fontId="8" fillId="0" borderId="28" xfId="0" applyNumberFormat="1" applyFont="1" applyFill="1" applyBorder="1" applyAlignment="1">
      <alignment horizontal="center" vertical="center" wrapText="1"/>
    </xf>
    <xf numFmtId="187" fontId="8" fillId="0" borderId="37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187" fontId="8" fillId="0" borderId="35" xfId="49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1" xfId="0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 vertical="center"/>
    </xf>
    <xf numFmtId="188" fontId="12" fillId="0" borderId="43" xfId="0" applyNumberFormat="1" applyFont="1" applyFill="1" applyBorder="1" applyAlignment="1">
      <alignment horizontal="right" vertical="center"/>
    </xf>
    <xf numFmtId="188" fontId="12" fillId="0" borderId="45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8" fillId="0" borderId="43" xfId="0" applyFont="1" applyFill="1" applyBorder="1" applyAlignment="1">
      <alignment horizontal="right" vertical="center" wrapText="1"/>
    </xf>
    <xf numFmtId="0" fontId="8" fillId="0" borderId="44" xfId="0" applyFont="1" applyFill="1" applyBorder="1" applyAlignment="1">
      <alignment horizontal="right" vertical="center" wrapText="1"/>
    </xf>
    <xf numFmtId="0" fontId="8" fillId="0" borderId="45" xfId="0" applyFont="1" applyFill="1" applyBorder="1" applyAlignment="1">
      <alignment horizontal="right" vertical="center" wrapText="1"/>
    </xf>
    <xf numFmtId="188" fontId="8" fillId="0" borderId="43" xfId="0" applyNumberFormat="1" applyFont="1" applyFill="1" applyBorder="1" applyAlignment="1">
      <alignment horizontal="right" vertical="center"/>
    </xf>
    <xf numFmtId="188" fontId="8" fillId="0" borderId="44" xfId="0" applyNumberFormat="1" applyFont="1" applyFill="1" applyBorder="1" applyAlignment="1">
      <alignment horizontal="right" vertical="center"/>
    </xf>
    <xf numFmtId="188" fontId="8" fillId="0" borderId="45" xfId="0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92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9" fontId="6" fillId="0" borderId="82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13" fillId="0" borderId="90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65" xfId="0" applyNumberFormat="1" applyFont="1" applyFill="1" applyBorder="1" applyAlignment="1">
      <alignment horizontal="center"/>
    </xf>
    <xf numFmtId="49" fontId="12" fillId="0" borderId="77" xfId="0" applyNumberFormat="1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top" textRotation="255"/>
    </xf>
    <xf numFmtId="0" fontId="13" fillId="0" borderId="95" xfId="0" applyFont="1" applyFill="1" applyBorder="1" applyAlignment="1">
      <alignment horizontal="center" vertical="top" textRotation="255"/>
    </xf>
    <xf numFmtId="0" fontId="13" fillId="0" borderId="84" xfId="0" applyFont="1" applyFill="1" applyBorder="1" applyAlignment="1">
      <alignment horizontal="center" vertical="top" textRotation="255"/>
    </xf>
    <xf numFmtId="0" fontId="13" fillId="0" borderId="85" xfId="0" applyFont="1" applyFill="1" applyBorder="1" applyAlignment="1">
      <alignment horizontal="center" vertical="top" textRotation="255"/>
    </xf>
    <xf numFmtId="0" fontId="17" fillId="0" borderId="90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top" textRotation="255" wrapText="1"/>
    </xf>
    <xf numFmtId="0" fontId="13" fillId="0" borderId="84" xfId="0" applyFont="1" applyFill="1" applyBorder="1" applyAlignment="1">
      <alignment horizontal="center" vertical="top" textRotation="255" wrapText="1"/>
    </xf>
    <xf numFmtId="0" fontId="13" fillId="0" borderId="85" xfId="0" applyFont="1" applyFill="1" applyBorder="1" applyAlignment="1">
      <alignment horizontal="center" vertical="top" textRotation="255" wrapText="1"/>
    </xf>
    <xf numFmtId="0" fontId="13" fillId="0" borderId="90" xfId="0" applyFont="1" applyFill="1" applyBorder="1" applyAlignment="1">
      <alignment horizontal="center" vertical="top" textRotation="255"/>
    </xf>
    <xf numFmtId="49" fontId="12" fillId="0" borderId="96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top" textRotation="255"/>
    </xf>
    <xf numFmtId="0" fontId="13" fillId="0" borderId="65" xfId="0" applyFont="1" applyFill="1" applyBorder="1" applyAlignment="1">
      <alignment horizontal="center" vertical="top" textRotation="255" wrapText="1"/>
    </xf>
    <xf numFmtId="0" fontId="13" fillId="0" borderId="21" xfId="0" applyFont="1" applyFill="1" applyBorder="1" applyAlignment="1">
      <alignment horizontal="center" vertical="top" textRotation="255" wrapText="1"/>
    </xf>
    <xf numFmtId="0" fontId="13" fillId="0" borderId="92" xfId="0" applyFont="1" applyFill="1" applyBorder="1" applyAlignment="1">
      <alignment horizontal="center" vertical="top" textRotation="255" wrapText="1"/>
    </xf>
    <xf numFmtId="0" fontId="13" fillId="0" borderId="64" xfId="0" applyFont="1" applyFill="1" applyBorder="1" applyAlignment="1">
      <alignment horizontal="center" vertical="top" textRotation="255" wrapText="1"/>
    </xf>
    <xf numFmtId="0" fontId="13" fillId="0" borderId="38" xfId="0" applyFont="1" applyFill="1" applyBorder="1" applyAlignment="1">
      <alignment horizontal="center" vertical="top" textRotation="255" wrapText="1"/>
    </xf>
    <xf numFmtId="0" fontId="13" fillId="0" borderId="39" xfId="0" applyFont="1" applyFill="1" applyBorder="1" applyAlignment="1">
      <alignment horizontal="center" vertical="top" textRotation="255" wrapText="1"/>
    </xf>
    <xf numFmtId="0" fontId="13" fillId="0" borderId="65" xfId="0" applyFont="1" applyFill="1" applyBorder="1" applyAlignment="1">
      <alignment horizontal="center" vertical="top" textRotation="255"/>
    </xf>
    <xf numFmtId="0" fontId="13" fillId="0" borderId="21" xfId="0" applyFont="1" applyFill="1" applyBorder="1" applyAlignment="1">
      <alignment horizontal="center" vertical="top" textRotation="255"/>
    </xf>
    <xf numFmtId="0" fontId="13" fillId="0" borderId="92" xfId="0" applyFont="1" applyFill="1" applyBorder="1" applyAlignment="1">
      <alignment horizontal="center" vertical="top" textRotation="255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Sheet2" xfId="66"/>
    <cellStyle name="標準_Sheet3" xfId="67"/>
    <cellStyle name="標準_Sheet5" xfId="68"/>
    <cellStyle name="標準_男性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648825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220325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8288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314325</xdr:colOff>
      <xdr:row>1</xdr:row>
      <xdr:rowOff>219075</xdr:rowOff>
    </xdr:from>
    <xdr:ext cx="4476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857375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20</xdr:col>
      <xdr:colOff>276225</xdr:colOff>
      <xdr:row>1</xdr:row>
      <xdr:rowOff>228600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6774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2489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1857375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16</xdr:col>
      <xdr:colOff>276225</xdr:colOff>
      <xdr:row>1</xdr:row>
      <xdr:rowOff>266700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563100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01060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43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2866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Zeros="0" tabSelected="1" zoomScaleSheetLayoutView="100" zoomScalePageLayoutView="2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00390625" style="1" customWidth="1"/>
    <col min="3" max="3" width="5.375" style="284" customWidth="1"/>
    <col min="4" max="4" width="3.00390625" style="284" customWidth="1"/>
    <col min="5" max="5" width="5.375" style="1" customWidth="1"/>
    <col min="6" max="6" width="1.00390625" style="1" customWidth="1"/>
    <col min="7" max="7" width="8.50390625" style="1" customWidth="1"/>
    <col min="8" max="15" width="7.50390625" style="1" customWidth="1"/>
    <col min="16" max="16" width="4.625" style="1" customWidth="1"/>
    <col min="17" max="22" width="7.50390625" style="1" customWidth="1"/>
    <col min="23" max="25" width="7.50390625" style="91" customWidth="1"/>
    <col min="26" max="26" width="2.125" style="1" customWidth="1"/>
    <col min="27" max="30" width="5.125" style="1" customWidth="1"/>
    <col min="31" max="16384" width="9.00390625" style="1" customWidth="1"/>
  </cols>
  <sheetData>
    <row r="1" spans="1:30" ht="28.5" customHeight="1">
      <c r="A1" s="5" t="s">
        <v>45</v>
      </c>
      <c r="B1" s="5"/>
      <c r="C1" s="283"/>
      <c r="D1" s="283"/>
      <c r="E1" s="260"/>
      <c r="F1" s="260"/>
      <c r="H1" s="137"/>
      <c r="I1" s="137"/>
      <c r="J1" s="137"/>
      <c r="K1" s="137"/>
      <c r="L1" s="137"/>
      <c r="M1" s="137"/>
      <c r="N1" s="137"/>
      <c r="O1" s="137"/>
      <c r="P1" s="91"/>
      <c r="Q1" s="137"/>
      <c r="R1" s="91"/>
      <c r="Y1" s="105" t="s">
        <v>13</v>
      </c>
      <c r="AD1" s="9"/>
    </row>
    <row r="2" spans="1:30" s="6" customFormat="1" ht="21" customHeight="1">
      <c r="A2" s="316" t="s">
        <v>0</v>
      </c>
      <c r="B2" s="310" t="s">
        <v>31</v>
      </c>
      <c r="C2" s="311"/>
      <c r="D2" s="311"/>
      <c r="E2" s="311"/>
      <c r="F2" s="312"/>
      <c r="G2" s="132" t="s">
        <v>12</v>
      </c>
      <c r="H2" s="291" t="s">
        <v>9</v>
      </c>
      <c r="I2" s="292"/>
      <c r="J2" s="292"/>
      <c r="K2" s="292"/>
      <c r="L2" s="292"/>
      <c r="M2" s="292"/>
      <c r="N2" s="292"/>
      <c r="O2" s="292"/>
      <c r="P2" s="227"/>
      <c r="Q2" s="292"/>
      <c r="R2" s="293"/>
      <c r="S2" s="300" t="s">
        <v>10</v>
      </c>
      <c r="T2" s="301"/>
      <c r="U2" s="302" t="s">
        <v>132</v>
      </c>
      <c r="V2" s="303"/>
      <c r="W2" s="304"/>
      <c r="X2" s="304"/>
      <c r="Y2" s="305"/>
      <c r="AA2" s="297" t="s">
        <v>8</v>
      </c>
      <c r="AB2" s="298"/>
      <c r="AC2" s="298"/>
      <c r="AD2" s="299"/>
    </row>
    <row r="3" spans="1:30" s="8" customFormat="1" ht="118.5" customHeight="1">
      <c r="A3" s="317"/>
      <c r="B3" s="313"/>
      <c r="C3" s="314"/>
      <c r="D3" s="314"/>
      <c r="E3" s="314"/>
      <c r="F3" s="315"/>
      <c r="G3" s="89" t="s">
        <v>1</v>
      </c>
      <c r="H3" s="133" t="s">
        <v>30</v>
      </c>
      <c r="I3" s="134" t="s">
        <v>14</v>
      </c>
      <c r="J3" s="135" t="s">
        <v>142</v>
      </c>
      <c r="K3" s="136" t="s">
        <v>15</v>
      </c>
      <c r="L3" s="136" t="s">
        <v>27</v>
      </c>
      <c r="M3" s="136" t="s">
        <v>16</v>
      </c>
      <c r="N3" s="136" t="s">
        <v>17</v>
      </c>
      <c r="O3" s="136" t="s">
        <v>28</v>
      </c>
      <c r="P3" s="229"/>
      <c r="Q3" s="60" t="s">
        <v>18</v>
      </c>
      <c r="R3" s="136" t="s">
        <v>19</v>
      </c>
      <c r="S3" s="61" t="s">
        <v>2</v>
      </c>
      <c r="T3" s="62" t="s">
        <v>3</v>
      </c>
      <c r="U3" s="61" t="s">
        <v>136</v>
      </c>
      <c r="V3" s="60" t="s">
        <v>135</v>
      </c>
      <c r="W3" s="60" t="s">
        <v>6</v>
      </c>
      <c r="X3" s="60" t="s">
        <v>7</v>
      </c>
      <c r="Y3" s="69" t="s">
        <v>29</v>
      </c>
      <c r="Z3" s="7"/>
      <c r="AA3" s="61" t="s">
        <v>20</v>
      </c>
      <c r="AB3" s="60" t="s">
        <v>4</v>
      </c>
      <c r="AC3" s="60" t="s">
        <v>32</v>
      </c>
      <c r="AD3" s="62" t="s">
        <v>33</v>
      </c>
    </row>
    <row r="4" spans="1:30" s="12" customFormat="1" ht="12" customHeight="1">
      <c r="A4" s="10">
        <v>1</v>
      </c>
      <c r="B4" s="255"/>
      <c r="C4" s="253">
        <v>44200</v>
      </c>
      <c r="D4" s="249" t="s">
        <v>148</v>
      </c>
      <c r="E4" s="253">
        <v>44206</v>
      </c>
      <c r="F4" s="254"/>
      <c r="G4" s="93">
        <v>1</v>
      </c>
      <c r="H4" s="97">
        <v>0</v>
      </c>
      <c r="I4" s="100">
        <v>12</v>
      </c>
      <c r="J4" s="15">
        <v>24</v>
      </c>
      <c r="K4" s="15">
        <v>97</v>
      </c>
      <c r="L4" s="15">
        <v>5</v>
      </c>
      <c r="M4" s="15">
        <v>7</v>
      </c>
      <c r="N4" s="15">
        <v>0</v>
      </c>
      <c r="O4" s="15">
        <v>19</v>
      </c>
      <c r="P4" s="228">
        <v>0</v>
      </c>
      <c r="Q4" s="15">
        <v>4</v>
      </c>
      <c r="R4" s="15">
        <v>1</v>
      </c>
      <c r="S4" s="97">
        <v>0</v>
      </c>
      <c r="T4" s="16">
        <v>14</v>
      </c>
      <c r="U4" s="118">
        <v>1</v>
      </c>
      <c r="V4" s="15"/>
      <c r="W4" s="15"/>
      <c r="X4" s="15"/>
      <c r="Y4" s="16"/>
      <c r="Z4" s="17"/>
      <c r="AA4" s="277">
        <v>61</v>
      </c>
      <c r="AB4" s="278">
        <v>37</v>
      </c>
      <c r="AC4" s="278">
        <v>8</v>
      </c>
      <c r="AD4" s="279">
        <v>6</v>
      </c>
    </row>
    <row r="5" spans="1:30" s="12" customFormat="1" ht="12" customHeight="1">
      <c r="A5" s="13">
        <v>2</v>
      </c>
      <c r="B5" s="256"/>
      <c r="C5" s="261">
        <f>C4+7</f>
        <v>44207</v>
      </c>
      <c r="D5" s="250" t="s">
        <v>148</v>
      </c>
      <c r="E5" s="261">
        <f>E4+7</f>
        <v>44213</v>
      </c>
      <c r="F5" s="254"/>
      <c r="G5" s="94">
        <v>1</v>
      </c>
      <c r="H5" s="18">
        <v>0</v>
      </c>
      <c r="I5" s="101">
        <v>10</v>
      </c>
      <c r="J5" s="19">
        <v>30</v>
      </c>
      <c r="K5" s="19">
        <v>94</v>
      </c>
      <c r="L5" s="19">
        <v>2</v>
      </c>
      <c r="M5" s="19">
        <v>1</v>
      </c>
      <c r="N5" s="19">
        <v>0</v>
      </c>
      <c r="O5" s="19">
        <v>21</v>
      </c>
      <c r="P5" s="228"/>
      <c r="Q5" s="19">
        <v>5</v>
      </c>
      <c r="R5" s="19">
        <v>1</v>
      </c>
      <c r="S5" s="18">
        <v>0</v>
      </c>
      <c r="T5" s="20">
        <v>11</v>
      </c>
      <c r="U5" s="117"/>
      <c r="V5" s="19"/>
      <c r="W5" s="19"/>
      <c r="X5" s="19"/>
      <c r="Y5" s="20"/>
      <c r="Z5" s="17"/>
      <c r="AA5" s="280">
        <v>61</v>
      </c>
      <c r="AB5" s="281">
        <v>37</v>
      </c>
      <c r="AC5" s="281">
        <v>8</v>
      </c>
      <c r="AD5" s="282">
        <v>6</v>
      </c>
    </row>
    <row r="6" spans="1:30" s="12" customFormat="1" ht="12" customHeight="1">
      <c r="A6" s="13">
        <v>3</v>
      </c>
      <c r="B6" s="257"/>
      <c r="C6" s="261">
        <f aca="true" t="shared" si="0" ref="C6:C55">C5+7</f>
        <v>44214</v>
      </c>
      <c r="D6" s="250" t="s">
        <v>148</v>
      </c>
      <c r="E6" s="261">
        <f aca="true" t="shared" si="1" ref="E6:E55">E5+7</f>
        <v>44220</v>
      </c>
      <c r="F6" s="254"/>
      <c r="G6" s="94">
        <v>0</v>
      </c>
      <c r="H6" s="18">
        <v>0</v>
      </c>
      <c r="I6" s="101">
        <v>8</v>
      </c>
      <c r="J6" s="19">
        <v>35</v>
      </c>
      <c r="K6" s="19">
        <v>133</v>
      </c>
      <c r="L6" s="19">
        <v>1</v>
      </c>
      <c r="M6" s="19">
        <v>2</v>
      </c>
      <c r="N6" s="19">
        <v>0</v>
      </c>
      <c r="O6" s="19">
        <v>25</v>
      </c>
      <c r="P6" s="228"/>
      <c r="Q6" s="19">
        <v>16</v>
      </c>
      <c r="R6" s="19">
        <v>1</v>
      </c>
      <c r="S6" s="18">
        <v>0</v>
      </c>
      <c r="T6" s="20">
        <v>6</v>
      </c>
      <c r="U6" s="18"/>
      <c r="V6" s="19"/>
      <c r="W6" s="19"/>
      <c r="X6" s="19"/>
      <c r="Y6" s="20"/>
      <c r="Z6" s="17"/>
      <c r="AA6" s="280">
        <v>61</v>
      </c>
      <c r="AB6" s="281">
        <v>37</v>
      </c>
      <c r="AC6" s="281">
        <v>8</v>
      </c>
      <c r="AD6" s="282">
        <v>6</v>
      </c>
    </row>
    <row r="7" spans="1:30" s="12" customFormat="1" ht="12" customHeight="1">
      <c r="A7" s="13">
        <v>4</v>
      </c>
      <c r="B7" s="258"/>
      <c r="C7" s="261">
        <f t="shared" si="0"/>
        <v>44221</v>
      </c>
      <c r="D7" s="250" t="s">
        <v>148</v>
      </c>
      <c r="E7" s="261">
        <f t="shared" si="1"/>
        <v>44227</v>
      </c>
      <c r="F7" s="254"/>
      <c r="G7" s="94">
        <v>0</v>
      </c>
      <c r="H7" s="18">
        <v>0</v>
      </c>
      <c r="I7" s="101">
        <v>8</v>
      </c>
      <c r="J7" s="19">
        <v>35</v>
      </c>
      <c r="K7" s="19">
        <v>127</v>
      </c>
      <c r="L7" s="19">
        <v>3</v>
      </c>
      <c r="M7" s="19">
        <v>6</v>
      </c>
      <c r="N7" s="19">
        <v>3</v>
      </c>
      <c r="O7" s="19">
        <v>19</v>
      </c>
      <c r="P7" s="228"/>
      <c r="Q7" s="19">
        <v>8</v>
      </c>
      <c r="R7" s="19">
        <v>2</v>
      </c>
      <c r="S7" s="18">
        <v>1</v>
      </c>
      <c r="T7" s="20">
        <v>8</v>
      </c>
      <c r="U7" s="18"/>
      <c r="V7" s="19"/>
      <c r="W7" s="19"/>
      <c r="X7" s="19"/>
      <c r="Y7" s="20"/>
      <c r="Z7" s="17"/>
      <c r="AA7" s="280">
        <v>61</v>
      </c>
      <c r="AB7" s="281">
        <v>37</v>
      </c>
      <c r="AC7" s="281">
        <v>8</v>
      </c>
      <c r="AD7" s="282">
        <v>6</v>
      </c>
    </row>
    <row r="8" spans="1:30" s="12" customFormat="1" ht="12" customHeight="1">
      <c r="A8" s="13">
        <v>5</v>
      </c>
      <c r="B8" s="257"/>
      <c r="C8" s="261">
        <f t="shared" si="0"/>
        <v>44228</v>
      </c>
      <c r="D8" s="250" t="s">
        <v>148</v>
      </c>
      <c r="E8" s="261">
        <f t="shared" si="1"/>
        <v>44234</v>
      </c>
      <c r="F8" s="254"/>
      <c r="G8" s="94">
        <v>0</v>
      </c>
      <c r="H8" s="18">
        <v>0</v>
      </c>
      <c r="I8" s="101">
        <v>13</v>
      </c>
      <c r="J8" s="19">
        <v>22</v>
      </c>
      <c r="K8" s="19">
        <v>187</v>
      </c>
      <c r="L8" s="19">
        <v>2</v>
      </c>
      <c r="M8" s="19">
        <v>1</v>
      </c>
      <c r="N8" s="19">
        <v>1</v>
      </c>
      <c r="O8" s="19">
        <v>18</v>
      </c>
      <c r="P8" s="228"/>
      <c r="Q8" s="19">
        <v>3</v>
      </c>
      <c r="R8" s="19">
        <v>2</v>
      </c>
      <c r="S8" s="18">
        <v>0</v>
      </c>
      <c r="T8" s="20">
        <v>2</v>
      </c>
      <c r="U8" s="18"/>
      <c r="V8" s="19"/>
      <c r="W8" s="19"/>
      <c r="X8" s="19"/>
      <c r="Y8" s="20"/>
      <c r="Z8" s="17"/>
      <c r="AA8" s="280">
        <v>61</v>
      </c>
      <c r="AB8" s="281">
        <v>37</v>
      </c>
      <c r="AC8" s="281">
        <v>8</v>
      </c>
      <c r="AD8" s="282">
        <v>6</v>
      </c>
    </row>
    <row r="9" spans="1:30" s="12" customFormat="1" ht="12" customHeight="1">
      <c r="A9" s="13">
        <v>6</v>
      </c>
      <c r="B9" s="257"/>
      <c r="C9" s="261">
        <f t="shared" si="0"/>
        <v>44235</v>
      </c>
      <c r="D9" s="250" t="s">
        <v>148</v>
      </c>
      <c r="E9" s="261">
        <f t="shared" si="1"/>
        <v>44241</v>
      </c>
      <c r="F9" s="254"/>
      <c r="G9" s="94">
        <v>2</v>
      </c>
      <c r="H9" s="18">
        <v>0</v>
      </c>
      <c r="I9" s="101">
        <v>8</v>
      </c>
      <c r="J9" s="19">
        <v>16</v>
      </c>
      <c r="K9" s="19">
        <v>153</v>
      </c>
      <c r="L9" s="19">
        <v>0</v>
      </c>
      <c r="M9" s="19">
        <v>1</v>
      </c>
      <c r="N9" s="19">
        <v>0</v>
      </c>
      <c r="O9" s="19">
        <v>15</v>
      </c>
      <c r="P9" s="228"/>
      <c r="Q9" s="19">
        <v>8</v>
      </c>
      <c r="R9" s="19">
        <v>1</v>
      </c>
      <c r="S9" s="18">
        <v>0</v>
      </c>
      <c r="T9" s="20">
        <v>10</v>
      </c>
      <c r="U9" s="18"/>
      <c r="V9" s="19"/>
      <c r="W9" s="19">
        <v>1</v>
      </c>
      <c r="X9" s="19"/>
      <c r="Y9" s="20"/>
      <c r="Z9" s="17"/>
      <c r="AA9" s="280">
        <v>60</v>
      </c>
      <c r="AB9" s="281">
        <v>36</v>
      </c>
      <c r="AC9" s="281">
        <v>8</v>
      </c>
      <c r="AD9" s="282">
        <v>6</v>
      </c>
    </row>
    <row r="10" spans="1:30" s="12" customFormat="1" ht="12" customHeight="1">
      <c r="A10" s="13">
        <v>7</v>
      </c>
      <c r="B10" s="259"/>
      <c r="C10" s="261">
        <f t="shared" si="0"/>
        <v>44242</v>
      </c>
      <c r="D10" s="250" t="s">
        <v>148</v>
      </c>
      <c r="E10" s="261">
        <f t="shared" si="1"/>
        <v>44248</v>
      </c>
      <c r="F10" s="254"/>
      <c r="G10" s="94">
        <v>1</v>
      </c>
      <c r="H10" s="18">
        <v>1</v>
      </c>
      <c r="I10" s="101">
        <v>9</v>
      </c>
      <c r="J10" s="19">
        <v>26</v>
      </c>
      <c r="K10" s="19">
        <v>163</v>
      </c>
      <c r="L10" s="19">
        <v>4</v>
      </c>
      <c r="M10" s="19">
        <v>2</v>
      </c>
      <c r="N10" s="19">
        <v>3</v>
      </c>
      <c r="O10" s="19">
        <v>14</v>
      </c>
      <c r="P10" s="228"/>
      <c r="Q10" s="19">
        <v>9</v>
      </c>
      <c r="R10" s="19">
        <v>2</v>
      </c>
      <c r="S10" s="18">
        <v>0</v>
      </c>
      <c r="T10" s="20">
        <v>7</v>
      </c>
      <c r="U10" s="18"/>
      <c r="V10" s="19"/>
      <c r="W10" s="19"/>
      <c r="X10" s="19"/>
      <c r="Y10" s="20"/>
      <c r="Z10" s="17"/>
      <c r="AA10" s="280">
        <v>61</v>
      </c>
      <c r="AB10" s="281">
        <v>37</v>
      </c>
      <c r="AC10" s="281">
        <v>8</v>
      </c>
      <c r="AD10" s="282">
        <v>6</v>
      </c>
    </row>
    <row r="11" spans="1:30" s="12" customFormat="1" ht="12" customHeight="1">
      <c r="A11" s="13">
        <v>8</v>
      </c>
      <c r="B11" s="259"/>
      <c r="C11" s="261">
        <f t="shared" si="0"/>
        <v>44249</v>
      </c>
      <c r="D11" s="250" t="s">
        <v>148</v>
      </c>
      <c r="E11" s="261">
        <f t="shared" si="1"/>
        <v>44255</v>
      </c>
      <c r="F11" s="254"/>
      <c r="G11" s="94">
        <v>0</v>
      </c>
      <c r="H11" s="18">
        <v>0</v>
      </c>
      <c r="I11" s="101">
        <v>4</v>
      </c>
      <c r="J11" s="19">
        <v>20</v>
      </c>
      <c r="K11" s="19">
        <v>172</v>
      </c>
      <c r="L11" s="19">
        <v>0</v>
      </c>
      <c r="M11" s="19">
        <v>1</v>
      </c>
      <c r="N11" s="19">
        <v>0</v>
      </c>
      <c r="O11" s="19">
        <v>16</v>
      </c>
      <c r="P11" s="228"/>
      <c r="Q11" s="19">
        <v>11</v>
      </c>
      <c r="R11" s="19">
        <v>1</v>
      </c>
      <c r="S11" s="18">
        <v>0</v>
      </c>
      <c r="T11" s="20">
        <v>4</v>
      </c>
      <c r="U11" s="18"/>
      <c r="V11" s="19"/>
      <c r="W11" s="19"/>
      <c r="X11" s="19"/>
      <c r="Y11" s="20"/>
      <c r="Z11" s="17"/>
      <c r="AA11" s="280">
        <v>61</v>
      </c>
      <c r="AB11" s="281">
        <v>37</v>
      </c>
      <c r="AC11" s="281">
        <v>8</v>
      </c>
      <c r="AD11" s="282">
        <v>6</v>
      </c>
    </row>
    <row r="12" spans="1:30" s="12" customFormat="1" ht="12" customHeight="1">
      <c r="A12" s="13">
        <v>9</v>
      </c>
      <c r="B12" s="259"/>
      <c r="C12" s="261">
        <f t="shared" si="0"/>
        <v>44256</v>
      </c>
      <c r="D12" s="250" t="s">
        <v>148</v>
      </c>
      <c r="E12" s="261">
        <f t="shared" si="1"/>
        <v>44262</v>
      </c>
      <c r="F12" s="254"/>
      <c r="G12" s="94">
        <v>0</v>
      </c>
      <c r="H12" s="18">
        <v>0</v>
      </c>
      <c r="I12" s="101">
        <v>5</v>
      </c>
      <c r="J12" s="19">
        <v>16</v>
      </c>
      <c r="K12" s="19">
        <v>192</v>
      </c>
      <c r="L12" s="19">
        <v>4</v>
      </c>
      <c r="M12" s="19">
        <v>1</v>
      </c>
      <c r="N12" s="19">
        <v>0</v>
      </c>
      <c r="O12" s="19">
        <v>22</v>
      </c>
      <c r="P12" s="228"/>
      <c r="Q12" s="19">
        <v>7</v>
      </c>
      <c r="R12" s="19">
        <v>2</v>
      </c>
      <c r="S12" s="18">
        <v>0</v>
      </c>
      <c r="T12" s="20">
        <v>7</v>
      </c>
      <c r="U12" s="18"/>
      <c r="V12" s="19"/>
      <c r="W12" s="19"/>
      <c r="X12" s="19"/>
      <c r="Y12" s="20"/>
      <c r="Z12" s="17"/>
      <c r="AA12" s="280">
        <v>61</v>
      </c>
      <c r="AB12" s="281">
        <v>37</v>
      </c>
      <c r="AC12" s="281">
        <v>8</v>
      </c>
      <c r="AD12" s="282">
        <v>6</v>
      </c>
    </row>
    <row r="13" spans="1:30" s="12" customFormat="1" ht="12" customHeight="1">
      <c r="A13" s="13">
        <v>10</v>
      </c>
      <c r="B13" s="259"/>
      <c r="C13" s="261">
        <f t="shared" si="0"/>
        <v>44263</v>
      </c>
      <c r="D13" s="250" t="s">
        <v>148</v>
      </c>
      <c r="E13" s="261">
        <f t="shared" si="1"/>
        <v>44269</v>
      </c>
      <c r="F13" s="254"/>
      <c r="G13" s="94">
        <v>0</v>
      </c>
      <c r="H13" s="18">
        <v>0</v>
      </c>
      <c r="I13" s="101">
        <v>10</v>
      </c>
      <c r="J13" s="19">
        <v>21</v>
      </c>
      <c r="K13" s="19">
        <v>234</v>
      </c>
      <c r="L13" s="19">
        <v>5</v>
      </c>
      <c r="M13" s="19">
        <v>1</v>
      </c>
      <c r="N13" s="19">
        <v>0</v>
      </c>
      <c r="O13" s="19">
        <v>14</v>
      </c>
      <c r="P13" s="228"/>
      <c r="Q13" s="19">
        <v>4</v>
      </c>
      <c r="R13" s="19">
        <v>0</v>
      </c>
      <c r="S13" s="18">
        <v>0</v>
      </c>
      <c r="T13" s="20">
        <v>1</v>
      </c>
      <c r="U13" s="18"/>
      <c r="V13" s="19"/>
      <c r="W13" s="19"/>
      <c r="X13" s="19"/>
      <c r="Y13" s="20"/>
      <c r="Z13" s="17"/>
      <c r="AA13" s="280">
        <v>61</v>
      </c>
      <c r="AB13" s="281">
        <v>37</v>
      </c>
      <c r="AC13" s="281">
        <v>8</v>
      </c>
      <c r="AD13" s="282">
        <v>6</v>
      </c>
    </row>
    <row r="14" spans="1:30" s="12" customFormat="1" ht="12" customHeight="1">
      <c r="A14" s="13">
        <v>11</v>
      </c>
      <c r="B14" s="259"/>
      <c r="C14" s="261">
        <f t="shared" si="0"/>
        <v>44270</v>
      </c>
      <c r="D14" s="250" t="s">
        <v>148</v>
      </c>
      <c r="E14" s="261">
        <f t="shared" si="1"/>
        <v>44276</v>
      </c>
      <c r="F14" s="254"/>
      <c r="G14" s="94">
        <v>0</v>
      </c>
      <c r="H14" s="18">
        <v>0</v>
      </c>
      <c r="I14" s="101">
        <v>5</v>
      </c>
      <c r="J14" s="19">
        <v>27</v>
      </c>
      <c r="K14" s="19">
        <v>198</v>
      </c>
      <c r="L14" s="19">
        <v>3</v>
      </c>
      <c r="M14" s="19">
        <v>0</v>
      </c>
      <c r="N14" s="19">
        <v>1</v>
      </c>
      <c r="O14" s="19">
        <v>17</v>
      </c>
      <c r="P14" s="228"/>
      <c r="Q14" s="19">
        <v>3</v>
      </c>
      <c r="R14" s="19">
        <v>1</v>
      </c>
      <c r="S14" s="18">
        <v>0</v>
      </c>
      <c r="T14" s="20">
        <v>2</v>
      </c>
      <c r="U14" s="18"/>
      <c r="V14" s="19"/>
      <c r="W14" s="19"/>
      <c r="X14" s="19"/>
      <c r="Y14" s="20"/>
      <c r="Z14" s="17"/>
      <c r="AA14" s="280">
        <v>61</v>
      </c>
      <c r="AB14" s="281">
        <v>37</v>
      </c>
      <c r="AC14" s="281">
        <v>8</v>
      </c>
      <c r="AD14" s="282">
        <v>6</v>
      </c>
    </row>
    <row r="15" spans="1:30" s="12" customFormat="1" ht="12" customHeight="1">
      <c r="A15" s="13">
        <v>12</v>
      </c>
      <c r="B15" s="259"/>
      <c r="C15" s="261">
        <f t="shared" si="0"/>
        <v>44277</v>
      </c>
      <c r="D15" s="250" t="s">
        <v>148</v>
      </c>
      <c r="E15" s="261">
        <f t="shared" si="1"/>
        <v>44283</v>
      </c>
      <c r="F15" s="254"/>
      <c r="G15" s="94">
        <v>2</v>
      </c>
      <c r="H15" s="18">
        <v>0</v>
      </c>
      <c r="I15" s="101">
        <v>7</v>
      </c>
      <c r="J15" s="19">
        <v>20</v>
      </c>
      <c r="K15" s="19">
        <v>230</v>
      </c>
      <c r="L15" s="19">
        <v>5</v>
      </c>
      <c r="M15" s="19">
        <v>1</v>
      </c>
      <c r="N15" s="19">
        <v>3</v>
      </c>
      <c r="O15" s="19">
        <v>22</v>
      </c>
      <c r="P15" s="228"/>
      <c r="Q15" s="19">
        <v>2</v>
      </c>
      <c r="R15" s="19">
        <v>2</v>
      </c>
      <c r="S15" s="18">
        <v>0</v>
      </c>
      <c r="T15" s="20">
        <v>11</v>
      </c>
      <c r="U15" s="18"/>
      <c r="V15" s="19"/>
      <c r="W15" s="19"/>
      <c r="X15" s="19"/>
      <c r="Y15" s="20"/>
      <c r="Z15" s="17"/>
      <c r="AA15" s="280">
        <v>61</v>
      </c>
      <c r="AB15" s="281">
        <v>37</v>
      </c>
      <c r="AC15" s="281">
        <v>8</v>
      </c>
      <c r="AD15" s="282">
        <v>6</v>
      </c>
    </row>
    <row r="16" spans="1:30" s="12" customFormat="1" ht="12" customHeight="1">
      <c r="A16" s="13">
        <v>13</v>
      </c>
      <c r="B16" s="259"/>
      <c r="C16" s="261">
        <f t="shared" si="0"/>
        <v>44284</v>
      </c>
      <c r="D16" s="250" t="s">
        <v>148</v>
      </c>
      <c r="E16" s="261">
        <f t="shared" si="1"/>
        <v>44290</v>
      </c>
      <c r="F16" s="254"/>
      <c r="G16" s="94">
        <v>1</v>
      </c>
      <c r="H16" s="18">
        <v>0</v>
      </c>
      <c r="I16" s="101">
        <v>7</v>
      </c>
      <c r="J16" s="19">
        <v>16</v>
      </c>
      <c r="K16" s="19">
        <v>191</v>
      </c>
      <c r="L16" s="19">
        <v>1</v>
      </c>
      <c r="M16" s="19">
        <v>0</v>
      </c>
      <c r="N16" s="19">
        <v>2</v>
      </c>
      <c r="O16" s="19">
        <v>20</v>
      </c>
      <c r="P16" s="228"/>
      <c r="Q16" s="19">
        <v>2</v>
      </c>
      <c r="R16" s="19">
        <v>1</v>
      </c>
      <c r="S16" s="18">
        <v>0</v>
      </c>
      <c r="T16" s="20">
        <v>3</v>
      </c>
      <c r="U16" s="18"/>
      <c r="V16" s="19"/>
      <c r="W16" s="19">
        <v>1</v>
      </c>
      <c r="X16" s="19"/>
      <c r="Y16" s="20"/>
      <c r="Z16" s="17"/>
      <c r="AA16" s="280">
        <v>61</v>
      </c>
      <c r="AB16" s="281">
        <v>37</v>
      </c>
      <c r="AC16" s="281">
        <v>8</v>
      </c>
      <c r="AD16" s="282">
        <v>6</v>
      </c>
    </row>
    <row r="17" spans="1:30" s="12" customFormat="1" ht="12" customHeight="1">
      <c r="A17" s="13">
        <v>14</v>
      </c>
      <c r="B17" s="259"/>
      <c r="C17" s="261">
        <f t="shared" si="0"/>
        <v>44291</v>
      </c>
      <c r="D17" s="250" t="s">
        <v>148</v>
      </c>
      <c r="E17" s="261">
        <f t="shared" si="1"/>
        <v>44297</v>
      </c>
      <c r="F17" s="254"/>
      <c r="G17" s="94">
        <v>0</v>
      </c>
      <c r="H17" s="18">
        <v>1</v>
      </c>
      <c r="I17" s="101">
        <v>5</v>
      </c>
      <c r="J17" s="19">
        <v>27</v>
      </c>
      <c r="K17" s="19">
        <v>269</v>
      </c>
      <c r="L17" s="19">
        <v>1</v>
      </c>
      <c r="M17" s="19">
        <v>0</v>
      </c>
      <c r="N17" s="19">
        <v>0</v>
      </c>
      <c r="O17" s="19">
        <v>24</v>
      </c>
      <c r="P17" s="228"/>
      <c r="Q17" s="19">
        <v>2</v>
      </c>
      <c r="R17" s="19">
        <v>3</v>
      </c>
      <c r="S17" s="18">
        <v>0</v>
      </c>
      <c r="T17" s="20">
        <v>6</v>
      </c>
      <c r="U17" s="18"/>
      <c r="V17" s="19"/>
      <c r="W17" s="19">
        <v>1</v>
      </c>
      <c r="X17" s="19"/>
      <c r="Y17" s="20"/>
      <c r="Z17" s="17"/>
      <c r="AA17" s="280">
        <v>61</v>
      </c>
      <c r="AB17" s="281">
        <v>37</v>
      </c>
      <c r="AC17" s="281">
        <v>8</v>
      </c>
      <c r="AD17" s="282">
        <v>6</v>
      </c>
    </row>
    <row r="18" spans="1:30" s="12" customFormat="1" ht="12" customHeight="1">
      <c r="A18" s="13">
        <v>15</v>
      </c>
      <c r="B18" s="259"/>
      <c r="C18" s="261">
        <f t="shared" si="0"/>
        <v>44298</v>
      </c>
      <c r="D18" s="250" t="s">
        <v>148</v>
      </c>
      <c r="E18" s="261">
        <f t="shared" si="1"/>
        <v>44304</v>
      </c>
      <c r="F18" s="254"/>
      <c r="G18" s="94">
        <v>0</v>
      </c>
      <c r="H18" s="18">
        <v>0</v>
      </c>
      <c r="I18" s="101">
        <v>12</v>
      </c>
      <c r="J18" s="19">
        <v>24</v>
      </c>
      <c r="K18" s="19">
        <v>442</v>
      </c>
      <c r="L18" s="19">
        <v>2</v>
      </c>
      <c r="M18" s="19">
        <v>2</v>
      </c>
      <c r="N18" s="19">
        <v>0</v>
      </c>
      <c r="O18" s="19">
        <v>29</v>
      </c>
      <c r="P18" s="228"/>
      <c r="Q18" s="19">
        <v>10</v>
      </c>
      <c r="R18" s="19">
        <v>4</v>
      </c>
      <c r="S18" s="18">
        <v>0</v>
      </c>
      <c r="T18" s="20">
        <v>0</v>
      </c>
      <c r="U18" s="18"/>
      <c r="V18" s="19"/>
      <c r="W18" s="19"/>
      <c r="X18" s="19"/>
      <c r="Y18" s="20"/>
      <c r="Z18" s="17"/>
      <c r="AA18" s="280">
        <v>61</v>
      </c>
      <c r="AB18" s="281">
        <v>37</v>
      </c>
      <c r="AC18" s="281">
        <v>8</v>
      </c>
      <c r="AD18" s="282">
        <v>6</v>
      </c>
    </row>
    <row r="19" spans="1:30" s="12" customFormat="1" ht="12" customHeight="1">
      <c r="A19" s="13">
        <v>16</v>
      </c>
      <c r="B19" s="259"/>
      <c r="C19" s="261">
        <f t="shared" si="0"/>
        <v>44305</v>
      </c>
      <c r="D19" s="250" t="s">
        <v>148</v>
      </c>
      <c r="E19" s="261">
        <f t="shared" si="1"/>
        <v>44311</v>
      </c>
      <c r="F19" s="254"/>
      <c r="G19" s="94">
        <v>0</v>
      </c>
      <c r="H19" s="18">
        <v>0</v>
      </c>
      <c r="I19" s="101">
        <v>13</v>
      </c>
      <c r="J19" s="19">
        <v>25</v>
      </c>
      <c r="K19" s="19">
        <v>502</v>
      </c>
      <c r="L19" s="19">
        <v>2</v>
      </c>
      <c r="M19" s="19">
        <v>2</v>
      </c>
      <c r="N19" s="19">
        <v>0</v>
      </c>
      <c r="O19" s="19">
        <v>23</v>
      </c>
      <c r="P19" s="228"/>
      <c r="Q19" s="19">
        <v>6</v>
      </c>
      <c r="R19" s="19">
        <v>1</v>
      </c>
      <c r="S19" s="18">
        <v>0</v>
      </c>
      <c r="T19" s="20">
        <v>8</v>
      </c>
      <c r="U19" s="18"/>
      <c r="V19" s="19"/>
      <c r="W19" s="19"/>
      <c r="X19" s="19"/>
      <c r="Y19" s="20"/>
      <c r="Z19" s="17"/>
      <c r="AA19" s="280">
        <v>61</v>
      </c>
      <c r="AB19" s="281">
        <v>37</v>
      </c>
      <c r="AC19" s="281">
        <v>8</v>
      </c>
      <c r="AD19" s="282">
        <v>6</v>
      </c>
    </row>
    <row r="20" spans="1:30" s="12" customFormat="1" ht="12" customHeight="1">
      <c r="A20" s="13">
        <v>17</v>
      </c>
      <c r="B20" s="259"/>
      <c r="C20" s="261">
        <f t="shared" si="0"/>
        <v>44312</v>
      </c>
      <c r="D20" s="250" t="s">
        <v>148</v>
      </c>
      <c r="E20" s="261">
        <f t="shared" si="1"/>
        <v>44318</v>
      </c>
      <c r="F20" s="254"/>
      <c r="G20" s="94">
        <v>0</v>
      </c>
      <c r="H20" s="18">
        <v>1</v>
      </c>
      <c r="I20" s="101">
        <v>11</v>
      </c>
      <c r="J20" s="19">
        <v>34</v>
      </c>
      <c r="K20" s="19">
        <v>483</v>
      </c>
      <c r="L20" s="19">
        <v>2</v>
      </c>
      <c r="M20" s="19">
        <v>1</v>
      </c>
      <c r="N20" s="19">
        <v>1</v>
      </c>
      <c r="O20" s="19">
        <v>26</v>
      </c>
      <c r="P20" s="228"/>
      <c r="Q20" s="19">
        <v>2</v>
      </c>
      <c r="R20" s="19">
        <v>2</v>
      </c>
      <c r="S20" s="18">
        <v>0</v>
      </c>
      <c r="T20" s="20">
        <v>7</v>
      </c>
      <c r="U20" s="18">
        <v>1</v>
      </c>
      <c r="V20" s="19"/>
      <c r="W20" s="19"/>
      <c r="X20" s="19"/>
      <c r="Y20" s="20"/>
      <c r="Z20" s="17"/>
      <c r="AA20" s="280">
        <v>61</v>
      </c>
      <c r="AB20" s="281">
        <v>37</v>
      </c>
      <c r="AC20" s="281">
        <v>8</v>
      </c>
      <c r="AD20" s="282">
        <v>6</v>
      </c>
    </row>
    <row r="21" spans="1:30" s="12" customFormat="1" ht="12" customHeight="1">
      <c r="A21" s="13">
        <v>18</v>
      </c>
      <c r="B21" s="259"/>
      <c r="C21" s="261">
        <f t="shared" si="0"/>
        <v>44319</v>
      </c>
      <c r="D21" s="250" t="s">
        <v>148</v>
      </c>
      <c r="E21" s="261">
        <f t="shared" si="1"/>
        <v>44325</v>
      </c>
      <c r="F21" s="254"/>
      <c r="G21" s="94">
        <v>0</v>
      </c>
      <c r="H21" s="18">
        <v>2</v>
      </c>
      <c r="I21" s="101">
        <v>10</v>
      </c>
      <c r="J21" s="19">
        <v>14</v>
      </c>
      <c r="K21" s="19">
        <v>220</v>
      </c>
      <c r="L21" s="19">
        <v>3</v>
      </c>
      <c r="M21" s="19">
        <v>1</v>
      </c>
      <c r="N21" s="19">
        <v>1</v>
      </c>
      <c r="O21" s="19">
        <v>22</v>
      </c>
      <c r="P21" s="228"/>
      <c r="Q21" s="19">
        <v>0</v>
      </c>
      <c r="R21" s="19">
        <v>0</v>
      </c>
      <c r="S21" s="18">
        <v>0</v>
      </c>
      <c r="T21" s="20">
        <v>3</v>
      </c>
      <c r="U21" s="18"/>
      <c r="V21" s="19"/>
      <c r="W21" s="19"/>
      <c r="X21" s="19"/>
      <c r="Y21" s="20"/>
      <c r="Z21" s="17"/>
      <c r="AA21" s="280">
        <v>61</v>
      </c>
      <c r="AB21" s="281">
        <v>37</v>
      </c>
      <c r="AC21" s="281">
        <v>8</v>
      </c>
      <c r="AD21" s="282">
        <v>6</v>
      </c>
    </row>
    <row r="22" spans="1:30" s="12" customFormat="1" ht="12" customHeight="1">
      <c r="A22" s="13">
        <v>19</v>
      </c>
      <c r="B22" s="259"/>
      <c r="C22" s="261">
        <f t="shared" si="0"/>
        <v>44326</v>
      </c>
      <c r="D22" s="250" t="s">
        <v>148</v>
      </c>
      <c r="E22" s="261">
        <f t="shared" si="1"/>
        <v>44332</v>
      </c>
      <c r="F22" s="254"/>
      <c r="G22" s="94">
        <v>0</v>
      </c>
      <c r="H22" s="18">
        <v>2</v>
      </c>
      <c r="I22" s="101">
        <v>11</v>
      </c>
      <c r="J22" s="19">
        <v>28</v>
      </c>
      <c r="K22" s="19">
        <v>402</v>
      </c>
      <c r="L22" s="19">
        <v>2</v>
      </c>
      <c r="M22" s="19">
        <v>0</v>
      </c>
      <c r="N22" s="19">
        <v>1</v>
      </c>
      <c r="O22" s="19">
        <v>26</v>
      </c>
      <c r="P22" s="228"/>
      <c r="Q22" s="19">
        <v>8</v>
      </c>
      <c r="R22" s="19">
        <v>4</v>
      </c>
      <c r="S22" s="18">
        <v>0</v>
      </c>
      <c r="T22" s="20">
        <v>8</v>
      </c>
      <c r="U22" s="18"/>
      <c r="V22" s="19"/>
      <c r="W22" s="19"/>
      <c r="X22" s="19">
        <v>1</v>
      </c>
      <c r="Y22" s="20"/>
      <c r="Z22" s="17"/>
      <c r="AA22" s="280">
        <v>61</v>
      </c>
      <c r="AB22" s="281">
        <v>37</v>
      </c>
      <c r="AC22" s="281">
        <v>8</v>
      </c>
      <c r="AD22" s="282">
        <v>6</v>
      </c>
    </row>
    <row r="23" spans="1:30" s="12" customFormat="1" ht="12" customHeight="1">
      <c r="A23" s="13">
        <v>20</v>
      </c>
      <c r="B23" s="259"/>
      <c r="C23" s="261">
        <f t="shared" si="0"/>
        <v>44333</v>
      </c>
      <c r="D23" s="250" t="s">
        <v>148</v>
      </c>
      <c r="E23" s="261">
        <f t="shared" si="1"/>
        <v>44339</v>
      </c>
      <c r="F23" s="254"/>
      <c r="G23" s="94">
        <v>0</v>
      </c>
      <c r="H23" s="18">
        <v>16</v>
      </c>
      <c r="I23" s="101">
        <v>14</v>
      </c>
      <c r="J23" s="19">
        <v>29</v>
      </c>
      <c r="K23" s="19">
        <v>388</v>
      </c>
      <c r="L23" s="19">
        <v>4</v>
      </c>
      <c r="M23" s="19">
        <v>4</v>
      </c>
      <c r="N23" s="19">
        <v>0</v>
      </c>
      <c r="O23" s="19">
        <v>26</v>
      </c>
      <c r="P23" s="228"/>
      <c r="Q23" s="19">
        <v>6</v>
      </c>
      <c r="R23" s="19">
        <v>1</v>
      </c>
      <c r="S23" s="18">
        <v>0</v>
      </c>
      <c r="T23" s="20">
        <v>8</v>
      </c>
      <c r="U23" s="18"/>
      <c r="V23" s="19"/>
      <c r="W23" s="19"/>
      <c r="X23" s="19"/>
      <c r="Y23" s="20"/>
      <c r="Z23" s="17"/>
      <c r="AA23" s="280">
        <v>61</v>
      </c>
      <c r="AB23" s="281">
        <v>37</v>
      </c>
      <c r="AC23" s="281">
        <v>8</v>
      </c>
      <c r="AD23" s="282">
        <v>6</v>
      </c>
    </row>
    <row r="24" spans="1:30" s="12" customFormat="1" ht="12" customHeight="1">
      <c r="A24" s="13">
        <v>21</v>
      </c>
      <c r="B24" s="259"/>
      <c r="C24" s="261">
        <f t="shared" si="0"/>
        <v>44340</v>
      </c>
      <c r="D24" s="250" t="s">
        <v>148</v>
      </c>
      <c r="E24" s="261">
        <f t="shared" si="1"/>
        <v>44346</v>
      </c>
      <c r="F24" s="254"/>
      <c r="G24" s="94">
        <v>0</v>
      </c>
      <c r="H24" s="18">
        <v>21</v>
      </c>
      <c r="I24" s="101">
        <v>12</v>
      </c>
      <c r="J24" s="19">
        <v>31</v>
      </c>
      <c r="K24" s="19">
        <v>410</v>
      </c>
      <c r="L24" s="19">
        <v>2</v>
      </c>
      <c r="M24" s="19">
        <v>2</v>
      </c>
      <c r="N24" s="19">
        <v>1</v>
      </c>
      <c r="O24" s="19">
        <v>23</v>
      </c>
      <c r="P24" s="228"/>
      <c r="Q24" s="19">
        <v>9</v>
      </c>
      <c r="R24" s="19">
        <v>2</v>
      </c>
      <c r="S24" s="18">
        <v>0</v>
      </c>
      <c r="T24" s="20">
        <v>6</v>
      </c>
      <c r="U24" s="18"/>
      <c r="V24" s="19">
        <v>1</v>
      </c>
      <c r="W24" s="19"/>
      <c r="X24" s="19"/>
      <c r="Y24" s="20"/>
      <c r="Z24" s="17"/>
      <c r="AA24" s="280">
        <v>61</v>
      </c>
      <c r="AB24" s="281">
        <v>37</v>
      </c>
      <c r="AC24" s="281">
        <v>8</v>
      </c>
      <c r="AD24" s="282">
        <v>6</v>
      </c>
    </row>
    <row r="25" spans="1:30" s="12" customFormat="1" ht="12" customHeight="1">
      <c r="A25" s="13">
        <v>22</v>
      </c>
      <c r="B25" s="259"/>
      <c r="C25" s="261">
        <f t="shared" si="0"/>
        <v>44347</v>
      </c>
      <c r="D25" s="250" t="s">
        <v>148</v>
      </c>
      <c r="E25" s="261">
        <f t="shared" si="1"/>
        <v>44353</v>
      </c>
      <c r="F25" s="254"/>
      <c r="G25" s="94">
        <v>0</v>
      </c>
      <c r="H25" s="18">
        <v>31</v>
      </c>
      <c r="I25" s="101">
        <v>11</v>
      </c>
      <c r="J25" s="19">
        <v>23</v>
      </c>
      <c r="K25" s="19">
        <v>396</v>
      </c>
      <c r="L25" s="19">
        <v>5</v>
      </c>
      <c r="M25" s="19">
        <v>1</v>
      </c>
      <c r="N25" s="19">
        <v>0</v>
      </c>
      <c r="O25" s="19">
        <v>20</v>
      </c>
      <c r="P25" s="228"/>
      <c r="Q25" s="19">
        <v>17</v>
      </c>
      <c r="R25" s="19">
        <v>6</v>
      </c>
      <c r="S25" s="18">
        <v>0</v>
      </c>
      <c r="T25" s="20">
        <v>5</v>
      </c>
      <c r="U25" s="18"/>
      <c r="V25" s="19"/>
      <c r="W25" s="19"/>
      <c r="X25" s="19"/>
      <c r="Y25" s="20"/>
      <c r="Z25" s="17"/>
      <c r="AA25" s="280">
        <v>61</v>
      </c>
      <c r="AB25" s="281">
        <v>37</v>
      </c>
      <c r="AC25" s="281">
        <v>8</v>
      </c>
      <c r="AD25" s="282">
        <v>6</v>
      </c>
    </row>
    <row r="26" spans="1:30" s="12" customFormat="1" ht="12" customHeight="1">
      <c r="A26" s="13">
        <v>23</v>
      </c>
      <c r="B26" s="259"/>
      <c r="C26" s="261">
        <f t="shared" si="0"/>
        <v>44354</v>
      </c>
      <c r="D26" s="250" t="s">
        <v>148</v>
      </c>
      <c r="E26" s="261">
        <f t="shared" si="1"/>
        <v>44360</v>
      </c>
      <c r="F26" s="254"/>
      <c r="G26" s="94">
        <v>0</v>
      </c>
      <c r="H26" s="18">
        <v>35</v>
      </c>
      <c r="I26" s="101">
        <v>15</v>
      </c>
      <c r="J26" s="19">
        <v>27</v>
      </c>
      <c r="K26" s="19">
        <v>377</v>
      </c>
      <c r="L26" s="19">
        <v>6</v>
      </c>
      <c r="M26" s="19">
        <v>2</v>
      </c>
      <c r="N26" s="19">
        <v>0</v>
      </c>
      <c r="O26" s="19">
        <v>24</v>
      </c>
      <c r="P26" s="228"/>
      <c r="Q26" s="19">
        <v>6</v>
      </c>
      <c r="R26" s="19">
        <v>3</v>
      </c>
      <c r="S26" s="18">
        <v>0</v>
      </c>
      <c r="T26" s="20">
        <v>4</v>
      </c>
      <c r="U26" s="18"/>
      <c r="V26" s="19"/>
      <c r="W26" s="19"/>
      <c r="X26" s="19"/>
      <c r="Y26" s="20"/>
      <c r="Z26" s="17"/>
      <c r="AA26" s="280">
        <v>61</v>
      </c>
      <c r="AB26" s="281">
        <v>37</v>
      </c>
      <c r="AC26" s="281">
        <v>8</v>
      </c>
      <c r="AD26" s="282">
        <v>6</v>
      </c>
    </row>
    <row r="27" spans="1:30" s="12" customFormat="1" ht="12" customHeight="1">
      <c r="A27" s="13">
        <v>24</v>
      </c>
      <c r="B27" s="259"/>
      <c r="C27" s="261">
        <f t="shared" si="0"/>
        <v>44361</v>
      </c>
      <c r="D27" s="250" t="s">
        <v>148</v>
      </c>
      <c r="E27" s="261">
        <f t="shared" si="1"/>
        <v>44367</v>
      </c>
      <c r="F27" s="254"/>
      <c r="G27" s="94">
        <v>0</v>
      </c>
      <c r="H27" s="18">
        <v>52</v>
      </c>
      <c r="I27" s="101">
        <v>10</v>
      </c>
      <c r="J27" s="19">
        <v>19</v>
      </c>
      <c r="K27" s="19">
        <v>299</v>
      </c>
      <c r="L27" s="19">
        <v>6</v>
      </c>
      <c r="M27" s="19">
        <v>1</v>
      </c>
      <c r="N27" s="19">
        <v>0</v>
      </c>
      <c r="O27" s="19">
        <v>25</v>
      </c>
      <c r="P27" s="228"/>
      <c r="Q27" s="19">
        <v>12</v>
      </c>
      <c r="R27" s="19">
        <v>2</v>
      </c>
      <c r="S27" s="18">
        <v>0</v>
      </c>
      <c r="T27" s="20">
        <v>9</v>
      </c>
      <c r="U27" s="18"/>
      <c r="V27" s="19"/>
      <c r="W27" s="19">
        <v>1</v>
      </c>
      <c r="X27" s="19"/>
      <c r="Y27" s="20"/>
      <c r="Z27" s="17"/>
      <c r="AA27" s="280">
        <v>61</v>
      </c>
      <c r="AB27" s="281">
        <v>37</v>
      </c>
      <c r="AC27" s="281">
        <v>8</v>
      </c>
      <c r="AD27" s="282">
        <v>6</v>
      </c>
    </row>
    <row r="28" spans="1:30" s="12" customFormat="1" ht="12" customHeight="1">
      <c r="A28" s="13">
        <v>25</v>
      </c>
      <c r="B28" s="259"/>
      <c r="C28" s="261">
        <f t="shared" si="0"/>
        <v>44368</v>
      </c>
      <c r="D28" s="250" t="s">
        <v>148</v>
      </c>
      <c r="E28" s="261">
        <f t="shared" si="1"/>
        <v>44374</v>
      </c>
      <c r="F28" s="254"/>
      <c r="G28" s="94">
        <v>0</v>
      </c>
      <c r="H28" s="18">
        <v>95</v>
      </c>
      <c r="I28" s="101">
        <v>16</v>
      </c>
      <c r="J28" s="19">
        <v>28</v>
      </c>
      <c r="K28" s="19">
        <v>315</v>
      </c>
      <c r="L28" s="19">
        <v>9</v>
      </c>
      <c r="M28" s="19">
        <v>3</v>
      </c>
      <c r="N28" s="19">
        <v>0</v>
      </c>
      <c r="O28" s="19">
        <v>32</v>
      </c>
      <c r="P28" s="228"/>
      <c r="Q28" s="19">
        <v>31</v>
      </c>
      <c r="R28" s="19">
        <v>5</v>
      </c>
      <c r="S28" s="18">
        <v>0</v>
      </c>
      <c r="T28" s="20">
        <v>6</v>
      </c>
      <c r="U28" s="18"/>
      <c r="V28" s="19"/>
      <c r="W28" s="19"/>
      <c r="X28" s="19"/>
      <c r="Y28" s="20"/>
      <c r="Z28" s="17"/>
      <c r="AA28" s="280">
        <v>61</v>
      </c>
      <c r="AB28" s="281">
        <v>37</v>
      </c>
      <c r="AC28" s="281">
        <v>8</v>
      </c>
      <c r="AD28" s="282">
        <v>6</v>
      </c>
    </row>
    <row r="29" spans="1:30" s="12" customFormat="1" ht="12" customHeight="1">
      <c r="A29" s="13">
        <v>26</v>
      </c>
      <c r="B29" s="259"/>
      <c r="C29" s="261">
        <f t="shared" si="0"/>
        <v>44375</v>
      </c>
      <c r="D29" s="250" t="s">
        <v>148</v>
      </c>
      <c r="E29" s="261">
        <f t="shared" si="1"/>
        <v>44381</v>
      </c>
      <c r="F29" s="254"/>
      <c r="G29" s="94">
        <v>0</v>
      </c>
      <c r="H29" s="18">
        <v>170</v>
      </c>
      <c r="I29" s="101">
        <v>8</v>
      </c>
      <c r="J29" s="19">
        <v>34</v>
      </c>
      <c r="K29" s="19">
        <v>285</v>
      </c>
      <c r="L29" s="19">
        <v>2</v>
      </c>
      <c r="M29" s="19">
        <v>5</v>
      </c>
      <c r="N29" s="19">
        <v>0</v>
      </c>
      <c r="O29" s="19">
        <v>25</v>
      </c>
      <c r="P29" s="228"/>
      <c r="Q29" s="19">
        <v>14</v>
      </c>
      <c r="R29" s="19">
        <v>6</v>
      </c>
      <c r="S29" s="18">
        <v>0</v>
      </c>
      <c r="T29" s="20">
        <v>10</v>
      </c>
      <c r="U29" s="18"/>
      <c r="V29" s="19"/>
      <c r="W29" s="19"/>
      <c r="X29" s="19"/>
      <c r="Y29" s="20"/>
      <c r="Z29" s="17"/>
      <c r="AA29" s="280">
        <v>61</v>
      </c>
      <c r="AB29" s="281">
        <v>37</v>
      </c>
      <c r="AC29" s="281">
        <v>8</v>
      </c>
      <c r="AD29" s="282">
        <v>6</v>
      </c>
    </row>
    <row r="30" spans="1:30" s="12" customFormat="1" ht="12" customHeight="1">
      <c r="A30" s="13">
        <v>27</v>
      </c>
      <c r="B30" s="259"/>
      <c r="C30" s="261">
        <f t="shared" si="0"/>
        <v>44382</v>
      </c>
      <c r="D30" s="250" t="s">
        <v>148</v>
      </c>
      <c r="E30" s="261">
        <f t="shared" si="1"/>
        <v>44388</v>
      </c>
      <c r="F30" s="254"/>
      <c r="G30" s="94">
        <v>0</v>
      </c>
      <c r="H30" s="18">
        <v>165</v>
      </c>
      <c r="I30" s="101">
        <v>9</v>
      </c>
      <c r="J30" s="19">
        <v>51</v>
      </c>
      <c r="K30" s="19">
        <v>251</v>
      </c>
      <c r="L30" s="19">
        <v>6</v>
      </c>
      <c r="M30" s="19">
        <v>5</v>
      </c>
      <c r="N30" s="19">
        <v>0</v>
      </c>
      <c r="O30" s="19">
        <v>17</v>
      </c>
      <c r="P30" s="228"/>
      <c r="Q30" s="19">
        <v>21</v>
      </c>
      <c r="R30" s="19">
        <v>6</v>
      </c>
      <c r="S30" s="18">
        <v>0</v>
      </c>
      <c r="T30" s="20">
        <v>10</v>
      </c>
      <c r="U30" s="18"/>
      <c r="V30" s="19"/>
      <c r="W30" s="19"/>
      <c r="X30" s="19"/>
      <c r="Y30" s="20"/>
      <c r="Z30" s="17"/>
      <c r="AA30" s="280">
        <v>61</v>
      </c>
      <c r="AB30" s="281">
        <v>37</v>
      </c>
      <c r="AC30" s="281">
        <v>8</v>
      </c>
      <c r="AD30" s="282">
        <v>6</v>
      </c>
    </row>
    <row r="31" spans="1:30" s="64" customFormat="1" ht="12" customHeight="1">
      <c r="A31" s="13">
        <v>28</v>
      </c>
      <c r="B31" s="259"/>
      <c r="C31" s="261">
        <f t="shared" si="0"/>
        <v>44389</v>
      </c>
      <c r="D31" s="250" t="s">
        <v>148</v>
      </c>
      <c r="E31" s="261">
        <f t="shared" si="1"/>
        <v>44395</v>
      </c>
      <c r="F31" s="254"/>
      <c r="G31" s="94">
        <v>0</v>
      </c>
      <c r="H31" s="18">
        <v>213</v>
      </c>
      <c r="I31" s="101">
        <v>11</v>
      </c>
      <c r="J31" s="19">
        <v>56</v>
      </c>
      <c r="K31" s="19">
        <v>186</v>
      </c>
      <c r="L31" s="19">
        <v>2</v>
      </c>
      <c r="M31" s="19">
        <v>1</v>
      </c>
      <c r="N31" s="19">
        <v>1</v>
      </c>
      <c r="O31" s="19">
        <v>21</v>
      </c>
      <c r="P31" s="228"/>
      <c r="Q31" s="19">
        <v>21</v>
      </c>
      <c r="R31" s="19">
        <v>5</v>
      </c>
      <c r="S31" s="18">
        <v>0</v>
      </c>
      <c r="T31" s="20">
        <v>5</v>
      </c>
      <c r="U31" s="18"/>
      <c r="V31" s="19"/>
      <c r="W31" s="19"/>
      <c r="X31" s="19"/>
      <c r="Y31" s="20"/>
      <c r="Z31" s="17"/>
      <c r="AA31" s="280">
        <v>61</v>
      </c>
      <c r="AB31" s="281">
        <v>37</v>
      </c>
      <c r="AC31" s="281">
        <v>8</v>
      </c>
      <c r="AD31" s="282">
        <v>6</v>
      </c>
    </row>
    <row r="32" spans="1:30" s="64" customFormat="1" ht="12" customHeight="1">
      <c r="A32" s="13">
        <v>29</v>
      </c>
      <c r="B32" s="259"/>
      <c r="C32" s="261">
        <f t="shared" si="0"/>
        <v>44396</v>
      </c>
      <c r="D32" s="250" t="s">
        <v>148</v>
      </c>
      <c r="E32" s="261">
        <f t="shared" si="1"/>
        <v>44402</v>
      </c>
      <c r="F32" s="254"/>
      <c r="G32" s="94">
        <v>0</v>
      </c>
      <c r="H32" s="18">
        <v>216</v>
      </c>
      <c r="I32" s="101">
        <v>4</v>
      </c>
      <c r="J32" s="19">
        <v>59</v>
      </c>
      <c r="K32" s="19">
        <v>127</v>
      </c>
      <c r="L32" s="19">
        <v>3</v>
      </c>
      <c r="M32" s="19">
        <v>2</v>
      </c>
      <c r="N32" s="19">
        <v>0</v>
      </c>
      <c r="O32" s="19">
        <v>22</v>
      </c>
      <c r="P32" s="228"/>
      <c r="Q32" s="19">
        <v>24</v>
      </c>
      <c r="R32" s="19">
        <v>5</v>
      </c>
      <c r="S32" s="18">
        <v>0</v>
      </c>
      <c r="T32" s="20">
        <v>4</v>
      </c>
      <c r="U32" s="18"/>
      <c r="V32" s="19"/>
      <c r="W32" s="19"/>
      <c r="X32" s="19"/>
      <c r="Y32" s="20"/>
      <c r="Z32" s="17"/>
      <c r="AA32" s="280">
        <v>61</v>
      </c>
      <c r="AB32" s="281">
        <v>37</v>
      </c>
      <c r="AC32" s="281">
        <v>8</v>
      </c>
      <c r="AD32" s="282">
        <v>6</v>
      </c>
    </row>
    <row r="33" spans="1:30" s="64" customFormat="1" ht="12" customHeight="1">
      <c r="A33" s="13">
        <v>30</v>
      </c>
      <c r="B33" s="259"/>
      <c r="C33" s="261">
        <f t="shared" si="0"/>
        <v>44403</v>
      </c>
      <c r="D33" s="250" t="s">
        <v>148</v>
      </c>
      <c r="E33" s="261">
        <f t="shared" si="1"/>
        <v>44409</v>
      </c>
      <c r="F33" s="254"/>
      <c r="G33" s="94">
        <v>0</v>
      </c>
      <c r="H33" s="18">
        <v>246</v>
      </c>
      <c r="I33" s="101">
        <v>1</v>
      </c>
      <c r="J33" s="19">
        <v>29</v>
      </c>
      <c r="K33" s="19">
        <v>190</v>
      </c>
      <c r="L33" s="19">
        <v>3</v>
      </c>
      <c r="M33" s="19">
        <v>2</v>
      </c>
      <c r="N33" s="19">
        <v>0</v>
      </c>
      <c r="O33" s="19">
        <v>13</v>
      </c>
      <c r="P33" s="228"/>
      <c r="Q33" s="19">
        <v>16</v>
      </c>
      <c r="R33" s="19">
        <v>2</v>
      </c>
      <c r="S33" s="18">
        <v>0</v>
      </c>
      <c r="T33" s="20">
        <v>4</v>
      </c>
      <c r="U33" s="18"/>
      <c r="V33" s="19"/>
      <c r="W33" s="19"/>
      <c r="X33" s="19"/>
      <c r="Y33" s="20"/>
      <c r="Z33" s="17"/>
      <c r="AA33" s="280">
        <v>61</v>
      </c>
      <c r="AB33" s="281">
        <v>37</v>
      </c>
      <c r="AC33" s="281">
        <v>8</v>
      </c>
      <c r="AD33" s="282">
        <v>6</v>
      </c>
    </row>
    <row r="34" spans="1:30" s="64" customFormat="1" ht="12" customHeight="1">
      <c r="A34" s="13">
        <v>31</v>
      </c>
      <c r="B34" s="259"/>
      <c r="C34" s="261">
        <f t="shared" si="0"/>
        <v>44410</v>
      </c>
      <c r="D34" s="250" t="s">
        <v>148</v>
      </c>
      <c r="E34" s="261">
        <f t="shared" si="1"/>
        <v>44416</v>
      </c>
      <c r="F34" s="254"/>
      <c r="G34" s="94">
        <v>0</v>
      </c>
      <c r="H34" s="18">
        <v>381</v>
      </c>
      <c r="I34" s="101">
        <v>0</v>
      </c>
      <c r="J34" s="19">
        <v>28</v>
      </c>
      <c r="K34" s="19">
        <v>246</v>
      </c>
      <c r="L34" s="19">
        <v>3</v>
      </c>
      <c r="M34" s="19">
        <v>1</v>
      </c>
      <c r="N34" s="19">
        <v>0</v>
      </c>
      <c r="O34" s="19">
        <v>26</v>
      </c>
      <c r="P34" s="228"/>
      <c r="Q34" s="19">
        <v>7</v>
      </c>
      <c r="R34" s="19">
        <v>0</v>
      </c>
      <c r="S34" s="18">
        <v>0</v>
      </c>
      <c r="T34" s="20">
        <v>1</v>
      </c>
      <c r="U34" s="18"/>
      <c r="V34" s="19"/>
      <c r="W34" s="19"/>
      <c r="X34" s="19"/>
      <c r="Y34" s="20"/>
      <c r="Z34" s="17"/>
      <c r="AA34" s="280">
        <v>61</v>
      </c>
      <c r="AB34" s="281">
        <v>37</v>
      </c>
      <c r="AC34" s="281">
        <v>8</v>
      </c>
      <c r="AD34" s="282">
        <v>6</v>
      </c>
    </row>
    <row r="35" spans="1:30" s="64" customFormat="1" ht="12" customHeight="1">
      <c r="A35" s="13">
        <v>32</v>
      </c>
      <c r="B35" s="259"/>
      <c r="C35" s="261">
        <f t="shared" si="0"/>
        <v>44417</v>
      </c>
      <c r="D35" s="250" t="s">
        <v>148</v>
      </c>
      <c r="E35" s="261">
        <f t="shared" si="1"/>
        <v>44423</v>
      </c>
      <c r="F35" s="254"/>
      <c r="G35" s="94">
        <v>0</v>
      </c>
      <c r="H35" s="18">
        <v>306</v>
      </c>
      <c r="I35" s="101">
        <v>3</v>
      </c>
      <c r="J35" s="19">
        <v>21</v>
      </c>
      <c r="K35" s="19">
        <v>121</v>
      </c>
      <c r="L35" s="19">
        <v>7</v>
      </c>
      <c r="M35" s="19">
        <v>3</v>
      </c>
      <c r="N35" s="19">
        <v>0</v>
      </c>
      <c r="O35" s="19">
        <v>11</v>
      </c>
      <c r="P35" s="228"/>
      <c r="Q35" s="19">
        <v>16</v>
      </c>
      <c r="R35" s="19">
        <v>0</v>
      </c>
      <c r="S35" s="18">
        <v>0</v>
      </c>
      <c r="T35" s="20">
        <v>4</v>
      </c>
      <c r="U35" s="18"/>
      <c r="V35" s="19"/>
      <c r="W35" s="19"/>
      <c r="X35" s="19"/>
      <c r="Y35" s="20"/>
      <c r="Z35" s="17"/>
      <c r="AA35" s="280">
        <v>61</v>
      </c>
      <c r="AB35" s="281">
        <v>37</v>
      </c>
      <c r="AC35" s="281">
        <v>8</v>
      </c>
      <c r="AD35" s="282">
        <v>6</v>
      </c>
    </row>
    <row r="36" spans="1:30" s="64" customFormat="1" ht="12" customHeight="1">
      <c r="A36" s="13">
        <v>33</v>
      </c>
      <c r="B36" s="259"/>
      <c r="C36" s="261">
        <f t="shared" si="0"/>
        <v>44424</v>
      </c>
      <c r="D36" s="250" t="s">
        <v>148</v>
      </c>
      <c r="E36" s="261">
        <f t="shared" si="1"/>
        <v>44430</v>
      </c>
      <c r="F36" s="254"/>
      <c r="G36" s="94">
        <v>0</v>
      </c>
      <c r="H36" s="18">
        <v>283</v>
      </c>
      <c r="I36" s="101">
        <v>3</v>
      </c>
      <c r="J36" s="19">
        <v>16</v>
      </c>
      <c r="K36" s="19">
        <v>121</v>
      </c>
      <c r="L36" s="19">
        <v>4</v>
      </c>
      <c r="M36" s="19">
        <v>8</v>
      </c>
      <c r="N36" s="19">
        <v>1</v>
      </c>
      <c r="O36" s="19">
        <v>21</v>
      </c>
      <c r="P36" s="228"/>
      <c r="Q36" s="19">
        <v>15</v>
      </c>
      <c r="R36" s="19">
        <v>1</v>
      </c>
      <c r="S36" s="18">
        <v>0</v>
      </c>
      <c r="T36" s="20">
        <v>11</v>
      </c>
      <c r="U36" s="18"/>
      <c r="V36" s="19"/>
      <c r="W36" s="19"/>
      <c r="X36" s="19"/>
      <c r="Y36" s="20"/>
      <c r="Z36" s="17"/>
      <c r="AA36" s="280">
        <v>61</v>
      </c>
      <c r="AB36" s="281">
        <v>37</v>
      </c>
      <c r="AC36" s="281">
        <v>8</v>
      </c>
      <c r="AD36" s="282">
        <v>6</v>
      </c>
    </row>
    <row r="37" spans="1:30" s="64" customFormat="1" ht="12" customHeight="1">
      <c r="A37" s="13">
        <v>34</v>
      </c>
      <c r="B37" s="259"/>
      <c r="C37" s="261">
        <f t="shared" si="0"/>
        <v>44431</v>
      </c>
      <c r="D37" s="250" t="s">
        <v>148</v>
      </c>
      <c r="E37" s="261">
        <f t="shared" si="1"/>
        <v>44437</v>
      </c>
      <c r="F37" s="254"/>
      <c r="G37" s="94">
        <v>0</v>
      </c>
      <c r="H37" s="18">
        <v>282</v>
      </c>
      <c r="I37" s="101">
        <v>1</v>
      </c>
      <c r="J37" s="19">
        <v>12</v>
      </c>
      <c r="K37" s="19">
        <v>116</v>
      </c>
      <c r="L37" s="19">
        <v>1</v>
      </c>
      <c r="M37" s="19">
        <v>20</v>
      </c>
      <c r="N37" s="19">
        <v>0</v>
      </c>
      <c r="O37" s="19">
        <v>15</v>
      </c>
      <c r="P37" s="228"/>
      <c r="Q37" s="19">
        <v>10</v>
      </c>
      <c r="R37" s="19">
        <v>1</v>
      </c>
      <c r="S37" s="18">
        <v>0</v>
      </c>
      <c r="T37" s="20">
        <v>3</v>
      </c>
      <c r="U37" s="18"/>
      <c r="V37" s="19"/>
      <c r="W37" s="19"/>
      <c r="X37" s="19"/>
      <c r="Y37" s="20"/>
      <c r="Z37" s="17"/>
      <c r="AA37" s="280">
        <v>61</v>
      </c>
      <c r="AB37" s="281">
        <v>37</v>
      </c>
      <c r="AC37" s="281">
        <v>8</v>
      </c>
      <c r="AD37" s="282">
        <v>6</v>
      </c>
    </row>
    <row r="38" spans="1:30" s="64" customFormat="1" ht="12" customHeight="1">
      <c r="A38" s="13">
        <v>35</v>
      </c>
      <c r="B38" s="259"/>
      <c r="C38" s="261">
        <f t="shared" si="0"/>
        <v>44438</v>
      </c>
      <c r="D38" s="250" t="s">
        <v>148</v>
      </c>
      <c r="E38" s="261">
        <f t="shared" si="1"/>
        <v>44444</v>
      </c>
      <c r="F38" s="254"/>
      <c r="G38" s="94">
        <v>0</v>
      </c>
      <c r="H38" s="18">
        <v>188</v>
      </c>
      <c r="I38" s="101">
        <v>2</v>
      </c>
      <c r="J38" s="19">
        <v>18</v>
      </c>
      <c r="K38" s="19">
        <v>133</v>
      </c>
      <c r="L38" s="19">
        <v>3</v>
      </c>
      <c r="M38" s="19">
        <v>16</v>
      </c>
      <c r="N38" s="19">
        <v>2</v>
      </c>
      <c r="O38" s="19">
        <v>18</v>
      </c>
      <c r="P38" s="228"/>
      <c r="Q38" s="19">
        <v>14</v>
      </c>
      <c r="R38" s="19">
        <v>1</v>
      </c>
      <c r="S38" s="18">
        <v>0</v>
      </c>
      <c r="T38" s="20">
        <v>5</v>
      </c>
      <c r="U38" s="18"/>
      <c r="V38" s="19"/>
      <c r="W38" s="19"/>
      <c r="X38" s="19"/>
      <c r="Y38" s="20"/>
      <c r="Z38" s="17"/>
      <c r="AA38" s="280">
        <v>61</v>
      </c>
      <c r="AB38" s="281">
        <v>37</v>
      </c>
      <c r="AC38" s="281">
        <v>8</v>
      </c>
      <c r="AD38" s="282">
        <v>6</v>
      </c>
    </row>
    <row r="39" spans="1:30" s="64" customFormat="1" ht="12" customHeight="1">
      <c r="A39" s="13">
        <v>36</v>
      </c>
      <c r="B39" s="259"/>
      <c r="C39" s="261">
        <f t="shared" si="0"/>
        <v>44445</v>
      </c>
      <c r="D39" s="250" t="s">
        <v>148</v>
      </c>
      <c r="E39" s="261">
        <f t="shared" si="1"/>
        <v>44451</v>
      </c>
      <c r="F39" s="254"/>
      <c r="G39" s="94">
        <v>0</v>
      </c>
      <c r="H39" s="18">
        <v>168</v>
      </c>
      <c r="I39" s="101">
        <v>3</v>
      </c>
      <c r="J39" s="19">
        <v>15</v>
      </c>
      <c r="K39" s="19">
        <v>151</v>
      </c>
      <c r="L39" s="19">
        <v>1</v>
      </c>
      <c r="M39" s="19">
        <v>47</v>
      </c>
      <c r="N39" s="19">
        <v>1</v>
      </c>
      <c r="O39" s="19">
        <v>18</v>
      </c>
      <c r="P39" s="228"/>
      <c r="Q39" s="19">
        <v>29</v>
      </c>
      <c r="R39" s="19">
        <v>0</v>
      </c>
      <c r="S39" s="18">
        <v>0</v>
      </c>
      <c r="T39" s="20">
        <v>12</v>
      </c>
      <c r="U39" s="18"/>
      <c r="V39" s="19"/>
      <c r="W39" s="19"/>
      <c r="X39" s="19"/>
      <c r="Y39" s="20"/>
      <c r="Z39" s="17"/>
      <c r="AA39" s="280">
        <v>61</v>
      </c>
      <c r="AB39" s="281">
        <v>37</v>
      </c>
      <c r="AC39" s="281">
        <v>8</v>
      </c>
      <c r="AD39" s="282">
        <v>6</v>
      </c>
    </row>
    <row r="40" spans="1:30" s="64" customFormat="1" ht="12" customHeight="1">
      <c r="A40" s="13">
        <v>37</v>
      </c>
      <c r="B40" s="259"/>
      <c r="C40" s="261">
        <f t="shared" si="0"/>
        <v>44452</v>
      </c>
      <c r="D40" s="250" t="s">
        <v>148</v>
      </c>
      <c r="E40" s="261">
        <f t="shared" si="1"/>
        <v>44458</v>
      </c>
      <c r="F40" s="254"/>
      <c r="G40" s="94">
        <v>0</v>
      </c>
      <c r="H40" s="18">
        <v>121</v>
      </c>
      <c r="I40" s="101">
        <v>0</v>
      </c>
      <c r="J40" s="19">
        <v>14</v>
      </c>
      <c r="K40" s="19">
        <v>130</v>
      </c>
      <c r="L40" s="19">
        <v>2</v>
      </c>
      <c r="M40" s="19">
        <v>64</v>
      </c>
      <c r="N40" s="19">
        <v>0</v>
      </c>
      <c r="O40" s="19">
        <v>22</v>
      </c>
      <c r="P40" s="228"/>
      <c r="Q40" s="19">
        <v>47</v>
      </c>
      <c r="R40" s="19">
        <v>2</v>
      </c>
      <c r="S40" s="18">
        <v>0</v>
      </c>
      <c r="T40" s="20">
        <v>5</v>
      </c>
      <c r="U40" s="18"/>
      <c r="V40" s="19"/>
      <c r="W40" s="19"/>
      <c r="X40" s="19"/>
      <c r="Y40" s="20"/>
      <c r="Z40" s="17"/>
      <c r="AA40" s="280">
        <v>61</v>
      </c>
      <c r="AB40" s="281">
        <v>37</v>
      </c>
      <c r="AC40" s="281">
        <v>8</v>
      </c>
      <c r="AD40" s="282">
        <v>6</v>
      </c>
    </row>
    <row r="41" spans="1:30" s="64" customFormat="1" ht="12" customHeight="1">
      <c r="A41" s="13">
        <v>38</v>
      </c>
      <c r="B41" s="259"/>
      <c r="C41" s="261">
        <f t="shared" si="0"/>
        <v>44459</v>
      </c>
      <c r="D41" s="250" t="s">
        <v>148</v>
      </c>
      <c r="E41" s="261">
        <f t="shared" si="1"/>
        <v>44465</v>
      </c>
      <c r="F41" s="254"/>
      <c r="G41" s="94">
        <v>0</v>
      </c>
      <c r="H41" s="18">
        <v>70</v>
      </c>
      <c r="I41" s="101">
        <v>3</v>
      </c>
      <c r="J41" s="19">
        <v>8</v>
      </c>
      <c r="K41" s="19">
        <v>124</v>
      </c>
      <c r="L41" s="19">
        <v>1</v>
      </c>
      <c r="M41" s="19">
        <v>65</v>
      </c>
      <c r="N41" s="19">
        <v>0</v>
      </c>
      <c r="O41" s="19">
        <v>12</v>
      </c>
      <c r="P41" s="228"/>
      <c r="Q41" s="19">
        <v>25</v>
      </c>
      <c r="R41" s="19">
        <v>1</v>
      </c>
      <c r="S41" s="18">
        <v>0</v>
      </c>
      <c r="T41" s="20">
        <v>4</v>
      </c>
      <c r="U41" s="18"/>
      <c r="V41" s="19"/>
      <c r="W41" s="19"/>
      <c r="X41" s="19"/>
      <c r="Y41" s="20"/>
      <c r="Z41" s="17"/>
      <c r="AA41" s="280">
        <v>61</v>
      </c>
      <c r="AB41" s="281">
        <v>37</v>
      </c>
      <c r="AC41" s="281">
        <v>8</v>
      </c>
      <c r="AD41" s="282">
        <v>6</v>
      </c>
    </row>
    <row r="42" spans="1:30" s="64" customFormat="1" ht="12" customHeight="1">
      <c r="A42" s="13">
        <v>39</v>
      </c>
      <c r="B42" s="259"/>
      <c r="C42" s="261">
        <f t="shared" si="0"/>
        <v>44466</v>
      </c>
      <c r="D42" s="250" t="s">
        <v>148</v>
      </c>
      <c r="E42" s="261">
        <f t="shared" si="1"/>
        <v>44472</v>
      </c>
      <c r="F42" s="254"/>
      <c r="G42" s="94">
        <v>0</v>
      </c>
      <c r="H42" s="18">
        <v>42</v>
      </c>
      <c r="I42" s="101">
        <v>1</v>
      </c>
      <c r="J42" s="19">
        <v>11</v>
      </c>
      <c r="K42" s="19">
        <v>156</v>
      </c>
      <c r="L42" s="19">
        <v>2</v>
      </c>
      <c r="M42" s="19">
        <v>94</v>
      </c>
      <c r="N42" s="19">
        <v>0</v>
      </c>
      <c r="O42" s="19">
        <v>13</v>
      </c>
      <c r="P42" s="228"/>
      <c r="Q42" s="19">
        <v>33</v>
      </c>
      <c r="R42" s="19">
        <v>5</v>
      </c>
      <c r="S42" s="18">
        <v>0</v>
      </c>
      <c r="T42" s="20">
        <v>3</v>
      </c>
      <c r="U42" s="18"/>
      <c r="V42" s="19">
        <v>1</v>
      </c>
      <c r="W42" s="19"/>
      <c r="X42" s="19"/>
      <c r="Y42" s="20"/>
      <c r="Z42" s="17"/>
      <c r="AA42" s="280">
        <v>61</v>
      </c>
      <c r="AB42" s="281">
        <v>37</v>
      </c>
      <c r="AC42" s="281">
        <v>8</v>
      </c>
      <c r="AD42" s="282">
        <v>6</v>
      </c>
    </row>
    <row r="43" spans="1:30" s="64" customFormat="1" ht="12" customHeight="1">
      <c r="A43" s="13">
        <v>40</v>
      </c>
      <c r="B43" s="259"/>
      <c r="C43" s="261">
        <f t="shared" si="0"/>
        <v>44473</v>
      </c>
      <c r="D43" s="250" t="s">
        <v>148</v>
      </c>
      <c r="E43" s="261">
        <f t="shared" si="1"/>
        <v>44479</v>
      </c>
      <c r="F43" s="254"/>
      <c r="G43" s="94">
        <v>0</v>
      </c>
      <c r="H43" s="18">
        <v>25</v>
      </c>
      <c r="I43" s="101">
        <v>3</v>
      </c>
      <c r="J43" s="19">
        <v>8</v>
      </c>
      <c r="K43" s="19">
        <v>153</v>
      </c>
      <c r="L43" s="19">
        <v>2</v>
      </c>
      <c r="M43" s="19">
        <v>90</v>
      </c>
      <c r="N43" s="19">
        <v>1</v>
      </c>
      <c r="O43" s="19">
        <v>18</v>
      </c>
      <c r="P43" s="228"/>
      <c r="Q43" s="19">
        <v>39</v>
      </c>
      <c r="R43" s="19">
        <v>2</v>
      </c>
      <c r="S43" s="18">
        <v>0</v>
      </c>
      <c r="T43" s="20">
        <v>1</v>
      </c>
      <c r="U43" s="18"/>
      <c r="V43" s="19"/>
      <c r="W43" s="19"/>
      <c r="X43" s="19"/>
      <c r="Y43" s="20"/>
      <c r="Z43" s="17"/>
      <c r="AA43" s="280">
        <v>61</v>
      </c>
      <c r="AB43" s="281">
        <v>37</v>
      </c>
      <c r="AC43" s="281">
        <v>8</v>
      </c>
      <c r="AD43" s="282">
        <v>6</v>
      </c>
    </row>
    <row r="44" spans="1:30" s="64" customFormat="1" ht="12" customHeight="1">
      <c r="A44" s="13">
        <v>41</v>
      </c>
      <c r="B44" s="259"/>
      <c r="C44" s="261">
        <f t="shared" si="0"/>
        <v>44480</v>
      </c>
      <c r="D44" s="250" t="s">
        <v>148</v>
      </c>
      <c r="E44" s="261">
        <f t="shared" si="1"/>
        <v>44486</v>
      </c>
      <c r="F44" s="254"/>
      <c r="G44" s="94">
        <v>0</v>
      </c>
      <c r="H44" s="18">
        <v>10</v>
      </c>
      <c r="I44" s="101">
        <v>3</v>
      </c>
      <c r="J44" s="19">
        <v>16</v>
      </c>
      <c r="K44" s="19">
        <v>164</v>
      </c>
      <c r="L44" s="19">
        <v>6</v>
      </c>
      <c r="M44" s="19">
        <v>111</v>
      </c>
      <c r="N44" s="19">
        <v>0</v>
      </c>
      <c r="O44" s="19">
        <v>14</v>
      </c>
      <c r="P44" s="228"/>
      <c r="Q44" s="19">
        <v>33</v>
      </c>
      <c r="R44" s="19">
        <v>2</v>
      </c>
      <c r="S44" s="18">
        <v>0</v>
      </c>
      <c r="T44" s="20">
        <v>4</v>
      </c>
      <c r="U44" s="18"/>
      <c r="V44" s="19">
        <v>1</v>
      </c>
      <c r="W44" s="19"/>
      <c r="X44" s="19"/>
      <c r="Y44" s="20"/>
      <c r="Z44" s="17"/>
      <c r="AA44" s="280">
        <v>61</v>
      </c>
      <c r="AB44" s="281">
        <v>37</v>
      </c>
      <c r="AC44" s="281">
        <v>8</v>
      </c>
      <c r="AD44" s="282">
        <v>6</v>
      </c>
    </row>
    <row r="45" spans="1:30" s="64" customFormat="1" ht="12" customHeight="1">
      <c r="A45" s="13">
        <v>42</v>
      </c>
      <c r="B45" s="259"/>
      <c r="C45" s="261">
        <f t="shared" si="0"/>
        <v>44487</v>
      </c>
      <c r="D45" s="250" t="s">
        <v>148</v>
      </c>
      <c r="E45" s="261">
        <f t="shared" si="1"/>
        <v>44493</v>
      </c>
      <c r="F45" s="254"/>
      <c r="G45" s="94">
        <v>0</v>
      </c>
      <c r="H45" s="18">
        <v>6</v>
      </c>
      <c r="I45" s="101">
        <v>2</v>
      </c>
      <c r="J45" s="19">
        <v>22</v>
      </c>
      <c r="K45" s="19">
        <v>149</v>
      </c>
      <c r="L45" s="19">
        <v>4</v>
      </c>
      <c r="M45" s="19">
        <v>109</v>
      </c>
      <c r="N45" s="19">
        <v>0</v>
      </c>
      <c r="O45" s="19">
        <v>18</v>
      </c>
      <c r="P45" s="228"/>
      <c r="Q45" s="19">
        <v>31</v>
      </c>
      <c r="R45" s="19">
        <v>1</v>
      </c>
      <c r="S45" s="18">
        <v>0</v>
      </c>
      <c r="T45" s="20">
        <v>5</v>
      </c>
      <c r="U45" s="18"/>
      <c r="V45" s="19"/>
      <c r="W45" s="19"/>
      <c r="X45" s="19"/>
      <c r="Y45" s="20"/>
      <c r="Z45" s="17"/>
      <c r="AA45" s="280">
        <v>61</v>
      </c>
      <c r="AB45" s="281">
        <v>37</v>
      </c>
      <c r="AC45" s="281">
        <v>8</v>
      </c>
      <c r="AD45" s="282">
        <v>6</v>
      </c>
    </row>
    <row r="46" spans="1:30" s="64" customFormat="1" ht="12" customHeight="1">
      <c r="A46" s="13">
        <v>43</v>
      </c>
      <c r="B46" s="259"/>
      <c r="C46" s="261">
        <f t="shared" si="0"/>
        <v>44494</v>
      </c>
      <c r="D46" s="250" t="s">
        <v>148</v>
      </c>
      <c r="E46" s="261">
        <f t="shared" si="1"/>
        <v>44500</v>
      </c>
      <c r="F46" s="254"/>
      <c r="G46" s="94">
        <v>0</v>
      </c>
      <c r="H46" s="18">
        <v>4</v>
      </c>
      <c r="I46" s="101">
        <v>1</v>
      </c>
      <c r="J46" s="19">
        <v>41</v>
      </c>
      <c r="K46" s="19">
        <v>162</v>
      </c>
      <c r="L46" s="19">
        <v>5</v>
      </c>
      <c r="M46" s="19">
        <v>95</v>
      </c>
      <c r="N46" s="19">
        <v>0</v>
      </c>
      <c r="O46" s="19">
        <v>19</v>
      </c>
      <c r="P46" s="228"/>
      <c r="Q46" s="19">
        <v>13</v>
      </c>
      <c r="R46" s="19">
        <v>3</v>
      </c>
      <c r="S46" s="18">
        <v>0</v>
      </c>
      <c r="T46" s="20">
        <v>2</v>
      </c>
      <c r="U46" s="18"/>
      <c r="V46" s="19"/>
      <c r="W46" s="19"/>
      <c r="X46" s="19"/>
      <c r="Y46" s="20"/>
      <c r="Z46" s="17"/>
      <c r="AA46" s="280">
        <v>61</v>
      </c>
      <c r="AB46" s="281">
        <v>37</v>
      </c>
      <c r="AC46" s="281">
        <v>8</v>
      </c>
      <c r="AD46" s="282">
        <v>6</v>
      </c>
    </row>
    <row r="47" spans="1:30" s="64" customFormat="1" ht="12" customHeight="1">
      <c r="A47" s="13">
        <v>44</v>
      </c>
      <c r="B47" s="259"/>
      <c r="C47" s="261">
        <f t="shared" si="0"/>
        <v>44501</v>
      </c>
      <c r="D47" s="250" t="s">
        <v>148</v>
      </c>
      <c r="E47" s="261">
        <f t="shared" si="1"/>
        <v>44507</v>
      </c>
      <c r="F47" s="254"/>
      <c r="G47" s="94">
        <v>0</v>
      </c>
      <c r="H47" s="18">
        <v>1</v>
      </c>
      <c r="I47" s="101">
        <v>1</v>
      </c>
      <c r="J47" s="19">
        <v>39</v>
      </c>
      <c r="K47" s="19">
        <v>164</v>
      </c>
      <c r="L47" s="19">
        <v>2</v>
      </c>
      <c r="M47" s="19">
        <v>98</v>
      </c>
      <c r="N47" s="19">
        <v>0</v>
      </c>
      <c r="O47" s="19">
        <v>18</v>
      </c>
      <c r="P47" s="228"/>
      <c r="Q47" s="19">
        <v>17</v>
      </c>
      <c r="R47" s="19">
        <v>1</v>
      </c>
      <c r="S47" s="18">
        <v>0</v>
      </c>
      <c r="T47" s="20">
        <v>3</v>
      </c>
      <c r="U47" s="18"/>
      <c r="V47" s="19"/>
      <c r="W47" s="19"/>
      <c r="X47" s="19"/>
      <c r="Y47" s="20"/>
      <c r="Z47" s="17"/>
      <c r="AA47" s="280">
        <v>61</v>
      </c>
      <c r="AB47" s="281">
        <v>37</v>
      </c>
      <c r="AC47" s="281">
        <v>8</v>
      </c>
      <c r="AD47" s="282">
        <v>6</v>
      </c>
    </row>
    <row r="48" spans="1:30" s="64" customFormat="1" ht="12" customHeight="1">
      <c r="A48" s="13">
        <v>45</v>
      </c>
      <c r="B48" s="259"/>
      <c r="C48" s="261">
        <f t="shared" si="0"/>
        <v>44508</v>
      </c>
      <c r="D48" s="250" t="s">
        <v>148</v>
      </c>
      <c r="E48" s="261">
        <f t="shared" si="1"/>
        <v>44514</v>
      </c>
      <c r="F48" s="254"/>
      <c r="G48" s="94">
        <v>0</v>
      </c>
      <c r="H48" s="18">
        <v>1</v>
      </c>
      <c r="I48" s="101">
        <v>4</v>
      </c>
      <c r="J48" s="19">
        <v>37</v>
      </c>
      <c r="K48" s="19">
        <v>176</v>
      </c>
      <c r="L48" s="19">
        <v>7</v>
      </c>
      <c r="M48" s="19">
        <v>138</v>
      </c>
      <c r="N48" s="19">
        <v>1</v>
      </c>
      <c r="O48" s="19">
        <v>21</v>
      </c>
      <c r="P48" s="228"/>
      <c r="Q48" s="19">
        <v>21</v>
      </c>
      <c r="R48" s="19">
        <v>1</v>
      </c>
      <c r="S48" s="18">
        <v>0</v>
      </c>
      <c r="T48" s="20">
        <v>4</v>
      </c>
      <c r="U48" s="18">
        <v>1</v>
      </c>
      <c r="V48" s="19"/>
      <c r="W48" s="19"/>
      <c r="X48" s="19"/>
      <c r="Y48" s="20"/>
      <c r="Z48" s="17"/>
      <c r="AA48" s="280">
        <v>61</v>
      </c>
      <c r="AB48" s="281">
        <v>37</v>
      </c>
      <c r="AC48" s="281">
        <v>8</v>
      </c>
      <c r="AD48" s="282">
        <v>6</v>
      </c>
    </row>
    <row r="49" spans="1:30" s="64" customFormat="1" ht="12" customHeight="1">
      <c r="A49" s="13">
        <v>46</v>
      </c>
      <c r="B49" s="259"/>
      <c r="C49" s="261">
        <f t="shared" si="0"/>
        <v>44515</v>
      </c>
      <c r="D49" s="250" t="s">
        <v>148</v>
      </c>
      <c r="E49" s="261">
        <f t="shared" si="1"/>
        <v>44521</v>
      </c>
      <c r="F49" s="254"/>
      <c r="G49" s="94">
        <v>0</v>
      </c>
      <c r="H49" s="18">
        <v>0</v>
      </c>
      <c r="I49" s="101">
        <v>4</v>
      </c>
      <c r="J49" s="19">
        <v>46</v>
      </c>
      <c r="K49" s="19">
        <v>192</v>
      </c>
      <c r="L49" s="19">
        <v>4</v>
      </c>
      <c r="M49" s="19">
        <v>139</v>
      </c>
      <c r="N49" s="19">
        <v>0</v>
      </c>
      <c r="O49" s="19">
        <v>26</v>
      </c>
      <c r="P49" s="228"/>
      <c r="Q49" s="19">
        <v>9</v>
      </c>
      <c r="R49" s="19">
        <v>0</v>
      </c>
      <c r="S49" s="18">
        <v>0</v>
      </c>
      <c r="T49" s="20">
        <v>1</v>
      </c>
      <c r="U49" s="18"/>
      <c r="V49" s="19">
        <v>1</v>
      </c>
      <c r="W49" s="19"/>
      <c r="X49" s="19"/>
      <c r="Y49" s="20"/>
      <c r="Z49" s="17"/>
      <c r="AA49" s="280">
        <v>61</v>
      </c>
      <c r="AB49" s="281">
        <v>37</v>
      </c>
      <c r="AC49" s="281">
        <v>8</v>
      </c>
      <c r="AD49" s="282">
        <v>6</v>
      </c>
    </row>
    <row r="50" spans="1:30" s="64" customFormat="1" ht="12" customHeight="1">
      <c r="A50" s="13">
        <v>47</v>
      </c>
      <c r="B50" s="259"/>
      <c r="C50" s="261">
        <f t="shared" si="0"/>
        <v>44522</v>
      </c>
      <c r="D50" s="250" t="s">
        <v>148</v>
      </c>
      <c r="E50" s="261">
        <f t="shared" si="1"/>
        <v>44528</v>
      </c>
      <c r="F50" s="254"/>
      <c r="G50" s="94">
        <v>0</v>
      </c>
      <c r="H50" s="18">
        <v>3</v>
      </c>
      <c r="I50" s="101">
        <v>4</v>
      </c>
      <c r="J50" s="19">
        <v>41</v>
      </c>
      <c r="K50" s="19">
        <v>194</v>
      </c>
      <c r="L50" s="19">
        <v>16</v>
      </c>
      <c r="M50" s="19">
        <v>95</v>
      </c>
      <c r="N50" s="19">
        <v>0</v>
      </c>
      <c r="O50" s="19">
        <v>19</v>
      </c>
      <c r="P50" s="228"/>
      <c r="Q50" s="19">
        <v>11</v>
      </c>
      <c r="R50" s="19">
        <v>1</v>
      </c>
      <c r="S50" s="18">
        <v>0</v>
      </c>
      <c r="T50" s="20">
        <v>4</v>
      </c>
      <c r="U50" s="18"/>
      <c r="V50" s="19"/>
      <c r="W50" s="19"/>
      <c r="X50" s="19">
        <v>1</v>
      </c>
      <c r="Y50" s="20"/>
      <c r="Z50" s="17"/>
      <c r="AA50" s="280">
        <v>61</v>
      </c>
      <c r="AB50" s="281">
        <v>37</v>
      </c>
      <c r="AC50" s="281">
        <v>8</v>
      </c>
      <c r="AD50" s="282">
        <v>6</v>
      </c>
    </row>
    <row r="51" spans="1:30" s="64" customFormat="1" ht="12" customHeight="1">
      <c r="A51" s="13">
        <v>48</v>
      </c>
      <c r="B51" s="259"/>
      <c r="C51" s="261">
        <f t="shared" si="0"/>
        <v>44529</v>
      </c>
      <c r="D51" s="250" t="s">
        <v>148</v>
      </c>
      <c r="E51" s="261">
        <f t="shared" si="1"/>
        <v>44535</v>
      </c>
      <c r="F51" s="254"/>
      <c r="G51" s="94">
        <v>0</v>
      </c>
      <c r="H51" s="18">
        <v>2</v>
      </c>
      <c r="I51" s="101">
        <v>3</v>
      </c>
      <c r="J51" s="19">
        <v>35</v>
      </c>
      <c r="K51" s="19">
        <v>165</v>
      </c>
      <c r="L51" s="19">
        <v>6</v>
      </c>
      <c r="M51" s="19">
        <v>97</v>
      </c>
      <c r="N51" s="19">
        <v>0</v>
      </c>
      <c r="O51" s="19">
        <v>20</v>
      </c>
      <c r="P51" s="228"/>
      <c r="Q51" s="19">
        <v>12</v>
      </c>
      <c r="R51" s="19">
        <v>3</v>
      </c>
      <c r="S51" s="18">
        <v>0</v>
      </c>
      <c r="T51" s="20">
        <v>2</v>
      </c>
      <c r="U51" s="18"/>
      <c r="V51" s="19"/>
      <c r="W51" s="19"/>
      <c r="X51" s="19"/>
      <c r="Y51" s="20"/>
      <c r="Z51" s="17"/>
      <c r="AA51" s="280">
        <v>61</v>
      </c>
      <c r="AB51" s="281">
        <v>37</v>
      </c>
      <c r="AC51" s="281">
        <v>8</v>
      </c>
      <c r="AD51" s="282">
        <v>6</v>
      </c>
    </row>
    <row r="52" spans="1:30" s="64" customFormat="1" ht="12" customHeight="1">
      <c r="A52" s="13">
        <v>49</v>
      </c>
      <c r="B52" s="259"/>
      <c r="C52" s="261">
        <f t="shared" si="0"/>
        <v>44536</v>
      </c>
      <c r="D52" s="250" t="s">
        <v>148</v>
      </c>
      <c r="E52" s="261">
        <f t="shared" si="1"/>
        <v>44542</v>
      </c>
      <c r="F52" s="254"/>
      <c r="G52" s="94">
        <v>2</v>
      </c>
      <c r="H52" s="18">
        <v>0</v>
      </c>
      <c r="I52" s="101">
        <v>4</v>
      </c>
      <c r="J52" s="19">
        <v>37</v>
      </c>
      <c r="K52" s="19">
        <v>219</v>
      </c>
      <c r="L52" s="19">
        <v>6</v>
      </c>
      <c r="M52" s="19">
        <v>75</v>
      </c>
      <c r="N52" s="19">
        <v>3</v>
      </c>
      <c r="O52" s="19">
        <v>26</v>
      </c>
      <c r="P52" s="228"/>
      <c r="Q52" s="19">
        <v>5</v>
      </c>
      <c r="R52" s="19">
        <v>0</v>
      </c>
      <c r="S52" s="18">
        <v>0</v>
      </c>
      <c r="T52" s="20">
        <v>2</v>
      </c>
      <c r="U52" s="18"/>
      <c r="V52" s="19"/>
      <c r="W52" s="19"/>
      <c r="X52" s="19"/>
      <c r="Y52" s="20"/>
      <c r="Z52" s="17"/>
      <c r="AA52" s="280">
        <v>61</v>
      </c>
      <c r="AB52" s="281">
        <v>37</v>
      </c>
      <c r="AC52" s="281">
        <v>8</v>
      </c>
      <c r="AD52" s="282">
        <v>6</v>
      </c>
    </row>
    <row r="53" spans="1:30" s="64" customFormat="1" ht="12" customHeight="1">
      <c r="A53" s="13">
        <v>50</v>
      </c>
      <c r="B53" s="259"/>
      <c r="C53" s="261">
        <f t="shared" si="0"/>
        <v>44543</v>
      </c>
      <c r="D53" s="250" t="s">
        <v>148</v>
      </c>
      <c r="E53" s="261">
        <f t="shared" si="1"/>
        <v>44549</v>
      </c>
      <c r="F53" s="254"/>
      <c r="G53" s="94">
        <v>0</v>
      </c>
      <c r="H53" s="18">
        <v>2</v>
      </c>
      <c r="I53" s="101">
        <v>2</v>
      </c>
      <c r="J53" s="19">
        <v>43</v>
      </c>
      <c r="K53" s="19">
        <v>375</v>
      </c>
      <c r="L53" s="19">
        <v>8</v>
      </c>
      <c r="M53" s="19">
        <v>61</v>
      </c>
      <c r="N53" s="19">
        <v>0</v>
      </c>
      <c r="O53" s="19">
        <v>22</v>
      </c>
      <c r="P53" s="228"/>
      <c r="Q53" s="19">
        <v>5</v>
      </c>
      <c r="R53" s="19">
        <v>0</v>
      </c>
      <c r="S53" s="18">
        <v>0</v>
      </c>
      <c r="T53" s="20">
        <v>5</v>
      </c>
      <c r="U53" s="18"/>
      <c r="V53" s="19"/>
      <c r="W53" s="19"/>
      <c r="X53" s="19"/>
      <c r="Y53" s="20"/>
      <c r="Z53" s="17"/>
      <c r="AA53" s="280">
        <v>61</v>
      </c>
      <c r="AB53" s="281">
        <v>37</v>
      </c>
      <c r="AC53" s="281">
        <v>8</v>
      </c>
      <c r="AD53" s="282">
        <v>6</v>
      </c>
    </row>
    <row r="54" spans="1:30" s="64" customFormat="1" ht="12" customHeight="1">
      <c r="A54" s="13">
        <v>51</v>
      </c>
      <c r="B54" s="259"/>
      <c r="C54" s="261">
        <f t="shared" si="0"/>
        <v>44550</v>
      </c>
      <c r="D54" s="250" t="s">
        <v>148</v>
      </c>
      <c r="E54" s="261">
        <f t="shared" si="1"/>
        <v>44556</v>
      </c>
      <c r="F54" s="254"/>
      <c r="G54" s="94">
        <v>6</v>
      </c>
      <c r="H54" s="18">
        <v>4</v>
      </c>
      <c r="I54" s="101">
        <v>10</v>
      </c>
      <c r="J54" s="19">
        <v>35</v>
      </c>
      <c r="K54" s="19">
        <v>299</v>
      </c>
      <c r="L54" s="19">
        <v>10</v>
      </c>
      <c r="M54" s="19">
        <v>67</v>
      </c>
      <c r="N54" s="19">
        <v>0</v>
      </c>
      <c r="O54" s="19">
        <v>22</v>
      </c>
      <c r="P54" s="228"/>
      <c r="Q54" s="19">
        <v>2</v>
      </c>
      <c r="R54" s="19">
        <v>0</v>
      </c>
      <c r="S54" s="18">
        <v>0</v>
      </c>
      <c r="T54" s="20">
        <v>8</v>
      </c>
      <c r="U54" s="18"/>
      <c r="V54" s="19"/>
      <c r="W54" s="19"/>
      <c r="X54" s="19"/>
      <c r="Y54" s="20"/>
      <c r="Z54" s="17"/>
      <c r="AA54" s="280">
        <v>61</v>
      </c>
      <c r="AB54" s="281">
        <v>37</v>
      </c>
      <c r="AC54" s="281">
        <v>8</v>
      </c>
      <c r="AD54" s="282">
        <v>6</v>
      </c>
    </row>
    <row r="55" spans="1:30" s="64" customFormat="1" ht="12" customHeight="1" thickBot="1">
      <c r="A55" s="13">
        <v>52</v>
      </c>
      <c r="B55" s="259"/>
      <c r="C55" s="261">
        <f t="shared" si="0"/>
        <v>44557</v>
      </c>
      <c r="D55" s="250" t="s">
        <v>148</v>
      </c>
      <c r="E55" s="261">
        <f t="shared" si="1"/>
        <v>44563</v>
      </c>
      <c r="F55" s="254"/>
      <c r="G55" s="94">
        <v>1</v>
      </c>
      <c r="H55" s="18">
        <v>2</v>
      </c>
      <c r="I55" s="101">
        <v>6</v>
      </c>
      <c r="J55" s="19">
        <v>6</v>
      </c>
      <c r="K55" s="19">
        <v>227</v>
      </c>
      <c r="L55" s="19">
        <v>1</v>
      </c>
      <c r="M55" s="19">
        <v>36</v>
      </c>
      <c r="N55" s="19">
        <v>2</v>
      </c>
      <c r="O55" s="19">
        <v>14</v>
      </c>
      <c r="P55" s="228"/>
      <c r="Q55" s="19">
        <v>4</v>
      </c>
      <c r="R55" s="19">
        <v>1</v>
      </c>
      <c r="S55" s="18">
        <v>0</v>
      </c>
      <c r="T55" s="20">
        <v>0</v>
      </c>
      <c r="U55" s="18"/>
      <c r="V55" s="19"/>
      <c r="W55" s="19"/>
      <c r="X55" s="19"/>
      <c r="Y55" s="20"/>
      <c r="Z55" s="17"/>
      <c r="AA55" s="288">
        <v>61</v>
      </c>
      <c r="AB55" s="289">
        <v>37</v>
      </c>
      <c r="AC55" s="289">
        <v>8</v>
      </c>
      <c r="AD55" s="290">
        <v>6</v>
      </c>
    </row>
    <row r="56" spans="1:30" s="64" customFormat="1" ht="14.25" customHeight="1" thickTop="1">
      <c r="A56" s="294" t="s">
        <v>5</v>
      </c>
      <c r="B56" s="295"/>
      <c r="C56" s="295"/>
      <c r="D56" s="295"/>
      <c r="E56" s="295"/>
      <c r="F56" s="247"/>
      <c r="G56" s="95">
        <f aca="true" t="shared" si="2" ref="G56:Y56">SUM(G4:G55)</f>
        <v>17</v>
      </c>
      <c r="H56" s="98">
        <f t="shared" si="2"/>
        <v>3168</v>
      </c>
      <c r="I56" s="102">
        <f t="shared" si="2"/>
        <v>342</v>
      </c>
      <c r="J56" s="65">
        <f t="shared" si="2"/>
        <v>1395</v>
      </c>
      <c r="K56" s="65">
        <f t="shared" si="2"/>
        <v>11650</v>
      </c>
      <c r="L56" s="65">
        <f t="shared" si="2"/>
        <v>196</v>
      </c>
      <c r="M56" s="65">
        <f t="shared" si="2"/>
        <v>1587</v>
      </c>
      <c r="N56" s="65">
        <f t="shared" si="2"/>
        <v>29</v>
      </c>
      <c r="O56" s="65">
        <f t="shared" si="2"/>
        <v>1053</v>
      </c>
      <c r="P56" s="228">
        <f t="shared" si="2"/>
        <v>0</v>
      </c>
      <c r="Q56" s="65">
        <f t="shared" si="2"/>
        <v>685</v>
      </c>
      <c r="R56" s="115">
        <f t="shared" si="2"/>
        <v>100</v>
      </c>
      <c r="S56" s="66">
        <f t="shared" si="2"/>
        <v>1</v>
      </c>
      <c r="T56" s="102">
        <f t="shared" si="2"/>
        <v>278</v>
      </c>
      <c r="U56" s="66">
        <f t="shared" si="2"/>
        <v>3</v>
      </c>
      <c r="V56" s="65">
        <f t="shared" si="2"/>
        <v>4</v>
      </c>
      <c r="W56" s="65">
        <f t="shared" si="2"/>
        <v>4</v>
      </c>
      <c r="X56" s="65">
        <f t="shared" si="2"/>
        <v>2</v>
      </c>
      <c r="Y56" s="67">
        <f t="shared" si="2"/>
        <v>0</v>
      </c>
      <c r="Z56" s="68"/>
      <c r="AA56" s="68"/>
      <c r="AB56" s="68"/>
      <c r="AC56" s="68"/>
      <c r="AD56" s="68"/>
    </row>
    <row r="57" spans="1:30" s="12" customFormat="1" ht="14.25" customHeight="1">
      <c r="A57" s="306" t="s">
        <v>130</v>
      </c>
      <c r="B57" s="307"/>
      <c r="C57" s="307"/>
      <c r="D57" s="307"/>
      <c r="E57" s="307"/>
      <c r="F57" s="251"/>
      <c r="G57" s="94">
        <v>12</v>
      </c>
      <c r="H57" s="18">
        <v>1715</v>
      </c>
      <c r="I57" s="101">
        <v>174</v>
      </c>
      <c r="J57" s="19">
        <v>762</v>
      </c>
      <c r="K57" s="19">
        <v>6214</v>
      </c>
      <c r="L57" s="19">
        <v>121</v>
      </c>
      <c r="M57" s="19">
        <v>881</v>
      </c>
      <c r="N57" s="19">
        <v>10</v>
      </c>
      <c r="O57" s="19">
        <v>553</v>
      </c>
      <c r="P57" s="228"/>
      <c r="Q57" s="19">
        <v>341</v>
      </c>
      <c r="R57" s="19">
        <v>50</v>
      </c>
      <c r="S57" s="18">
        <v>0</v>
      </c>
      <c r="T57" s="20">
        <v>132</v>
      </c>
      <c r="U57" s="18">
        <v>3</v>
      </c>
      <c r="V57" s="19">
        <v>3</v>
      </c>
      <c r="W57" s="19">
        <v>3</v>
      </c>
      <c r="X57" s="19"/>
      <c r="Y57" s="20"/>
      <c r="Z57" s="14"/>
      <c r="AA57" s="14"/>
      <c r="AB57" s="14"/>
      <c r="AC57" s="14"/>
      <c r="AD57" s="14"/>
    </row>
    <row r="58" spans="1:30" s="12" customFormat="1" ht="14.25" customHeight="1">
      <c r="A58" s="308" t="s">
        <v>131</v>
      </c>
      <c r="B58" s="309"/>
      <c r="C58" s="309"/>
      <c r="D58" s="309"/>
      <c r="E58" s="309"/>
      <c r="F58" s="252"/>
      <c r="G58" s="96">
        <v>5</v>
      </c>
      <c r="H58" s="99">
        <v>1453</v>
      </c>
      <c r="I58" s="103">
        <v>168</v>
      </c>
      <c r="J58" s="90">
        <v>633</v>
      </c>
      <c r="K58" s="90">
        <v>5436</v>
      </c>
      <c r="L58" s="90">
        <v>75</v>
      </c>
      <c r="M58" s="90">
        <v>706</v>
      </c>
      <c r="N58" s="90">
        <v>19</v>
      </c>
      <c r="O58" s="90">
        <v>500</v>
      </c>
      <c r="P58" s="228"/>
      <c r="Q58" s="90">
        <v>344</v>
      </c>
      <c r="R58" s="90">
        <v>50</v>
      </c>
      <c r="S58" s="99">
        <v>1</v>
      </c>
      <c r="T58" s="116">
        <v>146</v>
      </c>
      <c r="U58" s="99"/>
      <c r="V58" s="90">
        <v>1</v>
      </c>
      <c r="W58" s="90">
        <v>1</v>
      </c>
      <c r="X58" s="90">
        <v>2</v>
      </c>
      <c r="Y58" s="116"/>
      <c r="Z58" s="14"/>
      <c r="AA58" s="14"/>
      <c r="AB58" s="14"/>
      <c r="AC58" s="14"/>
      <c r="AD58" s="14"/>
    </row>
    <row r="59" ht="3" customHeight="1"/>
    <row r="60" spans="1:25" s="91" customFormat="1" ht="15" customHeight="1">
      <c r="A60" s="296" t="s">
        <v>145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12" t="s">
        <v>146</v>
      </c>
      <c r="R60" s="131"/>
      <c r="S60" s="131"/>
      <c r="T60" s="131"/>
      <c r="U60" s="131"/>
      <c r="V60" s="131"/>
      <c r="W60" s="131"/>
      <c r="X60" s="131"/>
      <c r="Y60" s="131"/>
    </row>
  </sheetData>
  <sheetProtection/>
  <mergeCells count="11">
    <mergeCell ref="B2:F3"/>
    <mergeCell ref="A2:A3"/>
    <mergeCell ref="H2:O2"/>
    <mergeCell ref="Q2:R2"/>
    <mergeCell ref="A56:E56"/>
    <mergeCell ref="A60:P60"/>
    <mergeCell ref="AA2:AD2"/>
    <mergeCell ref="S2:T2"/>
    <mergeCell ref="U2:Y2"/>
    <mergeCell ref="A57:E57"/>
    <mergeCell ref="A58:E58"/>
  </mergeCells>
  <printOptions/>
  <pageMargins left="0.7086614173228347" right="0.5905511811023623" top="0.4330708661417323" bottom="0.35433070866141736" header="0.31496062992125984" footer="0.3937007874015748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showGridLines="0" showZeros="0" tabSelected="1" zoomScaleSheetLayoutView="100" zoomScalePageLayoutView="20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125" style="1" customWidth="1"/>
    <col min="2" max="2" width="1.00390625" style="1" customWidth="1"/>
    <col min="3" max="3" width="5.375" style="1" bestFit="1" customWidth="1"/>
    <col min="4" max="4" width="3.375" style="1" customWidth="1"/>
    <col min="5" max="5" width="5.375" style="1" customWidth="1"/>
    <col min="6" max="6" width="1.00390625" style="1" customWidth="1"/>
    <col min="7" max="7" width="8.50390625" style="1" customWidth="1"/>
    <col min="8" max="15" width="7.50390625" style="1" customWidth="1"/>
    <col min="16" max="16" width="4.625" style="1" customWidth="1"/>
    <col min="17" max="25" width="7.50390625" style="1" customWidth="1"/>
    <col min="26" max="26" width="2.125" style="1" customWidth="1"/>
    <col min="27" max="30" width="5.125" style="1" customWidth="1"/>
    <col min="31" max="16384" width="9.00390625" style="1" customWidth="1"/>
  </cols>
  <sheetData>
    <row r="1" spans="1:30" ht="28.5" customHeight="1">
      <c r="A1" s="104" t="s">
        <v>44</v>
      </c>
      <c r="B1" s="104"/>
      <c r="C1" s="104"/>
      <c r="D1" s="104"/>
      <c r="E1" s="104"/>
      <c r="F1" s="104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105" t="s">
        <v>127</v>
      </c>
      <c r="Z1" s="91"/>
      <c r="AA1" s="91"/>
      <c r="AB1" s="91"/>
      <c r="AC1" s="91"/>
      <c r="AD1" s="105"/>
    </row>
    <row r="2" spans="1:30" s="6" customFormat="1" ht="21">
      <c r="A2" s="316" t="s">
        <v>0</v>
      </c>
      <c r="B2" s="318" t="s">
        <v>147</v>
      </c>
      <c r="C2" s="319"/>
      <c r="D2" s="319"/>
      <c r="E2" s="319"/>
      <c r="F2" s="320"/>
      <c r="G2" s="106" t="s">
        <v>12</v>
      </c>
      <c r="H2" s="291" t="s">
        <v>9</v>
      </c>
      <c r="I2" s="292"/>
      <c r="J2" s="292"/>
      <c r="K2" s="292"/>
      <c r="L2" s="292"/>
      <c r="M2" s="292"/>
      <c r="N2" s="292"/>
      <c r="O2" s="292"/>
      <c r="P2" s="227"/>
      <c r="Q2" s="225"/>
      <c r="R2" s="226"/>
      <c r="S2" s="300" t="s">
        <v>10</v>
      </c>
      <c r="T2" s="301"/>
      <c r="U2" s="300" t="s">
        <v>11</v>
      </c>
      <c r="V2" s="327"/>
      <c r="W2" s="328"/>
      <c r="X2" s="328"/>
      <c r="Y2" s="329"/>
      <c r="Z2" s="107"/>
      <c r="AA2" s="324" t="s">
        <v>8</v>
      </c>
      <c r="AB2" s="325"/>
      <c r="AC2" s="325"/>
      <c r="AD2" s="326"/>
    </row>
    <row r="3" spans="1:30" s="8" customFormat="1" ht="118.5" customHeight="1">
      <c r="A3" s="317"/>
      <c r="B3" s="321"/>
      <c r="C3" s="322"/>
      <c r="D3" s="322"/>
      <c r="E3" s="322"/>
      <c r="F3" s="323"/>
      <c r="G3" s="89" t="s">
        <v>1</v>
      </c>
      <c r="H3" s="57" t="s">
        <v>30</v>
      </c>
      <c r="I3" s="58" t="s">
        <v>14</v>
      </c>
      <c r="J3" s="59" t="s">
        <v>141</v>
      </c>
      <c r="K3" s="60" t="s">
        <v>15</v>
      </c>
      <c r="L3" s="60" t="s">
        <v>26</v>
      </c>
      <c r="M3" s="60" t="s">
        <v>16</v>
      </c>
      <c r="N3" s="60" t="s">
        <v>17</v>
      </c>
      <c r="O3" s="60" t="s">
        <v>28</v>
      </c>
      <c r="P3" s="229"/>
      <c r="Q3" s="60" t="s">
        <v>18</v>
      </c>
      <c r="R3" s="60" t="s">
        <v>19</v>
      </c>
      <c r="S3" s="61" t="s">
        <v>2</v>
      </c>
      <c r="T3" s="62" t="s">
        <v>3</v>
      </c>
      <c r="U3" s="61" t="s">
        <v>136</v>
      </c>
      <c r="V3" s="60" t="s">
        <v>135</v>
      </c>
      <c r="W3" s="60" t="s">
        <v>6</v>
      </c>
      <c r="X3" s="60" t="s">
        <v>7</v>
      </c>
      <c r="Y3" s="69" t="s">
        <v>29</v>
      </c>
      <c r="Z3" s="7"/>
      <c r="AA3" s="61" t="s">
        <v>20</v>
      </c>
      <c r="AB3" s="60" t="s">
        <v>4</v>
      </c>
      <c r="AC3" s="60" t="s">
        <v>32</v>
      </c>
      <c r="AD3" s="62" t="s">
        <v>33</v>
      </c>
    </row>
    <row r="4" spans="1:30" ht="12" customHeight="1">
      <c r="A4" s="10">
        <v>1</v>
      </c>
      <c r="B4" s="255"/>
      <c r="C4" s="253">
        <f>'2-2-1週報_週別患者数'!C4</f>
        <v>44200</v>
      </c>
      <c r="D4" s="249" t="s">
        <v>149</v>
      </c>
      <c r="E4" s="253">
        <f>'2-2-1週報_週別患者数'!E4</f>
        <v>44206</v>
      </c>
      <c r="F4" s="254"/>
      <c r="G4" s="130">
        <f>'2-2-1週報_週別患者数'!G4/AA4</f>
        <v>0.01639344262295082</v>
      </c>
      <c r="H4" s="108">
        <f>'2-2-1週報_週別患者数'!H4/AB4</f>
        <v>0</v>
      </c>
      <c r="I4" s="92">
        <f>'2-2-1週報_週別患者数'!I4/AB4</f>
        <v>0.32432432432432434</v>
      </c>
      <c r="J4" s="92">
        <f>'2-2-1週報_週別患者数'!J4/AB4</f>
        <v>0.6486486486486487</v>
      </c>
      <c r="K4" s="92">
        <f>'2-2-1週報_週別患者数'!K4/AB4</f>
        <v>2.6216216216216215</v>
      </c>
      <c r="L4" s="92">
        <f>'2-2-1週報_週別患者数'!L4/AB4</f>
        <v>0.13513513513513514</v>
      </c>
      <c r="M4" s="92">
        <f>'2-2-1週報_週別患者数'!M4/AB4</f>
        <v>0.1891891891891892</v>
      </c>
      <c r="N4" s="92">
        <f>'2-2-1週報_週別患者数'!N4/AB4</f>
        <v>0</v>
      </c>
      <c r="O4" s="92">
        <f>'2-2-1週報_週別患者数'!O4/AB4</f>
        <v>0.5135135135135135</v>
      </c>
      <c r="P4" s="230">
        <f>'2-2-1週報_週別患者数'!P4/37</f>
        <v>0</v>
      </c>
      <c r="Q4" s="92">
        <f>'2-2-1週報_週別患者数'!Q4/AB4</f>
        <v>0.10810810810810811</v>
      </c>
      <c r="R4" s="109">
        <f>'2-2-1週報_週別患者数'!R4/AB4</f>
        <v>0.02702702702702703</v>
      </c>
      <c r="S4" s="110">
        <f>'2-2-1週報_週別患者数'!S4/AC4</f>
        <v>0</v>
      </c>
      <c r="T4" s="109">
        <f>'2-2-1週報_週別患者数'!T4/AC4</f>
        <v>1.75</v>
      </c>
      <c r="U4" s="224">
        <f>'2-2-1週報_週別患者数'!U4/AD4</f>
        <v>0.16666666666666666</v>
      </c>
      <c r="V4" s="71">
        <f>'2-2-1週報_週別患者数'!V4/AD4</f>
        <v>0</v>
      </c>
      <c r="W4" s="71">
        <f>'2-2-1週報_週別患者数'!W4/AD4</f>
        <v>0</v>
      </c>
      <c r="X4" s="71">
        <f>'2-2-1週報_週別患者数'!X4/AD4</f>
        <v>0</v>
      </c>
      <c r="Y4" s="72">
        <f>'2-2-1週報_週別患者数'!Y4/AD4</f>
        <v>0</v>
      </c>
      <c r="Z4" s="11"/>
      <c r="AA4" s="271">
        <v>61</v>
      </c>
      <c r="AB4" s="272">
        <v>37</v>
      </c>
      <c r="AC4" s="272">
        <v>8</v>
      </c>
      <c r="AD4" s="273">
        <v>6</v>
      </c>
    </row>
    <row r="5" spans="1:30" ht="12" customHeight="1">
      <c r="A5" s="13">
        <v>2</v>
      </c>
      <c r="B5" s="256"/>
      <c r="C5" s="261">
        <f>C4+7</f>
        <v>44207</v>
      </c>
      <c r="D5" s="250" t="s">
        <v>149</v>
      </c>
      <c r="E5" s="261">
        <f>E4+7</f>
        <v>44213</v>
      </c>
      <c r="F5" s="254"/>
      <c r="G5" s="114">
        <f>'2-2-1週報_週別患者数'!G5/AA5</f>
        <v>0.01639344262295082</v>
      </c>
      <c r="H5" s="110">
        <f>'2-2-1週報_週別患者数'!H5/AB5</f>
        <v>0</v>
      </c>
      <c r="I5" s="22">
        <f>'2-2-1週報_週別患者数'!I5/AB5</f>
        <v>0.2702702702702703</v>
      </c>
      <c r="J5" s="22">
        <f>'2-2-1週報_週別患者数'!J5/AB5</f>
        <v>0.8108108108108109</v>
      </c>
      <c r="K5" s="22">
        <f>'2-2-1週報_週別患者数'!K5/AB5</f>
        <v>2.5405405405405403</v>
      </c>
      <c r="L5" s="22">
        <f>'2-2-1週報_週別患者数'!L5/AB5</f>
        <v>0.05405405405405406</v>
      </c>
      <c r="M5" s="22">
        <f>'2-2-1週報_週別患者数'!M5/AB5</f>
        <v>0.02702702702702703</v>
      </c>
      <c r="N5" s="22">
        <f>'2-2-1週報_週別患者数'!N5/AB5</f>
        <v>0</v>
      </c>
      <c r="O5" s="22">
        <f>'2-2-1週報_週別患者数'!O5/AB5</f>
        <v>0.5675675675675675</v>
      </c>
      <c r="P5" s="230">
        <f>'2-2-1週報_週別患者数'!P5/37</f>
        <v>0</v>
      </c>
      <c r="Q5" s="22">
        <f>'2-2-1週報_週別患者数'!Q5/AB5</f>
        <v>0.13513513513513514</v>
      </c>
      <c r="R5" s="23">
        <f>'2-2-1週報_週別患者数'!R5/AB5</f>
        <v>0.02702702702702703</v>
      </c>
      <c r="S5" s="110">
        <f>'2-2-1週報_週別患者数'!S5/AC5</f>
        <v>0</v>
      </c>
      <c r="T5" s="23">
        <f>'2-2-1週報_週別患者数'!T5/AC5</f>
        <v>1.375</v>
      </c>
      <c r="U5" s="21">
        <f>'2-2-1週報_週別患者数'!U5/AD5</f>
        <v>0</v>
      </c>
      <c r="V5" s="22">
        <f>'2-2-1週報_週別患者数'!V5/AD5</f>
        <v>0</v>
      </c>
      <c r="W5" s="22">
        <f>'2-2-1週報_週別患者数'!W5/AD5</f>
        <v>0</v>
      </c>
      <c r="X5" s="22">
        <f>'2-2-1週報_週別患者数'!X5/AD5</f>
        <v>0</v>
      </c>
      <c r="Y5" s="23">
        <f>'2-2-1週報_週別患者数'!Y5/AD5</f>
        <v>0</v>
      </c>
      <c r="Z5" s="11"/>
      <c r="AA5" s="274">
        <v>61</v>
      </c>
      <c r="AB5" s="275">
        <v>37</v>
      </c>
      <c r="AC5" s="275">
        <v>8</v>
      </c>
      <c r="AD5" s="276">
        <v>6</v>
      </c>
    </row>
    <row r="6" spans="1:30" ht="12" customHeight="1">
      <c r="A6" s="13">
        <v>3</v>
      </c>
      <c r="B6" s="257"/>
      <c r="C6" s="261">
        <f aca="true" t="shared" si="0" ref="C6:C55">C5+7</f>
        <v>44214</v>
      </c>
      <c r="D6" s="250" t="s">
        <v>149</v>
      </c>
      <c r="E6" s="261">
        <f aca="true" t="shared" si="1" ref="E6:E55">E5+7</f>
        <v>44220</v>
      </c>
      <c r="F6" s="254"/>
      <c r="G6" s="114">
        <f>'2-2-1週報_週別患者数'!G6/AA6</f>
        <v>0</v>
      </c>
      <c r="H6" s="110">
        <f>'2-2-1週報_週別患者数'!H6/AB6</f>
        <v>0</v>
      </c>
      <c r="I6" s="22">
        <f>'2-2-1週報_週別患者数'!I6/AB6</f>
        <v>0.21621621621621623</v>
      </c>
      <c r="J6" s="22">
        <f>'2-2-1週報_週別患者数'!J6/AB6</f>
        <v>0.9459459459459459</v>
      </c>
      <c r="K6" s="22">
        <f>'2-2-1週報_週別患者数'!K6/AB6</f>
        <v>3.5945945945945947</v>
      </c>
      <c r="L6" s="22">
        <f>'2-2-1週報_週別患者数'!L6/AB6</f>
        <v>0.02702702702702703</v>
      </c>
      <c r="M6" s="22">
        <f>'2-2-1週報_週別患者数'!M6/AB6</f>
        <v>0.05405405405405406</v>
      </c>
      <c r="N6" s="22">
        <f>'2-2-1週報_週別患者数'!N6/AB6</f>
        <v>0</v>
      </c>
      <c r="O6" s="22">
        <f>'2-2-1週報_週別患者数'!O6/AB6</f>
        <v>0.6756756756756757</v>
      </c>
      <c r="P6" s="230">
        <f>'2-2-1週報_週別患者数'!P6/37</f>
        <v>0</v>
      </c>
      <c r="Q6" s="22">
        <f>'2-2-1週報_週別患者数'!Q6/AB6</f>
        <v>0.43243243243243246</v>
      </c>
      <c r="R6" s="23">
        <f>'2-2-1週報_週別患者数'!R6/AB6</f>
        <v>0.02702702702702703</v>
      </c>
      <c r="S6" s="110">
        <f>'2-2-1週報_週別患者数'!S6/AC6</f>
        <v>0</v>
      </c>
      <c r="T6" s="23">
        <f>'2-2-1週報_週別患者数'!T6/AC6</f>
        <v>0.75</v>
      </c>
      <c r="U6" s="223">
        <f>'2-2-1週報_週別患者数'!U6/AD6</f>
        <v>0</v>
      </c>
      <c r="V6" s="22">
        <f>'2-2-1週報_週別患者数'!V6/AD6</f>
        <v>0</v>
      </c>
      <c r="W6" s="22">
        <f>'2-2-1週報_週別患者数'!W6/AD6</f>
        <v>0</v>
      </c>
      <c r="X6" s="22">
        <f>'2-2-1週報_週別患者数'!X6/AD6</f>
        <v>0</v>
      </c>
      <c r="Y6" s="23">
        <f>'2-2-1週報_週別患者数'!Y6/AD6</f>
        <v>0</v>
      </c>
      <c r="Z6" s="11"/>
      <c r="AA6" s="274">
        <v>61</v>
      </c>
      <c r="AB6" s="275">
        <v>37</v>
      </c>
      <c r="AC6" s="275">
        <v>8</v>
      </c>
      <c r="AD6" s="276">
        <v>6</v>
      </c>
    </row>
    <row r="7" spans="1:30" ht="12" customHeight="1">
      <c r="A7" s="13">
        <v>4</v>
      </c>
      <c r="B7" s="258"/>
      <c r="C7" s="261">
        <f t="shared" si="0"/>
        <v>44221</v>
      </c>
      <c r="D7" s="250" t="s">
        <v>149</v>
      </c>
      <c r="E7" s="261">
        <f t="shared" si="1"/>
        <v>44227</v>
      </c>
      <c r="F7" s="254"/>
      <c r="G7" s="114">
        <f>'2-2-1週報_週別患者数'!G7/AA7</f>
        <v>0</v>
      </c>
      <c r="H7" s="110">
        <f>'2-2-1週報_週別患者数'!H7/AB7</f>
        <v>0</v>
      </c>
      <c r="I7" s="22">
        <f>'2-2-1週報_週別患者数'!I7/AB7</f>
        <v>0.21621621621621623</v>
      </c>
      <c r="J7" s="22">
        <f>'2-2-1週報_週別患者数'!J7/AB7</f>
        <v>0.9459459459459459</v>
      </c>
      <c r="K7" s="22">
        <f>'2-2-1週報_週別患者数'!K7/AB7</f>
        <v>3.4324324324324325</v>
      </c>
      <c r="L7" s="22">
        <f>'2-2-1週報_週別患者数'!L7/AB7</f>
        <v>0.08108108108108109</v>
      </c>
      <c r="M7" s="22">
        <f>'2-2-1週報_週別患者数'!M7/AB7</f>
        <v>0.16216216216216217</v>
      </c>
      <c r="N7" s="22">
        <f>'2-2-1週報_週別患者数'!N7/AB7</f>
        <v>0.08108108108108109</v>
      </c>
      <c r="O7" s="22">
        <f>'2-2-1週報_週別患者数'!O7/AB7</f>
        <v>0.5135135135135135</v>
      </c>
      <c r="P7" s="230">
        <f>'2-2-1週報_週別患者数'!P7/37</f>
        <v>0</v>
      </c>
      <c r="Q7" s="22">
        <f>'2-2-1週報_週別患者数'!Q7/AB7</f>
        <v>0.21621621621621623</v>
      </c>
      <c r="R7" s="23">
        <f>'2-2-1週報_週別患者数'!R7/AB7</f>
        <v>0.05405405405405406</v>
      </c>
      <c r="S7" s="110">
        <f>'2-2-1週報_週別患者数'!S7/AC7</f>
        <v>0.125</v>
      </c>
      <c r="T7" s="23">
        <f>'2-2-1週報_週別患者数'!T7/AC7</f>
        <v>1</v>
      </c>
      <c r="U7" s="21">
        <f>'2-2-1週報_週別患者数'!U7/AD7</f>
        <v>0</v>
      </c>
      <c r="V7" s="22">
        <f>'2-2-1週報_週別患者数'!V7/AD7</f>
        <v>0</v>
      </c>
      <c r="W7" s="22">
        <f>'2-2-1週報_週別患者数'!W7/AD7</f>
        <v>0</v>
      </c>
      <c r="X7" s="22">
        <f>'2-2-1週報_週別患者数'!X7/AD7</f>
        <v>0</v>
      </c>
      <c r="Y7" s="23">
        <f>'2-2-1週報_週別患者数'!Y7/AD7</f>
        <v>0</v>
      </c>
      <c r="Z7" s="11"/>
      <c r="AA7" s="274">
        <v>61</v>
      </c>
      <c r="AB7" s="275">
        <v>37</v>
      </c>
      <c r="AC7" s="275">
        <v>8</v>
      </c>
      <c r="AD7" s="276">
        <v>6</v>
      </c>
    </row>
    <row r="8" spans="1:30" ht="12" customHeight="1">
      <c r="A8" s="13">
        <v>5</v>
      </c>
      <c r="B8" s="257"/>
      <c r="C8" s="261">
        <f t="shared" si="0"/>
        <v>44228</v>
      </c>
      <c r="D8" s="250" t="s">
        <v>149</v>
      </c>
      <c r="E8" s="261">
        <f t="shared" si="1"/>
        <v>44234</v>
      </c>
      <c r="F8" s="254"/>
      <c r="G8" s="114">
        <f>'2-2-1週報_週別患者数'!G8/AA8</f>
        <v>0</v>
      </c>
      <c r="H8" s="110">
        <f>'2-2-1週報_週別患者数'!H8/AB8</f>
        <v>0</v>
      </c>
      <c r="I8" s="22">
        <f>'2-2-1週報_週別患者数'!I8/AB8</f>
        <v>0.35135135135135137</v>
      </c>
      <c r="J8" s="22">
        <f>'2-2-1週報_週別患者数'!J8/AB8</f>
        <v>0.5945945945945946</v>
      </c>
      <c r="K8" s="22">
        <f>'2-2-1週報_週別患者数'!K8/AB8</f>
        <v>5.054054054054054</v>
      </c>
      <c r="L8" s="22">
        <f>'2-2-1週報_週別患者数'!L8/AB8</f>
        <v>0.05405405405405406</v>
      </c>
      <c r="M8" s="22">
        <f>'2-2-1週報_週別患者数'!M8/AB8</f>
        <v>0.02702702702702703</v>
      </c>
      <c r="N8" s="22">
        <f>'2-2-1週報_週別患者数'!N8/AB8</f>
        <v>0.02702702702702703</v>
      </c>
      <c r="O8" s="22">
        <f>'2-2-1週報_週別患者数'!O8/AB8</f>
        <v>0.4864864864864865</v>
      </c>
      <c r="P8" s="230">
        <f>'2-2-1週報_週別患者数'!P8/37</f>
        <v>0</v>
      </c>
      <c r="Q8" s="22">
        <f>'2-2-1週報_週別患者数'!Q8/AB8</f>
        <v>0.08108108108108109</v>
      </c>
      <c r="R8" s="23">
        <f>'2-2-1週報_週別患者数'!R8/AB8</f>
        <v>0.05405405405405406</v>
      </c>
      <c r="S8" s="110">
        <f>'2-2-1週報_週別患者数'!S8/AC8</f>
        <v>0</v>
      </c>
      <c r="T8" s="23">
        <f>'2-2-1週報_週別患者数'!T8/AC8</f>
        <v>0.25</v>
      </c>
      <c r="U8" s="223">
        <f>'2-2-1週報_週別患者数'!U8/AD8</f>
        <v>0</v>
      </c>
      <c r="V8" s="22">
        <f>'2-2-1週報_週別患者数'!V8/AD8</f>
        <v>0</v>
      </c>
      <c r="W8" s="22">
        <f>'2-2-1週報_週別患者数'!W8/AD8</f>
        <v>0</v>
      </c>
      <c r="X8" s="22">
        <f>'2-2-1週報_週別患者数'!X8/AD8</f>
        <v>0</v>
      </c>
      <c r="Y8" s="23">
        <f>'2-2-1週報_週別患者数'!Y8/AD8</f>
        <v>0</v>
      </c>
      <c r="Z8" s="11"/>
      <c r="AA8" s="274">
        <v>61</v>
      </c>
      <c r="AB8" s="275">
        <v>37</v>
      </c>
      <c r="AC8" s="275">
        <v>8</v>
      </c>
      <c r="AD8" s="276">
        <v>6</v>
      </c>
    </row>
    <row r="9" spans="1:30" ht="12" customHeight="1">
      <c r="A9" s="13">
        <v>6</v>
      </c>
      <c r="B9" s="257"/>
      <c r="C9" s="261">
        <f t="shared" si="0"/>
        <v>44235</v>
      </c>
      <c r="D9" s="250" t="s">
        <v>149</v>
      </c>
      <c r="E9" s="261">
        <f t="shared" si="1"/>
        <v>44241</v>
      </c>
      <c r="F9" s="254"/>
      <c r="G9" s="114">
        <f>'2-2-1週報_週別患者数'!G9/AA9</f>
        <v>0.03333333333333333</v>
      </c>
      <c r="H9" s="110">
        <f>'2-2-1週報_週別患者数'!H9/AB9</f>
        <v>0</v>
      </c>
      <c r="I9" s="22">
        <f>'2-2-1週報_週別患者数'!I9/AB9</f>
        <v>0.2222222222222222</v>
      </c>
      <c r="J9" s="22">
        <f>'2-2-1週報_週別患者数'!J9/AB9</f>
        <v>0.4444444444444444</v>
      </c>
      <c r="K9" s="22">
        <f>'2-2-1週報_週別患者数'!K9/AB9</f>
        <v>4.25</v>
      </c>
      <c r="L9" s="22">
        <f>'2-2-1週報_週別患者数'!L9/AB9</f>
        <v>0</v>
      </c>
      <c r="M9" s="22">
        <f>'2-2-1週報_週別患者数'!M9/AB9</f>
        <v>0.027777777777777776</v>
      </c>
      <c r="N9" s="22">
        <f>'2-2-1週報_週別患者数'!N9/AB9</f>
        <v>0</v>
      </c>
      <c r="O9" s="22">
        <f>'2-2-1週報_週別患者数'!O9/AB9</f>
        <v>0.4166666666666667</v>
      </c>
      <c r="P9" s="230">
        <f>'2-2-1週報_週別患者数'!P9/37</f>
        <v>0</v>
      </c>
      <c r="Q9" s="22">
        <f>'2-2-1週報_週別患者数'!Q9/AB9</f>
        <v>0.2222222222222222</v>
      </c>
      <c r="R9" s="23">
        <f>'2-2-1週報_週別患者数'!R9/AB9</f>
        <v>0.027777777777777776</v>
      </c>
      <c r="S9" s="110">
        <f>'2-2-1週報_週別患者数'!S9/AC9</f>
        <v>0</v>
      </c>
      <c r="T9" s="23">
        <f>'2-2-1週報_週別患者数'!T9/AC9</f>
        <v>1.25</v>
      </c>
      <c r="U9" s="21">
        <f>'2-2-1週報_週別患者数'!U9/AD9</f>
        <v>0</v>
      </c>
      <c r="V9" s="22">
        <f>'2-2-1週報_週別患者数'!V9/AD9</f>
        <v>0</v>
      </c>
      <c r="W9" s="22">
        <f>'2-2-1週報_週別患者数'!W9/AD9</f>
        <v>0.16666666666666666</v>
      </c>
      <c r="X9" s="22">
        <f>'2-2-1週報_週別患者数'!X9/AD9</f>
        <v>0</v>
      </c>
      <c r="Y9" s="23">
        <f>'2-2-1週報_週別患者数'!Y9/AD9</f>
        <v>0</v>
      </c>
      <c r="Z9" s="11"/>
      <c r="AA9" s="274">
        <v>60</v>
      </c>
      <c r="AB9" s="275">
        <v>36</v>
      </c>
      <c r="AC9" s="275">
        <v>8</v>
      </c>
      <c r="AD9" s="276">
        <v>6</v>
      </c>
    </row>
    <row r="10" spans="1:30" ht="12" customHeight="1">
      <c r="A10" s="13">
        <v>7</v>
      </c>
      <c r="B10" s="259"/>
      <c r="C10" s="261">
        <f t="shared" si="0"/>
        <v>44242</v>
      </c>
      <c r="D10" s="250" t="s">
        <v>149</v>
      </c>
      <c r="E10" s="261">
        <f t="shared" si="1"/>
        <v>44248</v>
      </c>
      <c r="F10" s="254"/>
      <c r="G10" s="114">
        <f>'2-2-1週報_週別患者数'!G10/AA10</f>
        <v>0.01639344262295082</v>
      </c>
      <c r="H10" s="110">
        <f>'2-2-1週報_週別患者数'!H10/AB10</f>
        <v>0.02702702702702703</v>
      </c>
      <c r="I10" s="22">
        <f>'2-2-1週報_週別患者数'!I10/AB10</f>
        <v>0.24324324324324326</v>
      </c>
      <c r="J10" s="22">
        <f>'2-2-1週報_週別患者数'!J10/AB10</f>
        <v>0.7027027027027027</v>
      </c>
      <c r="K10" s="22">
        <f>'2-2-1週報_週別患者数'!K10/AB10</f>
        <v>4.405405405405405</v>
      </c>
      <c r="L10" s="22">
        <f>'2-2-1週報_週別患者数'!L10/AB10</f>
        <v>0.10810810810810811</v>
      </c>
      <c r="M10" s="22">
        <f>'2-2-1週報_週別患者数'!M10/AB10</f>
        <v>0.05405405405405406</v>
      </c>
      <c r="N10" s="22">
        <f>'2-2-1週報_週別患者数'!N10/AB10</f>
        <v>0.08108108108108109</v>
      </c>
      <c r="O10" s="22">
        <f>'2-2-1週報_週別患者数'!O10/AB10</f>
        <v>0.3783783783783784</v>
      </c>
      <c r="P10" s="230">
        <f>'2-2-1週報_週別患者数'!P10/37</f>
        <v>0</v>
      </c>
      <c r="Q10" s="22">
        <f>'2-2-1週報_週別患者数'!Q10/AB10</f>
        <v>0.24324324324324326</v>
      </c>
      <c r="R10" s="23">
        <f>'2-2-1週報_週別患者数'!R10/AB10</f>
        <v>0.05405405405405406</v>
      </c>
      <c r="S10" s="110">
        <f>'2-2-1週報_週別患者数'!S10/AC10</f>
        <v>0</v>
      </c>
      <c r="T10" s="23">
        <f>'2-2-1週報_週別患者数'!T10/AC10</f>
        <v>0.875</v>
      </c>
      <c r="U10" s="223">
        <f>'2-2-1週報_週別患者数'!U10/AD10</f>
        <v>0</v>
      </c>
      <c r="V10" s="22">
        <f>'2-2-1週報_週別患者数'!V10/AD10</f>
        <v>0</v>
      </c>
      <c r="W10" s="22">
        <f>'2-2-1週報_週別患者数'!W10/AD10</f>
        <v>0</v>
      </c>
      <c r="X10" s="22">
        <f>'2-2-1週報_週別患者数'!X10/AD10</f>
        <v>0</v>
      </c>
      <c r="Y10" s="23">
        <f>'2-2-1週報_週別患者数'!Y10/AD10</f>
        <v>0</v>
      </c>
      <c r="Z10" s="11"/>
      <c r="AA10" s="274">
        <v>61</v>
      </c>
      <c r="AB10" s="275">
        <v>37</v>
      </c>
      <c r="AC10" s="275">
        <v>8</v>
      </c>
      <c r="AD10" s="276">
        <v>6</v>
      </c>
    </row>
    <row r="11" spans="1:30" ht="12" customHeight="1">
      <c r="A11" s="13">
        <v>8</v>
      </c>
      <c r="B11" s="259"/>
      <c r="C11" s="261">
        <f t="shared" si="0"/>
        <v>44249</v>
      </c>
      <c r="D11" s="250" t="s">
        <v>149</v>
      </c>
      <c r="E11" s="261">
        <f t="shared" si="1"/>
        <v>44255</v>
      </c>
      <c r="F11" s="254"/>
      <c r="G11" s="114">
        <f>'2-2-1週報_週別患者数'!G11/AA11</f>
        <v>0</v>
      </c>
      <c r="H11" s="110">
        <f>'2-2-1週報_週別患者数'!H11/AB11</f>
        <v>0</v>
      </c>
      <c r="I11" s="22">
        <f>'2-2-1週報_週別患者数'!I11/AB11</f>
        <v>0.10810810810810811</v>
      </c>
      <c r="J11" s="22">
        <f>'2-2-1週報_週別患者数'!J11/AB11</f>
        <v>0.5405405405405406</v>
      </c>
      <c r="K11" s="22">
        <f>'2-2-1週報_週別患者数'!K11/AB11</f>
        <v>4.648648648648648</v>
      </c>
      <c r="L11" s="22">
        <f>'2-2-1週報_週別患者数'!L11/AB11</f>
        <v>0</v>
      </c>
      <c r="M11" s="22">
        <f>'2-2-1週報_週別患者数'!M11/AB11</f>
        <v>0.02702702702702703</v>
      </c>
      <c r="N11" s="22">
        <f>'2-2-1週報_週別患者数'!N11/AB11</f>
        <v>0</v>
      </c>
      <c r="O11" s="22">
        <f>'2-2-1週報_週別患者数'!O11/AB11</f>
        <v>0.43243243243243246</v>
      </c>
      <c r="P11" s="230">
        <f>'2-2-1週報_週別患者数'!P11/37</f>
        <v>0</v>
      </c>
      <c r="Q11" s="22">
        <f>'2-2-1週報_週別患者数'!Q11/AB11</f>
        <v>0.2972972972972973</v>
      </c>
      <c r="R11" s="23">
        <f>'2-2-1週報_週別患者数'!R11/AB11</f>
        <v>0.02702702702702703</v>
      </c>
      <c r="S11" s="110">
        <f>'2-2-1週報_週別患者数'!S11/AC11</f>
        <v>0</v>
      </c>
      <c r="T11" s="23">
        <f>'2-2-1週報_週別患者数'!T11/AC11</f>
        <v>0.5</v>
      </c>
      <c r="U11" s="21">
        <f>'2-2-1週報_週別患者数'!U11/AD11</f>
        <v>0</v>
      </c>
      <c r="V11" s="22">
        <f>'2-2-1週報_週別患者数'!V11/AD11</f>
        <v>0</v>
      </c>
      <c r="W11" s="22">
        <f>'2-2-1週報_週別患者数'!W11/AD11</f>
        <v>0</v>
      </c>
      <c r="X11" s="22">
        <f>'2-2-1週報_週別患者数'!X11/AD11</f>
        <v>0</v>
      </c>
      <c r="Y11" s="23">
        <f>'2-2-1週報_週別患者数'!Y11/AD11</f>
        <v>0</v>
      </c>
      <c r="Z11" s="11"/>
      <c r="AA11" s="274">
        <v>61</v>
      </c>
      <c r="AB11" s="275">
        <v>37</v>
      </c>
      <c r="AC11" s="275">
        <v>8</v>
      </c>
      <c r="AD11" s="276">
        <v>6</v>
      </c>
    </row>
    <row r="12" spans="1:30" ht="12" customHeight="1">
      <c r="A12" s="13">
        <v>9</v>
      </c>
      <c r="B12" s="259"/>
      <c r="C12" s="261">
        <f t="shared" si="0"/>
        <v>44256</v>
      </c>
      <c r="D12" s="250" t="s">
        <v>149</v>
      </c>
      <c r="E12" s="261">
        <f t="shared" si="1"/>
        <v>44262</v>
      </c>
      <c r="F12" s="254"/>
      <c r="G12" s="114">
        <f>'2-2-1週報_週別患者数'!G12/AA12</f>
        <v>0</v>
      </c>
      <c r="H12" s="110">
        <f>'2-2-1週報_週別患者数'!H12/AB12</f>
        <v>0</v>
      </c>
      <c r="I12" s="22">
        <f>'2-2-1週報_週別患者数'!I12/AB12</f>
        <v>0.13513513513513514</v>
      </c>
      <c r="J12" s="22">
        <f>'2-2-1週報_週別患者数'!J12/AB12</f>
        <v>0.43243243243243246</v>
      </c>
      <c r="K12" s="22">
        <f>'2-2-1週報_週別患者数'!K12/AB12</f>
        <v>5.1891891891891895</v>
      </c>
      <c r="L12" s="22">
        <f>'2-2-1週報_週別患者数'!L12/AB12</f>
        <v>0.10810810810810811</v>
      </c>
      <c r="M12" s="22">
        <f>'2-2-1週報_週別患者数'!M12/AB12</f>
        <v>0.02702702702702703</v>
      </c>
      <c r="N12" s="22">
        <f>'2-2-1週報_週別患者数'!N12/AB12</f>
        <v>0</v>
      </c>
      <c r="O12" s="22">
        <f>'2-2-1週報_週別患者数'!O12/AB12</f>
        <v>0.5945945945945946</v>
      </c>
      <c r="P12" s="230">
        <f>'2-2-1週報_週別患者数'!P12/37</f>
        <v>0</v>
      </c>
      <c r="Q12" s="22">
        <f>'2-2-1週報_週別患者数'!Q12/AB12</f>
        <v>0.1891891891891892</v>
      </c>
      <c r="R12" s="23">
        <f>'2-2-1週報_週別患者数'!R12/AB12</f>
        <v>0.05405405405405406</v>
      </c>
      <c r="S12" s="110">
        <f>'2-2-1週報_週別患者数'!S12/AC12</f>
        <v>0</v>
      </c>
      <c r="T12" s="23">
        <f>'2-2-1週報_週別患者数'!T12/AC12</f>
        <v>0.875</v>
      </c>
      <c r="U12" s="223">
        <f>'2-2-1週報_週別患者数'!U12/AD12</f>
        <v>0</v>
      </c>
      <c r="V12" s="22">
        <f>'2-2-1週報_週別患者数'!V12/AD12</f>
        <v>0</v>
      </c>
      <c r="W12" s="22">
        <f>'2-2-1週報_週別患者数'!W12/AD12</f>
        <v>0</v>
      </c>
      <c r="X12" s="22">
        <f>'2-2-1週報_週別患者数'!X12/AD12</f>
        <v>0</v>
      </c>
      <c r="Y12" s="23">
        <f>'2-2-1週報_週別患者数'!Y12/AD12</f>
        <v>0</v>
      </c>
      <c r="Z12" s="11"/>
      <c r="AA12" s="274">
        <v>61</v>
      </c>
      <c r="AB12" s="275">
        <v>37</v>
      </c>
      <c r="AC12" s="275">
        <v>8</v>
      </c>
      <c r="AD12" s="276">
        <v>6</v>
      </c>
    </row>
    <row r="13" spans="1:30" ht="12" customHeight="1">
      <c r="A13" s="13">
        <v>10</v>
      </c>
      <c r="B13" s="259"/>
      <c r="C13" s="261">
        <f t="shared" si="0"/>
        <v>44263</v>
      </c>
      <c r="D13" s="250" t="s">
        <v>149</v>
      </c>
      <c r="E13" s="261">
        <f t="shared" si="1"/>
        <v>44269</v>
      </c>
      <c r="F13" s="254"/>
      <c r="G13" s="114">
        <f>'2-2-1週報_週別患者数'!G13/AA13</f>
        <v>0</v>
      </c>
      <c r="H13" s="110">
        <f>'2-2-1週報_週別患者数'!H13/AB13</f>
        <v>0</v>
      </c>
      <c r="I13" s="22">
        <f>'2-2-1週報_週別患者数'!I13/AB13</f>
        <v>0.2702702702702703</v>
      </c>
      <c r="J13" s="22">
        <f>'2-2-1週報_週別患者数'!J13/AB13</f>
        <v>0.5675675675675675</v>
      </c>
      <c r="K13" s="22">
        <f>'2-2-1週報_週別患者数'!K13/AB13</f>
        <v>6.324324324324325</v>
      </c>
      <c r="L13" s="22">
        <f>'2-2-1週報_週別患者数'!L13/AB13</f>
        <v>0.13513513513513514</v>
      </c>
      <c r="M13" s="22">
        <f>'2-2-1週報_週別患者数'!M13/AB13</f>
        <v>0.02702702702702703</v>
      </c>
      <c r="N13" s="22">
        <f>'2-2-1週報_週別患者数'!N13/AB13</f>
        <v>0</v>
      </c>
      <c r="O13" s="22">
        <f>'2-2-1週報_週別患者数'!O13/AB13</f>
        <v>0.3783783783783784</v>
      </c>
      <c r="P13" s="230">
        <f>'2-2-1週報_週別患者数'!P13/37</f>
        <v>0</v>
      </c>
      <c r="Q13" s="22">
        <f>'2-2-1週報_週別患者数'!Q13/AB13</f>
        <v>0.10810810810810811</v>
      </c>
      <c r="R13" s="23">
        <f>'2-2-1週報_週別患者数'!R13/AB13</f>
        <v>0</v>
      </c>
      <c r="S13" s="110">
        <f>'2-2-1週報_週別患者数'!S13/AC13</f>
        <v>0</v>
      </c>
      <c r="T13" s="23">
        <f>'2-2-1週報_週別患者数'!T13/AC13</f>
        <v>0.125</v>
      </c>
      <c r="U13" s="21">
        <f>'2-2-1週報_週別患者数'!U13/AD13</f>
        <v>0</v>
      </c>
      <c r="V13" s="22">
        <f>'2-2-1週報_週別患者数'!V13/AD13</f>
        <v>0</v>
      </c>
      <c r="W13" s="22">
        <f>'2-2-1週報_週別患者数'!W13/AD13</f>
        <v>0</v>
      </c>
      <c r="X13" s="22">
        <f>'2-2-1週報_週別患者数'!X13/AD13</f>
        <v>0</v>
      </c>
      <c r="Y13" s="23">
        <f>'2-2-1週報_週別患者数'!Y13/AD13</f>
        <v>0</v>
      </c>
      <c r="Z13" s="11"/>
      <c r="AA13" s="274">
        <v>61</v>
      </c>
      <c r="AB13" s="275">
        <v>37</v>
      </c>
      <c r="AC13" s="275">
        <v>8</v>
      </c>
      <c r="AD13" s="276">
        <v>6</v>
      </c>
    </row>
    <row r="14" spans="1:30" ht="12" customHeight="1">
      <c r="A14" s="13">
        <v>11</v>
      </c>
      <c r="B14" s="259"/>
      <c r="C14" s="261">
        <f t="shared" si="0"/>
        <v>44270</v>
      </c>
      <c r="D14" s="250" t="s">
        <v>149</v>
      </c>
      <c r="E14" s="261">
        <f t="shared" si="1"/>
        <v>44276</v>
      </c>
      <c r="F14" s="254"/>
      <c r="G14" s="114">
        <f>'2-2-1週報_週別患者数'!G14/AA14</f>
        <v>0</v>
      </c>
      <c r="H14" s="110">
        <f>'2-2-1週報_週別患者数'!H14/AB14</f>
        <v>0</v>
      </c>
      <c r="I14" s="22">
        <f>'2-2-1週報_週別患者数'!I14/AB14</f>
        <v>0.13513513513513514</v>
      </c>
      <c r="J14" s="22">
        <f>'2-2-1週報_週別患者数'!J14/AB14</f>
        <v>0.7297297297297297</v>
      </c>
      <c r="K14" s="22">
        <f>'2-2-1週報_週別患者数'!K14/AB14</f>
        <v>5.351351351351352</v>
      </c>
      <c r="L14" s="22">
        <f>'2-2-1週報_週別患者数'!L14/AB14</f>
        <v>0.08108108108108109</v>
      </c>
      <c r="M14" s="22">
        <f>'2-2-1週報_週別患者数'!M14/AB14</f>
        <v>0</v>
      </c>
      <c r="N14" s="22">
        <f>'2-2-1週報_週別患者数'!N14/AB14</f>
        <v>0.02702702702702703</v>
      </c>
      <c r="O14" s="22">
        <f>'2-2-1週報_週別患者数'!O14/AB14</f>
        <v>0.4594594594594595</v>
      </c>
      <c r="P14" s="230">
        <f>'2-2-1週報_週別患者数'!P14/37</f>
        <v>0</v>
      </c>
      <c r="Q14" s="22">
        <f>'2-2-1週報_週別患者数'!Q14/AB14</f>
        <v>0.08108108108108109</v>
      </c>
      <c r="R14" s="23">
        <f>'2-2-1週報_週別患者数'!R14/AB14</f>
        <v>0.02702702702702703</v>
      </c>
      <c r="S14" s="110">
        <f>'2-2-1週報_週別患者数'!S14/AC14</f>
        <v>0</v>
      </c>
      <c r="T14" s="23">
        <f>'2-2-1週報_週別患者数'!T14/AC14</f>
        <v>0.25</v>
      </c>
      <c r="U14" s="223">
        <f>'2-2-1週報_週別患者数'!U14/AD14</f>
        <v>0</v>
      </c>
      <c r="V14" s="22">
        <f>'2-2-1週報_週別患者数'!V14/AD14</f>
        <v>0</v>
      </c>
      <c r="W14" s="22">
        <f>'2-2-1週報_週別患者数'!W14/AD14</f>
        <v>0</v>
      </c>
      <c r="X14" s="22">
        <f>'2-2-1週報_週別患者数'!X14/AD14</f>
        <v>0</v>
      </c>
      <c r="Y14" s="23">
        <f>'2-2-1週報_週別患者数'!Y14/AD14</f>
        <v>0</v>
      </c>
      <c r="Z14" s="11"/>
      <c r="AA14" s="274">
        <v>61</v>
      </c>
      <c r="AB14" s="275">
        <v>37</v>
      </c>
      <c r="AC14" s="275">
        <v>8</v>
      </c>
      <c r="AD14" s="276">
        <v>6</v>
      </c>
    </row>
    <row r="15" spans="1:30" ht="12" customHeight="1">
      <c r="A15" s="13">
        <v>12</v>
      </c>
      <c r="B15" s="259"/>
      <c r="C15" s="261">
        <f t="shared" si="0"/>
        <v>44277</v>
      </c>
      <c r="D15" s="250" t="s">
        <v>149</v>
      </c>
      <c r="E15" s="261">
        <f t="shared" si="1"/>
        <v>44283</v>
      </c>
      <c r="F15" s="254"/>
      <c r="G15" s="114">
        <f>'2-2-1週報_週別患者数'!G15/AA15</f>
        <v>0.03278688524590164</v>
      </c>
      <c r="H15" s="110">
        <f>'2-2-1週報_週別患者数'!H15/AB15</f>
        <v>0</v>
      </c>
      <c r="I15" s="22">
        <f>'2-2-1週報_週別患者数'!I15/AB15</f>
        <v>0.1891891891891892</v>
      </c>
      <c r="J15" s="22">
        <f>'2-2-1週報_週別患者数'!J15/AB15</f>
        <v>0.5405405405405406</v>
      </c>
      <c r="K15" s="22">
        <f>'2-2-1週報_週別患者数'!K15/AB15</f>
        <v>6.216216216216216</v>
      </c>
      <c r="L15" s="22">
        <f>'2-2-1週報_週別患者数'!L15/AB15</f>
        <v>0.13513513513513514</v>
      </c>
      <c r="M15" s="22">
        <f>'2-2-1週報_週別患者数'!M15/AB15</f>
        <v>0.02702702702702703</v>
      </c>
      <c r="N15" s="22">
        <f>'2-2-1週報_週別患者数'!N15/AB15</f>
        <v>0.08108108108108109</v>
      </c>
      <c r="O15" s="22">
        <f>'2-2-1週報_週別患者数'!O15/AB15</f>
        <v>0.5945945945945946</v>
      </c>
      <c r="P15" s="230">
        <f>'2-2-1週報_週別患者数'!P15/37</f>
        <v>0</v>
      </c>
      <c r="Q15" s="22">
        <f>'2-2-1週報_週別患者数'!Q15/AB15</f>
        <v>0.05405405405405406</v>
      </c>
      <c r="R15" s="23">
        <f>'2-2-1週報_週別患者数'!R15/AB15</f>
        <v>0.05405405405405406</v>
      </c>
      <c r="S15" s="110">
        <f>'2-2-1週報_週別患者数'!S15/AC15</f>
        <v>0</v>
      </c>
      <c r="T15" s="23">
        <f>'2-2-1週報_週別患者数'!T15/AC15</f>
        <v>1.375</v>
      </c>
      <c r="U15" s="21">
        <f>'2-2-1週報_週別患者数'!U15/AD15</f>
        <v>0</v>
      </c>
      <c r="V15" s="22">
        <f>'2-2-1週報_週別患者数'!V15/AD15</f>
        <v>0</v>
      </c>
      <c r="W15" s="22">
        <f>'2-2-1週報_週別患者数'!W15/AD15</f>
        <v>0</v>
      </c>
      <c r="X15" s="22">
        <f>'2-2-1週報_週別患者数'!X15/AD15</f>
        <v>0</v>
      </c>
      <c r="Y15" s="23">
        <f>'2-2-1週報_週別患者数'!Y15/AD15</f>
        <v>0</v>
      </c>
      <c r="Z15" s="11"/>
      <c r="AA15" s="274">
        <v>61</v>
      </c>
      <c r="AB15" s="275">
        <v>37</v>
      </c>
      <c r="AC15" s="275">
        <v>8</v>
      </c>
      <c r="AD15" s="276">
        <v>6</v>
      </c>
    </row>
    <row r="16" spans="1:30" ht="12" customHeight="1">
      <c r="A16" s="13">
        <v>13</v>
      </c>
      <c r="B16" s="259"/>
      <c r="C16" s="261">
        <f t="shared" si="0"/>
        <v>44284</v>
      </c>
      <c r="D16" s="250" t="s">
        <v>149</v>
      </c>
      <c r="E16" s="261">
        <f t="shared" si="1"/>
        <v>44290</v>
      </c>
      <c r="F16" s="254"/>
      <c r="G16" s="114">
        <f>'2-2-1週報_週別患者数'!G16/AA16</f>
        <v>0.01639344262295082</v>
      </c>
      <c r="H16" s="110">
        <f>'2-2-1週報_週別患者数'!H16/AB16</f>
        <v>0</v>
      </c>
      <c r="I16" s="22">
        <f>'2-2-1週報_週別患者数'!I16/AB16</f>
        <v>0.1891891891891892</v>
      </c>
      <c r="J16" s="22">
        <f>'2-2-1週報_週別患者数'!J16/AB16</f>
        <v>0.43243243243243246</v>
      </c>
      <c r="K16" s="22">
        <f>'2-2-1週報_週別患者数'!K16/AB16</f>
        <v>5.162162162162162</v>
      </c>
      <c r="L16" s="22">
        <f>'2-2-1週報_週別患者数'!L16/AB16</f>
        <v>0.02702702702702703</v>
      </c>
      <c r="M16" s="22">
        <f>'2-2-1週報_週別患者数'!M16/AB16</f>
        <v>0</v>
      </c>
      <c r="N16" s="22">
        <f>'2-2-1週報_週別患者数'!N16/AB16</f>
        <v>0.05405405405405406</v>
      </c>
      <c r="O16" s="22">
        <f>'2-2-1週報_週別患者数'!O16/AB16</f>
        <v>0.5405405405405406</v>
      </c>
      <c r="P16" s="230">
        <f>'2-2-1週報_週別患者数'!P16/37</f>
        <v>0</v>
      </c>
      <c r="Q16" s="22">
        <f>'2-2-1週報_週別患者数'!Q16/AB16</f>
        <v>0.05405405405405406</v>
      </c>
      <c r="R16" s="23">
        <f>'2-2-1週報_週別患者数'!R16/AB16</f>
        <v>0.02702702702702703</v>
      </c>
      <c r="S16" s="110">
        <f>'2-2-1週報_週別患者数'!S16/AC16</f>
        <v>0</v>
      </c>
      <c r="T16" s="23">
        <f>'2-2-1週報_週別患者数'!T16/AC16</f>
        <v>0.375</v>
      </c>
      <c r="U16" s="223">
        <f>'2-2-1週報_週別患者数'!U16/AD16</f>
        <v>0</v>
      </c>
      <c r="V16" s="22">
        <f>'2-2-1週報_週別患者数'!V16/AD16</f>
        <v>0</v>
      </c>
      <c r="W16" s="22">
        <f>'2-2-1週報_週別患者数'!W16/AD16</f>
        <v>0.16666666666666666</v>
      </c>
      <c r="X16" s="22">
        <f>'2-2-1週報_週別患者数'!X16/AD16</f>
        <v>0</v>
      </c>
      <c r="Y16" s="23">
        <f>'2-2-1週報_週別患者数'!Y16/AD16</f>
        <v>0</v>
      </c>
      <c r="Z16" s="11"/>
      <c r="AA16" s="274">
        <v>61</v>
      </c>
      <c r="AB16" s="275">
        <v>37</v>
      </c>
      <c r="AC16" s="275">
        <v>8</v>
      </c>
      <c r="AD16" s="276">
        <v>6</v>
      </c>
    </row>
    <row r="17" spans="1:30" ht="12" customHeight="1">
      <c r="A17" s="13">
        <v>14</v>
      </c>
      <c r="B17" s="259"/>
      <c r="C17" s="261">
        <f t="shared" si="0"/>
        <v>44291</v>
      </c>
      <c r="D17" s="250" t="s">
        <v>149</v>
      </c>
      <c r="E17" s="261">
        <f t="shared" si="1"/>
        <v>44297</v>
      </c>
      <c r="F17" s="254"/>
      <c r="G17" s="114">
        <f>'2-2-1週報_週別患者数'!G17/AA17</f>
        <v>0</v>
      </c>
      <c r="H17" s="110">
        <f>'2-2-1週報_週別患者数'!H17/AB17</f>
        <v>0.02702702702702703</v>
      </c>
      <c r="I17" s="22">
        <f>'2-2-1週報_週別患者数'!I17/AB17</f>
        <v>0.13513513513513514</v>
      </c>
      <c r="J17" s="22">
        <f>'2-2-1週報_週別患者数'!J17/AB17</f>
        <v>0.7297297297297297</v>
      </c>
      <c r="K17" s="22">
        <f>'2-2-1週報_週別患者数'!K17/AB17</f>
        <v>7.27027027027027</v>
      </c>
      <c r="L17" s="22">
        <f>'2-2-1週報_週別患者数'!L17/AB17</f>
        <v>0.02702702702702703</v>
      </c>
      <c r="M17" s="22">
        <f>'2-2-1週報_週別患者数'!M17/AB17</f>
        <v>0</v>
      </c>
      <c r="N17" s="22">
        <f>'2-2-1週報_週別患者数'!N17/AB17</f>
        <v>0</v>
      </c>
      <c r="O17" s="22">
        <f>'2-2-1週報_週別患者数'!O17/AB17</f>
        <v>0.6486486486486487</v>
      </c>
      <c r="P17" s="230">
        <f>'2-2-1週報_週別患者数'!P17/37</f>
        <v>0</v>
      </c>
      <c r="Q17" s="22">
        <f>'2-2-1週報_週別患者数'!Q17/AB17</f>
        <v>0.05405405405405406</v>
      </c>
      <c r="R17" s="23">
        <f>'2-2-1週報_週別患者数'!R17/AB17</f>
        <v>0.08108108108108109</v>
      </c>
      <c r="S17" s="110">
        <f>'2-2-1週報_週別患者数'!S17/AC17</f>
        <v>0</v>
      </c>
      <c r="T17" s="23">
        <f>'2-2-1週報_週別患者数'!T17/AC17</f>
        <v>0.75</v>
      </c>
      <c r="U17" s="21">
        <f>'2-2-1週報_週別患者数'!U17/AD17</f>
        <v>0</v>
      </c>
      <c r="V17" s="22">
        <f>'2-2-1週報_週別患者数'!V17/AD17</f>
        <v>0</v>
      </c>
      <c r="W17" s="22">
        <f>'2-2-1週報_週別患者数'!W17/AD17</f>
        <v>0.16666666666666666</v>
      </c>
      <c r="X17" s="22">
        <f>'2-2-1週報_週別患者数'!X17/AD17</f>
        <v>0</v>
      </c>
      <c r="Y17" s="23">
        <f>'2-2-1週報_週別患者数'!Y17/AD17</f>
        <v>0</v>
      </c>
      <c r="Z17" s="11"/>
      <c r="AA17" s="274">
        <v>61</v>
      </c>
      <c r="AB17" s="275">
        <v>37</v>
      </c>
      <c r="AC17" s="275">
        <v>8</v>
      </c>
      <c r="AD17" s="276">
        <v>6</v>
      </c>
    </row>
    <row r="18" spans="1:30" ht="12" customHeight="1">
      <c r="A18" s="13">
        <v>15</v>
      </c>
      <c r="B18" s="259"/>
      <c r="C18" s="261">
        <f t="shared" si="0"/>
        <v>44298</v>
      </c>
      <c r="D18" s="250" t="s">
        <v>149</v>
      </c>
      <c r="E18" s="261">
        <f t="shared" si="1"/>
        <v>44304</v>
      </c>
      <c r="F18" s="254"/>
      <c r="G18" s="114">
        <f>'2-2-1週報_週別患者数'!G18/AA18</f>
        <v>0</v>
      </c>
      <c r="H18" s="110">
        <f>'2-2-1週報_週別患者数'!H18/AB18</f>
        <v>0</v>
      </c>
      <c r="I18" s="22">
        <f>'2-2-1週報_週別患者数'!I18/AB18</f>
        <v>0.32432432432432434</v>
      </c>
      <c r="J18" s="22">
        <f>'2-2-1週報_週別患者数'!J18/AB18</f>
        <v>0.6486486486486487</v>
      </c>
      <c r="K18" s="22">
        <f>'2-2-1週報_週別患者数'!K18/AB18</f>
        <v>11.945945945945946</v>
      </c>
      <c r="L18" s="22">
        <f>'2-2-1週報_週別患者数'!L18/AB18</f>
        <v>0.05405405405405406</v>
      </c>
      <c r="M18" s="22">
        <f>'2-2-1週報_週別患者数'!M18/AB18</f>
        <v>0.05405405405405406</v>
      </c>
      <c r="N18" s="22">
        <f>'2-2-1週報_週別患者数'!N18/AB18</f>
        <v>0</v>
      </c>
      <c r="O18" s="22">
        <f>'2-2-1週報_週別患者数'!O18/AB18</f>
        <v>0.7837837837837838</v>
      </c>
      <c r="P18" s="230">
        <f>'2-2-1週報_週別患者数'!P18/37</f>
        <v>0</v>
      </c>
      <c r="Q18" s="22">
        <f>'2-2-1週報_週別患者数'!Q18/AB18</f>
        <v>0.2702702702702703</v>
      </c>
      <c r="R18" s="23">
        <f>'2-2-1週報_週別患者数'!R18/AB18</f>
        <v>0.10810810810810811</v>
      </c>
      <c r="S18" s="110">
        <f>'2-2-1週報_週別患者数'!S18/AC18</f>
        <v>0</v>
      </c>
      <c r="T18" s="23">
        <f>'2-2-1週報_週別患者数'!T18/AC18</f>
        <v>0</v>
      </c>
      <c r="U18" s="223">
        <f>'2-2-1週報_週別患者数'!U18/AD18</f>
        <v>0</v>
      </c>
      <c r="V18" s="22">
        <f>'2-2-1週報_週別患者数'!V18/AD18</f>
        <v>0</v>
      </c>
      <c r="W18" s="22">
        <f>'2-2-1週報_週別患者数'!W18/AD18</f>
        <v>0</v>
      </c>
      <c r="X18" s="22">
        <f>'2-2-1週報_週別患者数'!X18/AD18</f>
        <v>0</v>
      </c>
      <c r="Y18" s="23">
        <f>'2-2-1週報_週別患者数'!Y18/AD18</f>
        <v>0</v>
      </c>
      <c r="Z18" s="11"/>
      <c r="AA18" s="274">
        <v>61</v>
      </c>
      <c r="AB18" s="275">
        <v>37</v>
      </c>
      <c r="AC18" s="275">
        <v>8</v>
      </c>
      <c r="AD18" s="276">
        <v>6</v>
      </c>
    </row>
    <row r="19" spans="1:30" ht="12" customHeight="1">
      <c r="A19" s="13">
        <v>16</v>
      </c>
      <c r="B19" s="259"/>
      <c r="C19" s="261">
        <f t="shared" si="0"/>
        <v>44305</v>
      </c>
      <c r="D19" s="250" t="s">
        <v>149</v>
      </c>
      <c r="E19" s="261">
        <f t="shared" si="1"/>
        <v>44311</v>
      </c>
      <c r="F19" s="254"/>
      <c r="G19" s="114">
        <f>'2-2-1週報_週別患者数'!G19/AA19</f>
        <v>0</v>
      </c>
      <c r="H19" s="110">
        <f>'2-2-1週報_週別患者数'!H19/AB19</f>
        <v>0</v>
      </c>
      <c r="I19" s="22">
        <f>'2-2-1週報_週別患者数'!I19/AB19</f>
        <v>0.35135135135135137</v>
      </c>
      <c r="J19" s="22">
        <f>'2-2-1週報_週別患者数'!J19/AB19</f>
        <v>0.6756756756756757</v>
      </c>
      <c r="K19" s="22">
        <f>'2-2-1週報_週別患者数'!K19/AB19</f>
        <v>13.567567567567568</v>
      </c>
      <c r="L19" s="22">
        <f>'2-2-1週報_週別患者数'!L19/AB19</f>
        <v>0.05405405405405406</v>
      </c>
      <c r="M19" s="22">
        <f>'2-2-1週報_週別患者数'!M19/AB19</f>
        <v>0.05405405405405406</v>
      </c>
      <c r="N19" s="22">
        <f>'2-2-1週報_週別患者数'!N19/AB19</f>
        <v>0</v>
      </c>
      <c r="O19" s="22">
        <f>'2-2-1週報_週別患者数'!O19/AB19</f>
        <v>0.6216216216216216</v>
      </c>
      <c r="P19" s="230">
        <f>'2-2-1週報_週別患者数'!P19/37</f>
        <v>0</v>
      </c>
      <c r="Q19" s="22">
        <f>'2-2-1週報_週別患者数'!Q19/AB19</f>
        <v>0.16216216216216217</v>
      </c>
      <c r="R19" s="23">
        <f>'2-2-1週報_週別患者数'!R19/AB19</f>
        <v>0.02702702702702703</v>
      </c>
      <c r="S19" s="110">
        <f>'2-2-1週報_週別患者数'!S19/AC19</f>
        <v>0</v>
      </c>
      <c r="T19" s="23">
        <f>'2-2-1週報_週別患者数'!T19/AC19</f>
        <v>1</v>
      </c>
      <c r="U19" s="21">
        <f>'2-2-1週報_週別患者数'!U19/AD19</f>
        <v>0</v>
      </c>
      <c r="V19" s="22">
        <f>'2-2-1週報_週別患者数'!V19/AD19</f>
        <v>0</v>
      </c>
      <c r="W19" s="22">
        <f>'2-2-1週報_週別患者数'!W19/AD19</f>
        <v>0</v>
      </c>
      <c r="X19" s="22">
        <f>'2-2-1週報_週別患者数'!X19/AD19</f>
        <v>0</v>
      </c>
      <c r="Y19" s="23">
        <f>'2-2-1週報_週別患者数'!Y19/AD19</f>
        <v>0</v>
      </c>
      <c r="Z19" s="11"/>
      <c r="AA19" s="274">
        <v>61</v>
      </c>
      <c r="AB19" s="275">
        <v>37</v>
      </c>
      <c r="AC19" s="275">
        <v>8</v>
      </c>
      <c r="AD19" s="276">
        <v>6</v>
      </c>
    </row>
    <row r="20" spans="1:30" ht="12" customHeight="1">
      <c r="A20" s="13">
        <v>17</v>
      </c>
      <c r="B20" s="259"/>
      <c r="C20" s="261">
        <f t="shared" si="0"/>
        <v>44312</v>
      </c>
      <c r="D20" s="250" t="s">
        <v>149</v>
      </c>
      <c r="E20" s="261">
        <f t="shared" si="1"/>
        <v>44318</v>
      </c>
      <c r="F20" s="254"/>
      <c r="G20" s="114">
        <f>'2-2-1週報_週別患者数'!G20/AA20</f>
        <v>0</v>
      </c>
      <c r="H20" s="110">
        <f>'2-2-1週報_週別患者数'!H20/AB20</f>
        <v>0.02702702702702703</v>
      </c>
      <c r="I20" s="22">
        <f>'2-2-1週報_週別患者数'!I20/AB20</f>
        <v>0.2972972972972973</v>
      </c>
      <c r="J20" s="22">
        <f>'2-2-1週報_週別患者数'!J20/AB20</f>
        <v>0.918918918918919</v>
      </c>
      <c r="K20" s="22">
        <f>'2-2-1週報_週別患者数'!K20/AB20</f>
        <v>13.054054054054054</v>
      </c>
      <c r="L20" s="22">
        <f>'2-2-1週報_週別患者数'!L20/AB20</f>
        <v>0.05405405405405406</v>
      </c>
      <c r="M20" s="22">
        <f>'2-2-1週報_週別患者数'!M20/AB20</f>
        <v>0.02702702702702703</v>
      </c>
      <c r="N20" s="22">
        <f>'2-2-1週報_週別患者数'!N20/AB20</f>
        <v>0.02702702702702703</v>
      </c>
      <c r="O20" s="22">
        <f>'2-2-1週報_週別患者数'!O20/AB20</f>
        <v>0.7027027027027027</v>
      </c>
      <c r="P20" s="230">
        <f>'2-2-1週報_週別患者数'!P20/37</f>
        <v>0</v>
      </c>
      <c r="Q20" s="22">
        <f>'2-2-1週報_週別患者数'!Q20/AB20</f>
        <v>0.05405405405405406</v>
      </c>
      <c r="R20" s="23">
        <f>'2-2-1週報_週別患者数'!R20/AB20</f>
        <v>0.05405405405405406</v>
      </c>
      <c r="S20" s="110">
        <f>'2-2-1週報_週別患者数'!S20/AC20</f>
        <v>0</v>
      </c>
      <c r="T20" s="23">
        <f>'2-2-1週報_週別患者数'!T20/AC20</f>
        <v>0.875</v>
      </c>
      <c r="U20" s="21">
        <f>'2-2-1週報_週別患者数'!U20/AD20</f>
        <v>0.16666666666666666</v>
      </c>
      <c r="V20" s="22">
        <f>'2-2-1週報_週別患者数'!V20/AD20</f>
        <v>0</v>
      </c>
      <c r="W20" s="22">
        <f>'2-2-1週報_週別患者数'!W20/AD20</f>
        <v>0</v>
      </c>
      <c r="X20" s="22">
        <f>'2-2-1週報_週別患者数'!X20/AD20</f>
        <v>0</v>
      </c>
      <c r="Y20" s="23">
        <f>'2-2-1週報_週別患者数'!Y20/AD20</f>
        <v>0</v>
      </c>
      <c r="Z20" s="11"/>
      <c r="AA20" s="274">
        <v>61</v>
      </c>
      <c r="AB20" s="275">
        <v>37</v>
      </c>
      <c r="AC20" s="275">
        <v>8</v>
      </c>
      <c r="AD20" s="276">
        <v>6</v>
      </c>
    </row>
    <row r="21" spans="1:30" ht="12" customHeight="1">
      <c r="A21" s="13">
        <v>18</v>
      </c>
      <c r="B21" s="259"/>
      <c r="C21" s="261">
        <f t="shared" si="0"/>
        <v>44319</v>
      </c>
      <c r="D21" s="250" t="s">
        <v>149</v>
      </c>
      <c r="E21" s="261">
        <f t="shared" si="1"/>
        <v>44325</v>
      </c>
      <c r="F21" s="254"/>
      <c r="G21" s="114">
        <f>'2-2-1週報_週別患者数'!G21/AA21</f>
        <v>0</v>
      </c>
      <c r="H21" s="110">
        <f>'2-2-1週報_週別患者数'!H21/AB21</f>
        <v>0.05405405405405406</v>
      </c>
      <c r="I21" s="22">
        <f>'2-2-1週報_週別患者数'!I21/AB21</f>
        <v>0.2702702702702703</v>
      </c>
      <c r="J21" s="22">
        <f>'2-2-1週報_週別患者数'!J21/AB21</f>
        <v>0.3783783783783784</v>
      </c>
      <c r="K21" s="22">
        <f>'2-2-1週報_週別患者数'!K21/AB21</f>
        <v>5.945945945945946</v>
      </c>
      <c r="L21" s="22">
        <f>'2-2-1週報_週別患者数'!L21/AB21</f>
        <v>0.08108108108108109</v>
      </c>
      <c r="M21" s="22">
        <f>'2-2-1週報_週別患者数'!M21/AB21</f>
        <v>0.02702702702702703</v>
      </c>
      <c r="N21" s="22">
        <f>'2-2-1週報_週別患者数'!N21/AB21</f>
        <v>0.02702702702702703</v>
      </c>
      <c r="O21" s="22">
        <f>'2-2-1週報_週別患者数'!O21/AB21</f>
        <v>0.5945945945945946</v>
      </c>
      <c r="P21" s="230">
        <f>'2-2-1週報_週別患者数'!P21/37</f>
        <v>0</v>
      </c>
      <c r="Q21" s="22">
        <f>'2-2-1週報_週別患者数'!Q21/AB21</f>
        <v>0</v>
      </c>
      <c r="R21" s="23">
        <f>'2-2-1週報_週別患者数'!R21/AB21</f>
        <v>0</v>
      </c>
      <c r="S21" s="110">
        <f>'2-2-1週報_週別患者数'!S21/AC21</f>
        <v>0</v>
      </c>
      <c r="T21" s="23">
        <f>'2-2-1週報_週別患者数'!T21/AC21</f>
        <v>0.375</v>
      </c>
      <c r="U21" s="223">
        <f>'2-2-1週報_週別患者数'!U21/AD21</f>
        <v>0</v>
      </c>
      <c r="V21" s="22">
        <f>'2-2-1週報_週別患者数'!V21/AD21</f>
        <v>0</v>
      </c>
      <c r="W21" s="22">
        <f>'2-2-1週報_週別患者数'!W21/AD21</f>
        <v>0</v>
      </c>
      <c r="X21" s="22">
        <f>'2-2-1週報_週別患者数'!X21/AD21</f>
        <v>0</v>
      </c>
      <c r="Y21" s="23">
        <f>'2-2-1週報_週別患者数'!Y21/AD21</f>
        <v>0</v>
      </c>
      <c r="Z21" s="11"/>
      <c r="AA21" s="274">
        <v>61</v>
      </c>
      <c r="AB21" s="275">
        <v>37</v>
      </c>
      <c r="AC21" s="275">
        <v>8</v>
      </c>
      <c r="AD21" s="276">
        <v>6</v>
      </c>
    </row>
    <row r="22" spans="1:30" ht="12" customHeight="1">
      <c r="A22" s="13">
        <v>19</v>
      </c>
      <c r="B22" s="259"/>
      <c r="C22" s="261">
        <f t="shared" si="0"/>
        <v>44326</v>
      </c>
      <c r="D22" s="250" t="s">
        <v>149</v>
      </c>
      <c r="E22" s="261">
        <f t="shared" si="1"/>
        <v>44332</v>
      </c>
      <c r="F22" s="254"/>
      <c r="G22" s="114">
        <f>'2-2-1週報_週別患者数'!G22/AA22</f>
        <v>0</v>
      </c>
      <c r="H22" s="110">
        <f>'2-2-1週報_週別患者数'!H22/AB22</f>
        <v>0.05405405405405406</v>
      </c>
      <c r="I22" s="22">
        <f>'2-2-1週報_週別患者数'!I22/AB22</f>
        <v>0.2972972972972973</v>
      </c>
      <c r="J22" s="22">
        <f>'2-2-1週報_週別患者数'!J22/AB22</f>
        <v>0.7567567567567568</v>
      </c>
      <c r="K22" s="22">
        <f>'2-2-1週報_週別患者数'!K22/AB22</f>
        <v>10.864864864864865</v>
      </c>
      <c r="L22" s="22">
        <f>'2-2-1週報_週別患者数'!L22/AB22</f>
        <v>0.05405405405405406</v>
      </c>
      <c r="M22" s="22">
        <f>'2-2-1週報_週別患者数'!M22/AB22</f>
        <v>0</v>
      </c>
      <c r="N22" s="22">
        <f>'2-2-1週報_週別患者数'!N22/AB22</f>
        <v>0.02702702702702703</v>
      </c>
      <c r="O22" s="22">
        <f>'2-2-1週報_週別患者数'!O22/AB22</f>
        <v>0.7027027027027027</v>
      </c>
      <c r="P22" s="230">
        <f>'2-2-1週報_週別患者数'!P22/37</f>
        <v>0</v>
      </c>
      <c r="Q22" s="22">
        <f>'2-2-1週報_週別患者数'!Q22/AB22</f>
        <v>0.21621621621621623</v>
      </c>
      <c r="R22" s="23">
        <f>'2-2-1週報_週別患者数'!R22/AB22</f>
        <v>0.10810810810810811</v>
      </c>
      <c r="S22" s="110">
        <f>'2-2-1週報_週別患者数'!S22/AC22</f>
        <v>0</v>
      </c>
      <c r="T22" s="23">
        <f>'2-2-1週報_週別患者数'!T22/AC22</f>
        <v>1</v>
      </c>
      <c r="U22" s="21">
        <f>'2-2-1週報_週別患者数'!U22/AD22</f>
        <v>0</v>
      </c>
      <c r="V22" s="22">
        <f>'2-2-1週報_週別患者数'!V22/AD22</f>
        <v>0</v>
      </c>
      <c r="W22" s="22">
        <f>'2-2-1週報_週別患者数'!W22/AD22</f>
        <v>0</v>
      </c>
      <c r="X22" s="22">
        <f>'2-2-1週報_週別患者数'!X22/AD22</f>
        <v>0.16666666666666666</v>
      </c>
      <c r="Y22" s="23">
        <f>'2-2-1週報_週別患者数'!Y22/AD22</f>
        <v>0</v>
      </c>
      <c r="Z22" s="11"/>
      <c r="AA22" s="274">
        <v>61</v>
      </c>
      <c r="AB22" s="275">
        <v>37</v>
      </c>
      <c r="AC22" s="275">
        <v>8</v>
      </c>
      <c r="AD22" s="276">
        <v>6</v>
      </c>
    </row>
    <row r="23" spans="1:30" ht="12" customHeight="1">
      <c r="A23" s="13">
        <v>20</v>
      </c>
      <c r="B23" s="259"/>
      <c r="C23" s="261">
        <f t="shared" si="0"/>
        <v>44333</v>
      </c>
      <c r="D23" s="250" t="s">
        <v>149</v>
      </c>
      <c r="E23" s="261">
        <f t="shared" si="1"/>
        <v>44339</v>
      </c>
      <c r="F23" s="254"/>
      <c r="G23" s="114">
        <f>'2-2-1週報_週別患者数'!G23/AA23</f>
        <v>0</v>
      </c>
      <c r="H23" s="110">
        <f>'2-2-1週報_週別患者数'!H23/AB23</f>
        <v>0.43243243243243246</v>
      </c>
      <c r="I23" s="22">
        <f>'2-2-1週報_週別患者数'!I23/AB23</f>
        <v>0.3783783783783784</v>
      </c>
      <c r="J23" s="22">
        <f>'2-2-1週報_週別患者数'!J23/AB23</f>
        <v>0.7837837837837838</v>
      </c>
      <c r="K23" s="22">
        <f>'2-2-1週報_週別患者数'!K23/AB23</f>
        <v>10.486486486486486</v>
      </c>
      <c r="L23" s="22">
        <f>'2-2-1週報_週別患者数'!L23/AB23</f>
        <v>0.10810810810810811</v>
      </c>
      <c r="M23" s="22">
        <f>'2-2-1週報_週別患者数'!M23/AB23</f>
        <v>0.10810810810810811</v>
      </c>
      <c r="N23" s="22">
        <f>'2-2-1週報_週別患者数'!N23/AB23</f>
        <v>0</v>
      </c>
      <c r="O23" s="22">
        <f>'2-2-1週報_週別患者数'!O23/AB23</f>
        <v>0.7027027027027027</v>
      </c>
      <c r="P23" s="230">
        <f>'2-2-1週報_週別患者数'!P23/37</f>
        <v>0</v>
      </c>
      <c r="Q23" s="22">
        <f>'2-2-1週報_週別患者数'!Q23/AB23</f>
        <v>0.16216216216216217</v>
      </c>
      <c r="R23" s="23">
        <f>'2-2-1週報_週別患者数'!R23/AB23</f>
        <v>0.02702702702702703</v>
      </c>
      <c r="S23" s="110">
        <f>'2-2-1週報_週別患者数'!S23/AC23</f>
        <v>0</v>
      </c>
      <c r="T23" s="23">
        <f>'2-2-1週報_週別患者数'!T23/AC23</f>
        <v>1</v>
      </c>
      <c r="U23" s="223">
        <f>'2-2-1週報_週別患者数'!U23/AD23</f>
        <v>0</v>
      </c>
      <c r="V23" s="22">
        <f>'2-2-1週報_週別患者数'!V23/AD23</f>
        <v>0</v>
      </c>
      <c r="W23" s="22">
        <f>'2-2-1週報_週別患者数'!W23/AD23</f>
        <v>0</v>
      </c>
      <c r="X23" s="22">
        <f>'2-2-1週報_週別患者数'!X23/AD23</f>
        <v>0</v>
      </c>
      <c r="Y23" s="23">
        <f>'2-2-1週報_週別患者数'!Y23/AD23</f>
        <v>0</v>
      </c>
      <c r="Z23" s="11"/>
      <c r="AA23" s="274">
        <v>61</v>
      </c>
      <c r="AB23" s="275">
        <v>37</v>
      </c>
      <c r="AC23" s="275">
        <v>8</v>
      </c>
      <c r="AD23" s="276">
        <v>6</v>
      </c>
    </row>
    <row r="24" spans="1:30" ht="12" customHeight="1">
      <c r="A24" s="13">
        <v>21</v>
      </c>
      <c r="B24" s="259"/>
      <c r="C24" s="261">
        <f t="shared" si="0"/>
        <v>44340</v>
      </c>
      <c r="D24" s="250" t="s">
        <v>149</v>
      </c>
      <c r="E24" s="261">
        <f t="shared" si="1"/>
        <v>44346</v>
      </c>
      <c r="F24" s="254"/>
      <c r="G24" s="114">
        <f>'2-2-1週報_週別患者数'!G24/AA24</f>
        <v>0</v>
      </c>
      <c r="H24" s="110">
        <f>'2-2-1週報_週別患者数'!H24/AB24</f>
        <v>0.5675675675675675</v>
      </c>
      <c r="I24" s="22">
        <f>'2-2-1週報_週別患者数'!I24/AB24</f>
        <v>0.32432432432432434</v>
      </c>
      <c r="J24" s="22">
        <f>'2-2-1週報_週別患者数'!J24/AB24</f>
        <v>0.8378378378378378</v>
      </c>
      <c r="K24" s="22">
        <f>'2-2-1週報_週別患者数'!K24/AB24</f>
        <v>11.08108108108108</v>
      </c>
      <c r="L24" s="22">
        <f>'2-2-1週報_週別患者数'!L24/AB24</f>
        <v>0.05405405405405406</v>
      </c>
      <c r="M24" s="22">
        <f>'2-2-1週報_週別患者数'!M24/AB24</f>
        <v>0.05405405405405406</v>
      </c>
      <c r="N24" s="22">
        <f>'2-2-1週報_週別患者数'!N24/AB24</f>
        <v>0.02702702702702703</v>
      </c>
      <c r="O24" s="22">
        <f>'2-2-1週報_週別患者数'!O24/AB24</f>
        <v>0.6216216216216216</v>
      </c>
      <c r="P24" s="230">
        <f>'2-2-1週報_週別患者数'!P24/37</f>
        <v>0</v>
      </c>
      <c r="Q24" s="22">
        <f>'2-2-1週報_週別患者数'!Q24/AB24</f>
        <v>0.24324324324324326</v>
      </c>
      <c r="R24" s="23">
        <f>'2-2-1週報_週別患者数'!R24/AB24</f>
        <v>0.05405405405405406</v>
      </c>
      <c r="S24" s="110">
        <f>'2-2-1週報_週別患者数'!S24/AC24</f>
        <v>0</v>
      </c>
      <c r="T24" s="23">
        <f>'2-2-1週報_週別患者数'!T24/AC24</f>
        <v>0.75</v>
      </c>
      <c r="U24" s="21">
        <f>'2-2-1週報_週別患者数'!U24/AD24</f>
        <v>0</v>
      </c>
      <c r="V24" s="22">
        <f>'2-2-1週報_週別患者数'!V24/AD24</f>
        <v>0.16666666666666666</v>
      </c>
      <c r="W24" s="22">
        <f>'2-2-1週報_週別患者数'!W24/AD24</f>
        <v>0</v>
      </c>
      <c r="X24" s="22">
        <f>'2-2-1週報_週別患者数'!X24/AD24</f>
        <v>0</v>
      </c>
      <c r="Y24" s="23">
        <f>'2-2-1週報_週別患者数'!Y24/AD24</f>
        <v>0</v>
      </c>
      <c r="Z24" s="11"/>
      <c r="AA24" s="274">
        <v>61</v>
      </c>
      <c r="AB24" s="275">
        <v>37</v>
      </c>
      <c r="AC24" s="275">
        <v>8</v>
      </c>
      <c r="AD24" s="276">
        <v>6</v>
      </c>
    </row>
    <row r="25" spans="1:30" ht="12" customHeight="1">
      <c r="A25" s="13">
        <v>22</v>
      </c>
      <c r="B25" s="259"/>
      <c r="C25" s="261">
        <f t="shared" si="0"/>
        <v>44347</v>
      </c>
      <c r="D25" s="250" t="s">
        <v>149</v>
      </c>
      <c r="E25" s="261">
        <f t="shared" si="1"/>
        <v>44353</v>
      </c>
      <c r="F25" s="254"/>
      <c r="G25" s="114">
        <f>'2-2-1週報_週別患者数'!G25/AA25</f>
        <v>0</v>
      </c>
      <c r="H25" s="110">
        <f>'2-2-1週報_週別患者数'!H25/AB25</f>
        <v>0.8378378378378378</v>
      </c>
      <c r="I25" s="22">
        <f>'2-2-1週報_週別患者数'!I25/AB25</f>
        <v>0.2972972972972973</v>
      </c>
      <c r="J25" s="22">
        <f>'2-2-1週報_週別患者数'!J25/AB25</f>
        <v>0.6216216216216216</v>
      </c>
      <c r="K25" s="22">
        <f>'2-2-1週報_週別患者数'!K25/AB25</f>
        <v>10.702702702702704</v>
      </c>
      <c r="L25" s="22">
        <f>'2-2-1週報_週別患者数'!L25/AB25</f>
        <v>0.13513513513513514</v>
      </c>
      <c r="M25" s="22">
        <f>'2-2-1週報_週別患者数'!M25/AB25</f>
        <v>0.02702702702702703</v>
      </c>
      <c r="N25" s="22">
        <f>'2-2-1週報_週別患者数'!N25/AB25</f>
        <v>0</v>
      </c>
      <c r="O25" s="22">
        <f>'2-2-1週報_週別患者数'!O25/AB25</f>
        <v>0.5405405405405406</v>
      </c>
      <c r="P25" s="230">
        <f>'2-2-1週報_週別患者数'!P25/37</f>
        <v>0</v>
      </c>
      <c r="Q25" s="22">
        <f>'2-2-1週報_週別患者数'!Q25/AB25</f>
        <v>0.4594594594594595</v>
      </c>
      <c r="R25" s="23">
        <f>'2-2-1週報_週別患者数'!R25/AB25</f>
        <v>0.16216216216216217</v>
      </c>
      <c r="S25" s="110">
        <f>'2-2-1週報_週別患者数'!S25/AC25</f>
        <v>0</v>
      </c>
      <c r="T25" s="23">
        <f>'2-2-1週報_週別患者数'!T25/AC25</f>
        <v>0.625</v>
      </c>
      <c r="U25" s="223">
        <f>'2-2-1週報_週別患者数'!U25/AD25</f>
        <v>0</v>
      </c>
      <c r="V25" s="22">
        <f>'2-2-1週報_週別患者数'!V25/AD25</f>
        <v>0</v>
      </c>
      <c r="W25" s="22">
        <f>'2-2-1週報_週別患者数'!W25/AD25</f>
        <v>0</v>
      </c>
      <c r="X25" s="22">
        <f>'2-2-1週報_週別患者数'!X25/AD25</f>
        <v>0</v>
      </c>
      <c r="Y25" s="23">
        <f>'2-2-1週報_週別患者数'!Y25/AD25</f>
        <v>0</v>
      </c>
      <c r="Z25" s="11"/>
      <c r="AA25" s="274">
        <v>61</v>
      </c>
      <c r="AB25" s="275">
        <v>37</v>
      </c>
      <c r="AC25" s="275">
        <v>8</v>
      </c>
      <c r="AD25" s="276">
        <v>6</v>
      </c>
    </row>
    <row r="26" spans="1:30" ht="12" customHeight="1">
      <c r="A26" s="13">
        <v>23</v>
      </c>
      <c r="B26" s="259"/>
      <c r="C26" s="261">
        <f t="shared" si="0"/>
        <v>44354</v>
      </c>
      <c r="D26" s="250" t="s">
        <v>149</v>
      </c>
      <c r="E26" s="261">
        <f t="shared" si="1"/>
        <v>44360</v>
      </c>
      <c r="F26" s="254"/>
      <c r="G26" s="114">
        <f>'2-2-1週報_週別患者数'!G26/AA26</f>
        <v>0</v>
      </c>
      <c r="H26" s="110">
        <f>'2-2-1週報_週別患者数'!H26/AB26</f>
        <v>0.9459459459459459</v>
      </c>
      <c r="I26" s="22">
        <f>'2-2-1週報_週別患者数'!I26/AB26</f>
        <v>0.40540540540540543</v>
      </c>
      <c r="J26" s="22">
        <f>'2-2-1週報_週別患者数'!J26/AB26</f>
        <v>0.7297297297297297</v>
      </c>
      <c r="K26" s="22">
        <f>'2-2-1週報_週別患者数'!K26/AB26</f>
        <v>10.18918918918919</v>
      </c>
      <c r="L26" s="22">
        <f>'2-2-1週報_週別患者数'!L26/AB26</f>
        <v>0.16216216216216217</v>
      </c>
      <c r="M26" s="22">
        <f>'2-2-1週報_週別患者数'!M26/AB26</f>
        <v>0.05405405405405406</v>
      </c>
      <c r="N26" s="22">
        <f>'2-2-1週報_週別患者数'!N26/AB26</f>
        <v>0</v>
      </c>
      <c r="O26" s="22">
        <f>'2-2-1週報_週別患者数'!O26/AB26</f>
        <v>0.6486486486486487</v>
      </c>
      <c r="P26" s="230">
        <f>'2-2-1週報_週別患者数'!P26/37</f>
        <v>0</v>
      </c>
      <c r="Q26" s="22">
        <f>'2-2-1週報_週別患者数'!Q26/AB26</f>
        <v>0.16216216216216217</v>
      </c>
      <c r="R26" s="23">
        <f>'2-2-1週報_週別患者数'!R26/AB26</f>
        <v>0.08108108108108109</v>
      </c>
      <c r="S26" s="110">
        <f>'2-2-1週報_週別患者数'!S26/AC26</f>
        <v>0</v>
      </c>
      <c r="T26" s="23">
        <f>'2-2-1週報_週別患者数'!T26/AC26</f>
        <v>0.5</v>
      </c>
      <c r="U26" s="21">
        <f>'2-2-1週報_週別患者数'!U26/AD26</f>
        <v>0</v>
      </c>
      <c r="V26" s="22">
        <f>'2-2-1週報_週別患者数'!V26/AD26</f>
        <v>0</v>
      </c>
      <c r="W26" s="22">
        <f>'2-2-1週報_週別患者数'!W26/AD26</f>
        <v>0</v>
      </c>
      <c r="X26" s="22">
        <f>'2-2-1週報_週別患者数'!X26/AD26</f>
        <v>0</v>
      </c>
      <c r="Y26" s="23">
        <f>'2-2-1週報_週別患者数'!Y26/AD26</f>
        <v>0</v>
      </c>
      <c r="Z26" s="11"/>
      <c r="AA26" s="274">
        <v>61</v>
      </c>
      <c r="AB26" s="275">
        <v>37</v>
      </c>
      <c r="AC26" s="275">
        <v>8</v>
      </c>
      <c r="AD26" s="276">
        <v>6</v>
      </c>
    </row>
    <row r="27" spans="1:30" ht="12" customHeight="1">
      <c r="A27" s="13">
        <v>24</v>
      </c>
      <c r="B27" s="259"/>
      <c r="C27" s="261">
        <f t="shared" si="0"/>
        <v>44361</v>
      </c>
      <c r="D27" s="250" t="s">
        <v>149</v>
      </c>
      <c r="E27" s="261">
        <f t="shared" si="1"/>
        <v>44367</v>
      </c>
      <c r="F27" s="254"/>
      <c r="G27" s="114">
        <f>'2-2-1週報_週別患者数'!G27/AA27</f>
        <v>0</v>
      </c>
      <c r="H27" s="110">
        <f>'2-2-1週報_週別患者数'!H27/AB27</f>
        <v>1.4054054054054055</v>
      </c>
      <c r="I27" s="22">
        <f>'2-2-1週報_週別患者数'!I27/AB27</f>
        <v>0.2702702702702703</v>
      </c>
      <c r="J27" s="22">
        <f>'2-2-1週報_週別患者数'!J27/AB27</f>
        <v>0.5135135135135135</v>
      </c>
      <c r="K27" s="22">
        <f>'2-2-1週報_週別患者数'!K27/AB27</f>
        <v>8.08108108108108</v>
      </c>
      <c r="L27" s="22">
        <f>'2-2-1週報_週別患者数'!L27/AB27</f>
        <v>0.16216216216216217</v>
      </c>
      <c r="M27" s="22">
        <f>'2-2-1週報_週別患者数'!M27/AB27</f>
        <v>0.02702702702702703</v>
      </c>
      <c r="N27" s="22">
        <f>'2-2-1週報_週別患者数'!N27/AB27</f>
        <v>0</v>
      </c>
      <c r="O27" s="22">
        <f>'2-2-1週報_週別患者数'!O27/AB27</f>
        <v>0.6756756756756757</v>
      </c>
      <c r="P27" s="230">
        <f>'2-2-1週報_週別患者数'!P27/37</f>
        <v>0</v>
      </c>
      <c r="Q27" s="22">
        <f>'2-2-1週報_週別患者数'!Q27/AB27</f>
        <v>0.32432432432432434</v>
      </c>
      <c r="R27" s="23">
        <f>'2-2-1週報_週別患者数'!R27/AB27</f>
        <v>0.05405405405405406</v>
      </c>
      <c r="S27" s="110">
        <f>'2-2-1週報_週別患者数'!S27/AC27</f>
        <v>0</v>
      </c>
      <c r="T27" s="23">
        <f>'2-2-1週報_週別患者数'!T27/AC27</f>
        <v>1.125</v>
      </c>
      <c r="U27" s="223">
        <f>'2-2-1週報_週別患者数'!U27/AD27</f>
        <v>0</v>
      </c>
      <c r="V27" s="22">
        <f>'2-2-1週報_週別患者数'!V27/AD27</f>
        <v>0</v>
      </c>
      <c r="W27" s="22">
        <f>'2-2-1週報_週別患者数'!W27/AD27</f>
        <v>0.16666666666666666</v>
      </c>
      <c r="X27" s="22">
        <f>'2-2-1週報_週別患者数'!X27/AD27</f>
        <v>0</v>
      </c>
      <c r="Y27" s="23">
        <f>'2-2-1週報_週別患者数'!Y27/AD27</f>
        <v>0</v>
      </c>
      <c r="Z27" s="11"/>
      <c r="AA27" s="274">
        <v>61</v>
      </c>
      <c r="AB27" s="275">
        <v>37</v>
      </c>
      <c r="AC27" s="275">
        <v>8</v>
      </c>
      <c r="AD27" s="276">
        <v>6</v>
      </c>
    </row>
    <row r="28" spans="1:30" ht="12" customHeight="1">
      <c r="A28" s="13">
        <v>25</v>
      </c>
      <c r="B28" s="259"/>
      <c r="C28" s="261">
        <f t="shared" si="0"/>
        <v>44368</v>
      </c>
      <c r="D28" s="250" t="s">
        <v>149</v>
      </c>
      <c r="E28" s="261">
        <f t="shared" si="1"/>
        <v>44374</v>
      </c>
      <c r="F28" s="254"/>
      <c r="G28" s="114">
        <f>'2-2-1週報_週別患者数'!G28/AA28</f>
        <v>0</v>
      </c>
      <c r="H28" s="110">
        <f>'2-2-1週報_週別患者数'!H28/AB28</f>
        <v>2.5675675675675675</v>
      </c>
      <c r="I28" s="22">
        <f>'2-2-1週報_週別患者数'!I28/AB28</f>
        <v>0.43243243243243246</v>
      </c>
      <c r="J28" s="22">
        <f>'2-2-1週報_週別患者数'!J28/AB28</f>
        <v>0.7567567567567568</v>
      </c>
      <c r="K28" s="22">
        <f>'2-2-1週報_週別患者数'!K28/AB28</f>
        <v>8.513513513513514</v>
      </c>
      <c r="L28" s="22">
        <f>'2-2-1週報_週別患者数'!L28/AB28</f>
        <v>0.24324324324324326</v>
      </c>
      <c r="M28" s="22">
        <f>'2-2-1週報_週別患者数'!M28/AB28</f>
        <v>0.08108108108108109</v>
      </c>
      <c r="N28" s="22">
        <f>'2-2-1週報_週別患者数'!N28/AB28</f>
        <v>0</v>
      </c>
      <c r="O28" s="22">
        <f>'2-2-1週報_週別患者数'!O28/AB28</f>
        <v>0.8648648648648649</v>
      </c>
      <c r="P28" s="230">
        <f>'2-2-1週報_週別患者数'!P28/37</f>
        <v>0</v>
      </c>
      <c r="Q28" s="22">
        <f>'2-2-1週報_週別患者数'!Q28/AB28</f>
        <v>0.8378378378378378</v>
      </c>
      <c r="R28" s="23">
        <f>'2-2-1週報_週別患者数'!R28/AB28</f>
        <v>0.13513513513513514</v>
      </c>
      <c r="S28" s="110">
        <f>'2-2-1週報_週別患者数'!S28/AC28</f>
        <v>0</v>
      </c>
      <c r="T28" s="23">
        <f>'2-2-1週報_週別患者数'!T28/AC28</f>
        <v>0.75</v>
      </c>
      <c r="U28" s="21">
        <f>'2-2-1週報_週別患者数'!U28/AD28</f>
        <v>0</v>
      </c>
      <c r="V28" s="22">
        <f>'2-2-1週報_週別患者数'!V28/AD28</f>
        <v>0</v>
      </c>
      <c r="W28" s="22">
        <f>'2-2-1週報_週別患者数'!W28/AD28</f>
        <v>0</v>
      </c>
      <c r="X28" s="22">
        <f>'2-2-1週報_週別患者数'!X28/AD28</f>
        <v>0</v>
      </c>
      <c r="Y28" s="23">
        <f>'2-2-1週報_週別患者数'!Y28/AD28</f>
        <v>0</v>
      </c>
      <c r="Z28" s="11"/>
      <c r="AA28" s="274">
        <v>61</v>
      </c>
      <c r="AB28" s="275">
        <v>37</v>
      </c>
      <c r="AC28" s="275">
        <v>8</v>
      </c>
      <c r="AD28" s="276">
        <v>6</v>
      </c>
    </row>
    <row r="29" spans="1:30" ht="12" customHeight="1">
      <c r="A29" s="13">
        <v>26</v>
      </c>
      <c r="B29" s="259"/>
      <c r="C29" s="261">
        <f t="shared" si="0"/>
        <v>44375</v>
      </c>
      <c r="D29" s="250" t="s">
        <v>149</v>
      </c>
      <c r="E29" s="261">
        <f t="shared" si="1"/>
        <v>44381</v>
      </c>
      <c r="F29" s="254"/>
      <c r="G29" s="114">
        <f>'2-2-1週報_週別患者数'!G29/AA29</f>
        <v>0</v>
      </c>
      <c r="H29" s="110">
        <f>'2-2-1週報_週別患者数'!H29/AB29</f>
        <v>4.594594594594595</v>
      </c>
      <c r="I29" s="22">
        <f>'2-2-1週報_週別患者数'!I29/AB29</f>
        <v>0.21621621621621623</v>
      </c>
      <c r="J29" s="22">
        <f>'2-2-1週報_週別患者数'!J29/AB29</f>
        <v>0.918918918918919</v>
      </c>
      <c r="K29" s="22">
        <f>'2-2-1週報_週別患者数'!K29/AB29</f>
        <v>7.702702702702703</v>
      </c>
      <c r="L29" s="22">
        <f>'2-2-1週報_週別患者数'!L29/AB29</f>
        <v>0.05405405405405406</v>
      </c>
      <c r="M29" s="22">
        <f>'2-2-1週報_週別患者数'!M29/AB29</f>
        <v>0.13513513513513514</v>
      </c>
      <c r="N29" s="22">
        <f>'2-2-1週報_週別患者数'!N29/AB29</f>
        <v>0</v>
      </c>
      <c r="O29" s="22">
        <f>'2-2-1週報_週別患者数'!O29/AB29</f>
        <v>0.6756756756756757</v>
      </c>
      <c r="P29" s="230">
        <f>'2-2-1週報_週別患者数'!P29/37</f>
        <v>0</v>
      </c>
      <c r="Q29" s="22">
        <f>'2-2-1週報_週別患者数'!Q29/AB29</f>
        <v>0.3783783783783784</v>
      </c>
      <c r="R29" s="23">
        <f>'2-2-1週報_週別患者数'!R29/AB29</f>
        <v>0.16216216216216217</v>
      </c>
      <c r="S29" s="110">
        <f>'2-2-1週報_週別患者数'!S29/AC29</f>
        <v>0</v>
      </c>
      <c r="T29" s="23">
        <f>'2-2-1週報_週別患者数'!T29/AC29</f>
        <v>1.25</v>
      </c>
      <c r="U29" s="223">
        <f>'2-2-1週報_週別患者数'!U29/AD29</f>
        <v>0</v>
      </c>
      <c r="V29" s="22">
        <f>'2-2-1週報_週別患者数'!V29/AD29</f>
        <v>0</v>
      </c>
      <c r="W29" s="22">
        <f>'2-2-1週報_週別患者数'!W29/AD29</f>
        <v>0</v>
      </c>
      <c r="X29" s="22">
        <f>'2-2-1週報_週別患者数'!X29/AD29</f>
        <v>0</v>
      </c>
      <c r="Y29" s="23">
        <f>'2-2-1週報_週別患者数'!Y29/AD29</f>
        <v>0</v>
      </c>
      <c r="Z29" s="11"/>
      <c r="AA29" s="274">
        <v>61</v>
      </c>
      <c r="AB29" s="275">
        <v>37</v>
      </c>
      <c r="AC29" s="275">
        <v>8</v>
      </c>
      <c r="AD29" s="276">
        <v>6</v>
      </c>
    </row>
    <row r="30" spans="1:30" ht="12" customHeight="1">
      <c r="A30" s="13">
        <v>27</v>
      </c>
      <c r="B30" s="259"/>
      <c r="C30" s="261">
        <f t="shared" si="0"/>
        <v>44382</v>
      </c>
      <c r="D30" s="250" t="s">
        <v>149</v>
      </c>
      <c r="E30" s="261">
        <f t="shared" si="1"/>
        <v>44388</v>
      </c>
      <c r="F30" s="254"/>
      <c r="G30" s="114">
        <f>'2-2-1週報_週別患者数'!G30/AA30</f>
        <v>0</v>
      </c>
      <c r="H30" s="110">
        <f>'2-2-1週報_週別患者数'!H30/AB30</f>
        <v>4.45945945945946</v>
      </c>
      <c r="I30" s="22">
        <f>'2-2-1週報_週別患者数'!I30/AB30</f>
        <v>0.24324324324324326</v>
      </c>
      <c r="J30" s="22">
        <f>'2-2-1週報_週別患者数'!J30/AB30</f>
        <v>1.3783783783783783</v>
      </c>
      <c r="K30" s="22">
        <f>'2-2-1週報_週別患者数'!K30/AB30</f>
        <v>6.783783783783784</v>
      </c>
      <c r="L30" s="22">
        <f>'2-2-1週報_週別患者数'!L30/AB30</f>
        <v>0.16216216216216217</v>
      </c>
      <c r="M30" s="22">
        <f>'2-2-1週報_週別患者数'!M30/AB30</f>
        <v>0.13513513513513514</v>
      </c>
      <c r="N30" s="22">
        <f>'2-2-1週報_週別患者数'!N30/AB30</f>
        <v>0</v>
      </c>
      <c r="O30" s="22">
        <f>'2-2-1週報_週別患者数'!O30/AB30</f>
        <v>0.4594594594594595</v>
      </c>
      <c r="P30" s="230">
        <f>'2-2-1週報_週別患者数'!P30/37</f>
        <v>0</v>
      </c>
      <c r="Q30" s="22">
        <f>'2-2-1週報_週別患者数'!Q30/AB30</f>
        <v>0.5675675675675675</v>
      </c>
      <c r="R30" s="23">
        <f>'2-2-1週報_週別患者数'!R30/AB30</f>
        <v>0.16216216216216217</v>
      </c>
      <c r="S30" s="110">
        <f>'2-2-1週報_週別患者数'!S30/AC30</f>
        <v>0</v>
      </c>
      <c r="T30" s="23">
        <f>'2-2-1週報_週別患者数'!T30/AC30</f>
        <v>1.25</v>
      </c>
      <c r="U30" s="21">
        <f>'2-2-1週報_週別患者数'!U30/AD30</f>
        <v>0</v>
      </c>
      <c r="V30" s="22">
        <f>'2-2-1週報_週別患者数'!V30/AD30</f>
        <v>0</v>
      </c>
      <c r="W30" s="22">
        <f>'2-2-1週報_週別患者数'!W30/AD30</f>
        <v>0</v>
      </c>
      <c r="X30" s="22">
        <f>'2-2-1週報_週別患者数'!X30/AD30</f>
        <v>0</v>
      </c>
      <c r="Y30" s="23">
        <f>'2-2-1週報_週別患者数'!Y30/AD30</f>
        <v>0</v>
      </c>
      <c r="Z30" s="11"/>
      <c r="AA30" s="274">
        <v>61</v>
      </c>
      <c r="AB30" s="275">
        <v>37</v>
      </c>
      <c r="AC30" s="275">
        <v>8</v>
      </c>
      <c r="AD30" s="276">
        <v>6</v>
      </c>
    </row>
    <row r="31" spans="1:30" ht="12" customHeight="1">
      <c r="A31" s="13">
        <v>28</v>
      </c>
      <c r="B31" s="259"/>
      <c r="C31" s="261">
        <f t="shared" si="0"/>
        <v>44389</v>
      </c>
      <c r="D31" s="250" t="s">
        <v>149</v>
      </c>
      <c r="E31" s="261">
        <f t="shared" si="1"/>
        <v>44395</v>
      </c>
      <c r="F31" s="254"/>
      <c r="G31" s="114">
        <f>'2-2-1週報_週別患者数'!G31/AA31</f>
        <v>0</v>
      </c>
      <c r="H31" s="110">
        <f>'2-2-1週報_週別患者数'!H31/AB31</f>
        <v>5.756756756756757</v>
      </c>
      <c r="I31" s="22">
        <f>'2-2-1週報_週別患者数'!I31/AB31</f>
        <v>0.2972972972972973</v>
      </c>
      <c r="J31" s="22">
        <f>'2-2-1週報_週別患者数'!J31/AB31</f>
        <v>1.5135135135135136</v>
      </c>
      <c r="K31" s="22">
        <f>'2-2-1週報_週別患者数'!K31/AB31</f>
        <v>5.027027027027027</v>
      </c>
      <c r="L31" s="22">
        <f>'2-2-1週報_週別患者数'!L31/AB31</f>
        <v>0.05405405405405406</v>
      </c>
      <c r="M31" s="22">
        <f>'2-2-1週報_週別患者数'!M31/AB31</f>
        <v>0.02702702702702703</v>
      </c>
      <c r="N31" s="22">
        <f>'2-2-1週報_週別患者数'!N31/AB31</f>
        <v>0.02702702702702703</v>
      </c>
      <c r="O31" s="22">
        <f>'2-2-1週報_週別患者数'!O31/AB31</f>
        <v>0.5675675675675675</v>
      </c>
      <c r="P31" s="230">
        <f>'2-2-1週報_週別患者数'!P31/37</f>
        <v>0</v>
      </c>
      <c r="Q31" s="22">
        <f>'2-2-1週報_週別患者数'!Q31/AB31</f>
        <v>0.5675675675675675</v>
      </c>
      <c r="R31" s="23">
        <f>'2-2-1週報_週別患者数'!R31/AB31</f>
        <v>0.13513513513513514</v>
      </c>
      <c r="S31" s="110">
        <f>'2-2-1週報_週別患者数'!S31/AC31</f>
        <v>0</v>
      </c>
      <c r="T31" s="23">
        <f>'2-2-1週報_週別患者数'!T31/AC31</f>
        <v>0.625</v>
      </c>
      <c r="U31" s="223">
        <f>'2-2-1週報_週別患者数'!U31/AD31</f>
        <v>0</v>
      </c>
      <c r="V31" s="22">
        <f>'2-2-1週報_週別患者数'!V31/AD31</f>
        <v>0</v>
      </c>
      <c r="W31" s="22">
        <f>'2-2-1週報_週別患者数'!W31/AD31</f>
        <v>0</v>
      </c>
      <c r="X31" s="22">
        <f>'2-2-1週報_週別患者数'!X31/AD31</f>
        <v>0</v>
      </c>
      <c r="Y31" s="23">
        <f>'2-2-1週報_週別患者数'!Y31/AD31</f>
        <v>0</v>
      </c>
      <c r="Z31" s="11"/>
      <c r="AA31" s="274">
        <v>61</v>
      </c>
      <c r="AB31" s="275">
        <v>37</v>
      </c>
      <c r="AC31" s="275">
        <v>8</v>
      </c>
      <c r="AD31" s="276">
        <v>6</v>
      </c>
    </row>
    <row r="32" spans="1:30" ht="12" customHeight="1">
      <c r="A32" s="13">
        <v>29</v>
      </c>
      <c r="B32" s="259"/>
      <c r="C32" s="261">
        <f t="shared" si="0"/>
        <v>44396</v>
      </c>
      <c r="D32" s="250" t="s">
        <v>149</v>
      </c>
      <c r="E32" s="261">
        <f t="shared" si="1"/>
        <v>44402</v>
      </c>
      <c r="F32" s="254"/>
      <c r="G32" s="114">
        <f>'2-2-1週報_週別患者数'!G32/AA32</f>
        <v>0</v>
      </c>
      <c r="H32" s="110">
        <f>'2-2-1週報_週別患者数'!H32/AB32</f>
        <v>5.837837837837838</v>
      </c>
      <c r="I32" s="22">
        <f>'2-2-1週報_週別患者数'!I32/AB32</f>
        <v>0.10810810810810811</v>
      </c>
      <c r="J32" s="22">
        <f>'2-2-1週報_週別患者数'!J32/AB32</f>
        <v>1.5945945945945945</v>
      </c>
      <c r="K32" s="22">
        <f>'2-2-1週報_週別患者数'!K32/AB32</f>
        <v>3.4324324324324325</v>
      </c>
      <c r="L32" s="22">
        <f>'2-2-1週報_週別患者数'!L32/AB32</f>
        <v>0.08108108108108109</v>
      </c>
      <c r="M32" s="22">
        <f>'2-2-1週報_週別患者数'!M32/AB32</f>
        <v>0.05405405405405406</v>
      </c>
      <c r="N32" s="22">
        <f>'2-2-1週報_週別患者数'!N32/AB32</f>
        <v>0</v>
      </c>
      <c r="O32" s="22">
        <f>'2-2-1週報_週別患者数'!O32/AB32</f>
        <v>0.5945945945945946</v>
      </c>
      <c r="P32" s="230">
        <f>'2-2-1週報_週別患者数'!P32/37</f>
        <v>0</v>
      </c>
      <c r="Q32" s="22">
        <f>'2-2-1週報_週別患者数'!Q32/AB32</f>
        <v>0.6486486486486487</v>
      </c>
      <c r="R32" s="23">
        <f>'2-2-1週報_週別患者数'!R32/AB32</f>
        <v>0.13513513513513514</v>
      </c>
      <c r="S32" s="110">
        <f>'2-2-1週報_週別患者数'!S32/AC32</f>
        <v>0</v>
      </c>
      <c r="T32" s="23">
        <f>'2-2-1週報_週別患者数'!T32/AC32</f>
        <v>0.5</v>
      </c>
      <c r="U32" s="21">
        <f>'2-2-1週報_週別患者数'!U32/AD32</f>
        <v>0</v>
      </c>
      <c r="V32" s="22">
        <f>'2-2-1週報_週別患者数'!V32/AD32</f>
        <v>0</v>
      </c>
      <c r="W32" s="22">
        <f>'2-2-1週報_週別患者数'!W32/AD32</f>
        <v>0</v>
      </c>
      <c r="X32" s="22">
        <f>'2-2-1週報_週別患者数'!X32/AD32</f>
        <v>0</v>
      </c>
      <c r="Y32" s="23">
        <f>'2-2-1週報_週別患者数'!Y32/AD32</f>
        <v>0</v>
      </c>
      <c r="Z32" s="11"/>
      <c r="AA32" s="274">
        <v>61</v>
      </c>
      <c r="AB32" s="275">
        <v>37</v>
      </c>
      <c r="AC32" s="275">
        <v>8</v>
      </c>
      <c r="AD32" s="276">
        <v>6</v>
      </c>
    </row>
    <row r="33" spans="1:30" ht="12" customHeight="1">
      <c r="A33" s="13">
        <v>30</v>
      </c>
      <c r="B33" s="259"/>
      <c r="C33" s="261">
        <f t="shared" si="0"/>
        <v>44403</v>
      </c>
      <c r="D33" s="250" t="s">
        <v>149</v>
      </c>
      <c r="E33" s="261">
        <f t="shared" si="1"/>
        <v>44409</v>
      </c>
      <c r="F33" s="254"/>
      <c r="G33" s="114">
        <f>'2-2-1週報_週別患者数'!G33/AA33</f>
        <v>0</v>
      </c>
      <c r="H33" s="110">
        <f>'2-2-1週報_週別患者数'!H33/AB33</f>
        <v>6.648648648648648</v>
      </c>
      <c r="I33" s="22">
        <f>'2-2-1週報_週別患者数'!I33/AB33</f>
        <v>0.02702702702702703</v>
      </c>
      <c r="J33" s="22">
        <f>'2-2-1週報_週別患者数'!J33/AB33</f>
        <v>0.7837837837837838</v>
      </c>
      <c r="K33" s="22">
        <f>'2-2-1週報_週別患者数'!K33/AB33</f>
        <v>5.135135135135135</v>
      </c>
      <c r="L33" s="22">
        <f>'2-2-1週報_週別患者数'!L33/AB33</f>
        <v>0.08108108108108109</v>
      </c>
      <c r="M33" s="22">
        <f>'2-2-1週報_週別患者数'!M33/AB33</f>
        <v>0.05405405405405406</v>
      </c>
      <c r="N33" s="22">
        <f>'2-2-1週報_週別患者数'!N33/AB33</f>
        <v>0</v>
      </c>
      <c r="O33" s="22">
        <f>'2-2-1週報_週別患者数'!O33/AB33</f>
        <v>0.35135135135135137</v>
      </c>
      <c r="P33" s="230">
        <f>'2-2-1週報_週別患者数'!P33/37</f>
        <v>0</v>
      </c>
      <c r="Q33" s="22">
        <f>'2-2-1週報_週別患者数'!Q33/AB33</f>
        <v>0.43243243243243246</v>
      </c>
      <c r="R33" s="23">
        <f>'2-2-1週報_週別患者数'!R33/AB33</f>
        <v>0.05405405405405406</v>
      </c>
      <c r="S33" s="110">
        <f>'2-2-1週報_週別患者数'!S33/AC33</f>
        <v>0</v>
      </c>
      <c r="T33" s="23">
        <f>'2-2-1週報_週別患者数'!T33/AC33</f>
        <v>0.5</v>
      </c>
      <c r="U33" s="223">
        <f>'2-2-1週報_週別患者数'!U33/AD33</f>
        <v>0</v>
      </c>
      <c r="V33" s="22">
        <f>'2-2-1週報_週別患者数'!V33/AD33</f>
        <v>0</v>
      </c>
      <c r="W33" s="22">
        <f>'2-2-1週報_週別患者数'!W33/AD33</f>
        <v>0</v>
      </c>
      <c r="X33" s="22">
        <f>'2-2-1週報_週別患者数'!X33/AD33</f>
        <v>0</v>
      </c>
      <c r="Y33" s="23">
        <f>'2-2-1週報_週別患者数'!Y33/AD33</f>
        <v>0</v>
      </c>
      <c r="Z33" s="11"/>
      <c r="AA33" s="274">
        <v>61</v>
      </c>
      <c r="AB33" s="275">
        <v>37</v>
      </c>
      <c r="AC33" s="275">
        <v>8</v>
      </c>
      <c r="AD33" s="276">
        <v>6</v>
      </c>
    </row>
    <row r="34" spans="1:30" ht="12" customHeight="1">
      <c r="A34" s="13">
        <v>31</v>
      </c>
      <c r="B34" s="259"/>
      <c r="C34" s="261">
        <f t="shared" si="0"/>
        <v>44410</v>
      </c>
      <c r="D34" s="250" t="s">
        <v>149</v>
      </c>
      <c r="E34" s="261">
        <f t="shared" si="1"/>
        <v>44416</v>
      </c>
      <c r="F34" s="254"/>
      <c r="G34" s="114">
        <f>'2-2-1週報_週別患者数'!G34/AA34</f>
        <v>0</v>
      </c>
      <c r="H34" s="110">
        <f>'2-2-1週報_週別患者数'!H34/AB34</f>
        <v>10.297297297297296</v>
      </c>
      <c r="I34" s="22">
        <f>'2-2-1週報_週別患者数'!I34/AB34</f>
        <v>0</v>
      </c>
      <c r="J34" s="22">
        <f>'2-2-1週報_週別患者数'!J34/AB34</f>
        <v>0.7567567567567568</v>
      </c>
      <c r="K34" s="22">
        <f>'2-2-1週報_週別患者数'!K34/AB34</f>
        <v>6.648648648648648</v>
      </c>
      <c r="L34" s="22">
        <f>'2-2-1週報_週別患者数'!L34/AB34</f>
        <v>0.08108108108108109</v>
      </c>
      <c r="M34" s="22">
        <f>'2-2-1週報_週別患者数'!M34/AB34</f>
        <v>0.02702702702702703</v>
      </c>
      <c r="N34" s="22">
        <f>'2-2-1週報_週別患者数'!N34/AB34</f>
        <v>0</v>
      </c>
      <c r="O34" s="22">
        <f>'2-2-1週報_週別患者数'!O34/AB34</f>
        <v>0.7027027027027027</v>
      </c>
      <c r="P34" s="230">
        <f>'2-2-1週報_週別患者数'!P34/37</f>
        <v>0</v>
      </c>
      <c r="Q34" s="22">
        <f>'2-2-1週報_週別患者数'!Q34/AB34</f>
        <v>0.1891891891891892</v>
      </c>
      <c r="R34" s="23">
        <f>'2-2-1週報_週別患者数'!R34/AB34</f>
        <v>0</v>
      </c>
      <c r="S34" s="110">
        <f>'2-2-1週報_週別患者数'!S34/AC34</f>
        <v>0</v>
      </c>
      <c r="T34" s="23">
        <f>'2-2-1週報_週別患者数'!T34/AC34</f>
        <v>0.125</v>
      </c>
      <c r="U34" s="21">
        <f>'2-2-1週報_週別患者数'!U34/AD34</f>
        <v>0</v>
      </c>
      <c r="V34" s="22">
        <f>'2-2-1週報_週別患者数'!V34/AD34</f>
        <v>0</v>
      </c>
      <c r="W34" s="22">
        <f>'2-2-1週報_週別患者数'!W34/AD34</f>
        <v>0</v>
      </c>
      <c r="X34" s="22">
        <f>'2-2-1週報_週別患者数'!X34/AD34</f>
        <v>0</v>
      </c>
      <c r="Y34" s="23">
        <f>'2-2-1週報_週別患者数'!Y34/AD34</f>
        <v>0</v>
      </c>
      <c r="Z34" s="11"/>
      <c r="AA34" s="274">
        <v>61</v>
      </c>
      <c r="AB34" s="275">
        <v>37</v>
      </c>
      <c r="AC34" s="275">
        <v>8</v>
      </c>
      <c r="AD34" s="276">
        <v>6</v>
      </c>
    </row>
    <row r="35" spans="1:30" ht="12" customHeight="1">
      <c r="A35" s="13">
        <v>32</v>
      </c>
      <c r="B35" s="259"/>
      <c r="C35" s="261">
        <f t="shared" si="0"/>
        <v>44417</v>
      </c>
      <c r="D35" s="250" t="s">
        <v>149</v>
      </c>
      <c r="E35" s="261">
        <f t="shared" si="1"/>
        <v>44423</v>
      </c>
      <c r="F35" s="254"/>
      <c r="G35" s="114">
        <f>'2-2-1週報_週別患者数'!G35/AA35</f>
        <v>0</v>
      </c>
      <c r="H35" s="110">
        <f>'2-2-1週報_週別患者数'!H35/AB35</f>
        <v>8.27027027027027</v>
      </c>
      <c r="I35" s="22">
        <f>'2-2-1週報_週別患者数'!I35/AB35</f>
        <v>0.08108108108108109</v>
      </c>
      <c r="J35" s="22">
        <f>'2-2-1週報_週別患者数'!J35/AB35</f>
        <v>0.5675675675675675</v>
      </c>
      <c r="K35" s="22">
        <f>'2-2-1週報_週別患者数'!K35/AB35</f>
        <v>3.27027027027027</v>
      </c>
      <c r="L35" s="22">
        <f>'2-2-1週報_週別患者数'!L35/AB35</f>
        <v>0.1891891891891892</v>
      </c>
      <c r="M35" s="22">
        <f>'2-2-1週報_週別患者数'!M35/AB35</f>
        <v>0.08108108108108109</v>
      </c>
      <c r="N35" s="22">
        <f>'2-2-1週報_週別患者数'!N35/AB35</f>
        <v>0</v>
      </c>
      <c r="O35" s="22">
        <f>'2-2-1週報_週別患者数'!O35/AB35</f>
        <v>0.2972972972972973</v>
      </c>
      <c r="P35" s="230">
        <f>'2-2-1週報_週別患者数'!P35/37</f>
        <v>0</v>
      </c>
      <c r="Q35" s="22">
        <f>'2-2-1週報_週別患者数'!Q35/AB35</f>
        <v>0.43243243243243246</v>
      </c>
      <c r="R35" s="23">
        <f>'2-2-1週報_週別患者数'!R35/AB35</f>
        <v>0</v>
      </c>
      <c r="S35" s="110">
        <f>'2-2-1週報_週別患者数'!S35/AC35</f>
        <v>0</v>
      </c>
      <c r="T35" s="23">
        <f>'2-2-1週報_週別患者数'!T35/AC35</f>
        <v>0.5</v>
      </c>
      <c r="U35" s="21">
        <f>'2-2-1週報_週別患者数'!U35/AD35</f>
        <v>0</v>
      </c>
      <c r="V35" s="22">
        <f>'2-2-1週報_週別患者数'!V35/AD35</f>
        <v>0</v>
      </c>
      <c r="W35" s="22">
        <f>'2-2-1週報_週別患者数'!W35/AD35</f>
        <v>0</v>
      </c>
      <c r="X35" s="22">
        <f>'2-2-1週報_週別患者数'!X35/AD35</f>
        <v>0</v>
      </c>
      <c r="Y35" s="23">
        <f>'2-2-1週報_週別患者数'!Y35/AD35</f>
        <v>0</v>
      </c>
      <c r="Z35" s="11"/>
      <c r="AA35" s="274">
        <v>61</v>
      </c>
      <c r="AB35" s="275">
        <v>37</v>
      </c>
      <c r="AC35" s="275">
        <v>8</v>
      </c>
      <c r="AD35" s="276">
        <v>6</v>
      </c>
    </row>
    <row r="36" spans="1:30" ht="12" customHeight="1">
      <c r="A36" s="13">
        <v>33</v>
      </c>
      <c r="B36" s="259"/>
      <c r="C36" s="261">
        <f t="shared" si="0"/>
        <v>44424</v>
      </c>
      <c r="D36" s="250" t="s">
        <v>149</v>
      </c>
      <c r="E36" s="261">
        <f t="shared" si="1"/>
        <v>44430</v>
      </c>
      <c r="F36" s="254"/>
      <c r="G36" s="114">
        <f>'2-2-1週報_週別患者数'!G36/AA36</f>
        <v>0</v>
      </c>
      <c r="H36" s="110">
        <f>'2-2-1週報_週別患者数'!H36/AB36</f>
        <v>7.648648648648648</v>
      </c>
      <c r="I36" s="22">
        <f>'2-2-1週報_週別患者数'!I36/AB36</f>
        <v>0.08108108108108109</v>
      </c>
      <c r="J36" s="22">
        <f>'2-2-1週報_週別患者数'!J36/AB36</f>
        <v>0.43243243243243246</v>
      </c>
      <c r="K36" s="22">
        <f>'2-2-1週報_週別患者数'!K36/AB36</f>
        <v>3.27027027027027</v>
      </c>
      <c r="L36" s="22">
        <f>'2-2-1週報_週別患者数'!L36/AB36</f>
        <v>0.10810810810810811</v>
      </c>
      <c r="M36" s="22">
        <f>'2-2-1週報_週別患者数'!M36/AB36</f>
        <v>0.21621621621621623</v>
      </c>
      <c r="N36" s="22">
        <f>'2-2-1週報_週別患者数'!N36/AB36</f>
        <v>0.02702702702702703</v>
      </c>
      <c r="O36" s="22">
        <f>'2-2-1週報_週別患者数'!O36/AB36</f>
        <v>0.5675675675675675</v>
      </c>
      <c r="P36" s="230">
        <f>'2-2-1週報_週別患者数'!P36/37</f>
        <v>0</v>
      </c>
      <c r="Q36" s="22">
        <f>'2-2-1週報_週別患者数'!Q36/AB36</f>
        <v>0.40540540540540543</v>
      </c>
      <c r="R36" s="23">
        <f>'2-2-1週報_週別患者数'!R36/AB36</f>
        <v>0.02702702702702703</v>
      </c>
      <c r="S36" s="110">
        <f>'2-2-1週報_週別患者数'!S36/AC36</f>
        <v>0</v>
      </c>
      <c r="T36" s="23">
        <f>'2-2-1週報_週別患者数'!T36/AC36</f>
        <v>1.375</v>
      </c>
      <c r="U36" s="223">
        <f>'2-2-1週報_週別患者数'!U36/AD36</f>
        <v>0</v>
      </c>
      <c r="V36" s="22">
        <f>'2-2-1週報_週別患者数'!V36/AD36</f>
        <v>0</v>
      </c>
      <c r="W36" s="22">
        <f>'2-2-1週報_週別患者数'!W36/AD36</f>
        <v>0</v>
      </c>
      <c r="X36" s="22">
        <f>'2-2-1週報_週別患者数'!X36/AD36</f>
        <v>0</v>
      </c>
      <c r="Y36" s="23">
        <f>'2-2-1週報_週別患者数'!Y36/AD36</f>
        <v>0</v>
      </c>
      <c r="Z36" s="11"/>
      <c r="AA36" s="274">
        <v>61</v>
      </c>
      <c r="AB36" s="275">
        <v>37</v>
      </c>
      <c r="AC36" s="275">
        <v>8</v>
      </c>
      <c r="AD36" s="276">
        <v>6</v>
      </c>
    </row>
    <row r="37" spans="1:30" ht="12" customHeight="1">
      <c r="A37" s="13">
        <v>34</v>
      </c>
      <c r="B37" s="259"/>
      <c r="C37" s="261">
        <f t="shared" si="0"/>
        <v>44431</v>
      </c>
      <c r="D37" s="250" t="s">
        <v>149</v>
      </c>
      <c r="E37" s="261">
        <f t="shared" si="1"/>
        <v>44437</v>
      </c>
      <c r="F37" s="254"/>
      <c r="G37" s="114">
        <f>'2-2-1週報_週別患者数'!G37/AA37</f>
        <v>0</v>
      </c>
      <c r="H37" s="110">
        <f>'2-2-1週報_週別患者数'!H37/AB37</f>
        <v>7.621621621621622</v>
      </c>
      <c r="I37" s="22">
        <f>'2-2-1週報_週別患者数'!I37/AB37</f>
        <v>0.02702702702702703</v>
      </c>
      <c r="J37" s="22">
        <f>'2-2-1週報_週別患者数'!J37/AB37</f>
        <v>0.32432432432432434</v>
      </c>
      <c r="K37" s="22">
        <f>'2-2-1週報_週別患者数'!K37/AB37</f>
        <v>3.135135135135135</v>
      </c>
      <c r="L37" s="22">
        <f>'2-2-1週報_週別患者数'!L37/AB37</f>
        <v>0.02702702702702703</v>
      </c>
      <c r="M37" s="22">
        <f>'2-2-1週報_週別患者数'!M37/AB37</f>
        <v>0.5405405405405406</v>
      </c>
      <c r="N37" s="22">
        <f>'2-2-1週報_週別患者数'!N37/AB37</f>
        <v>0</v>
      </c>
      <c r="O37" s="22">
        <f>'2-2-1週報_週別患者数'!O37/AB37</f>
        <v>0.40540540540540543</v>
      </c>
      <c r="P37" s="230">
        <f>'2-2-1週報_週別患者数'!P37/37</f>
        <v>0</v>
      </c>
      <c r="Q37" s="22">
        <f>'2-2-1週報_週別患者数'!Q37/AB37</f>
        <v>0.2702702702702703</v>
      </c>
      <c r="R37" s="23">
        <f>'2-2-1週報_週別患者数'!R37/AB37</f>
        <v>0.02702702702702703</v>
      </c>
      <c r="S37" s="110">
        <f>'2-2-1週報_週別患者数'!S37/AC37</f>
        <v>0</v>
      </c>
      <c r="T37" s="23">
        <f>'2-2-1週報_週別患者数'!T37/AC37</f>
        <v>0.375</v>
      </c>
      <c r="U37" s="21">
        <f>'2-2-1週報_週別患者数'!U37/AD37</f>
        <v>0</v>
      </c>
      <c r="V37" s="22">
        <f>'2-2-1週報_週別患者数'!V37/AD37</f>
        <v>0</v>
      </c>
      <c r="W37" s="22">
        <f>'2-2-1週報_週別患者数'!W37/AD37</f>
        <v>0</v>
      </c>
      <c r="X37" s="22">
        <f>'2-2-1週報_週別患者数'!X37/AD37</f>
        <v>0</v>
      </c>
      <c r="Y37" s="23">
        <f>'2-2-1週報_週別患者数'!Y37/AD37</f>
        <v>0</v>
      </c>
      <c r="Z37" s="11"/>
      <c r="AA37" s="274">
        <v>61</v>
      </c>
      <c r="AB37" s="275">
        <v>37</v>
      </c>
      <c r="AC37" s="275">
        <v>8</v>
      </c>
      <c r="AD37" s="276">
        <v>6</v>
      </c>
    </row>
    <row r="38" spans="1:30" ht="12" customHeight="1">
      <c r="A38" s="13">
        <v>35</v>
      </c>
      <c r="B38" s="259"/>
      <c r="C38" s="261">
        <f t="shared" si="0"/>
        <v>44438</v>
      </c>
      <c r="D38" s="250" t="s">
        <v>149</v>
      </c>
      <c r="E38" s="261">
        <f t="shared" si="1"/>
        <v>44444</v>
      </c>
      <c r="F38" s="254"/>
      <c r="G38" s="114">
        <f>'2-2-1週報_週別患者数'!G38/AA38</f>
        <v>0</v>
      </c>
      <c r="H38" s="110">
        <f>'2-2-1週報_週別患者数'!H38/AB38</f>
        <v>5.081081081081081</v>
      </c>
      <c r="I38" s="22">
        <f>'2-2-1週報_週別患者数'!I38/AB38</f>
        <v>0.05405405405405406</v>
      </c>
      <c r="J38" s="22">
        <f>'2-2-1週報_週別患者数'!J38/AB38</f>
        <v>0.4864864864864865</v>
      </c>
      <c r="K38" s="22">
        <f>'2-2-1週報_週別患者数'!K38/AB38</f>
        <v>3.5945945945945947</v>
      </c>
      <c r="L38" s="22">
        <f>'2-2-1週報_週別患者数'!L38/AB38</f>
        <v>0.08108108108108109</v>
      </c>
      <c r="M38" s="22">
        <f>'2-2-1週報_週別患者数'!M38/AB38</f>
        <v>0.43243243243243246</v>
      </c>
      <c r="N38" s="22">
        <f>'2-2-1週報_週別患者数'!N38/AB38</f>
        <v>0.05405405405405406</v>
      </c>
      <c r="O38" s="22">
        <f>'2-2-1週報_週別患者数'!O38/AB38</f>
        <v>0.4864864864864865</v>
      </c>
      <c r="P38" s="230">
        <f>'2-2-1週報_週別患者数'!P38/37</f>
        <v>0</v>
      </c>
      <c r="Q38" s="22">
        <f>'2-2-1週報_週別患者数'!Q38/AB38</f>
        <v>0.3783783783783784</v>
      </c>
      <c r="R38" s="23">
        <f>'2-2-1週報_週別患者数'!R38/AB38</f>
        <v>0.02702702702702703</v>
      </c>
      <c r="S38" s="110">
        <f>'2-2-1週報_週別患者数'!S38/AC38</f>
        <v>0</v>
      </c>
      <c r="T38" s="23">
        <f>'2-2-1週報_週別患者数'!T38/AC38</f>
        <v>0.625</v>
      </c>
      <c r="U38" s="21">
        <f>'2-2-1週報_週別患者数'!U38/AD38</f>
        <v>0</v>
      </c>
      <c r="V38" s="22">
        <f>'2-2-1週報_週別患者数'!V38/AD38</f>
        <v>0</v>
      </c>
      <c r="W38" s="22">
        <f>'2-2-1週報_週別患者数'!W38/AD38</f>
        <v>0</v>
      </c>
      <c r="X38" s="22">
        <f>'2-2-1週報_週別患者数'!X38/AD38</f>
        <v>0</v>
      </c>
      <c r="Y38" s="23">
        <f>'2-2-1週報_週別患者数'!Y38/AD38</f>
        <v>0</v>
      </c>
      <c r="Z38" s="11"/>
      <c r="AA38" s="274">
        <v>61</v>
      </c>
      <c r="AB38" s="275">
        <v>37</v>
      </c>
      <c r="AC38" s="275">
        <v>8</v>
      </c>
      <c r="AD38" s="276">
        <v>6</v>
      </c>
    </row>
    <row r="39" spans="1:30" ht="12" customHeight="1">
      <c r="A39" s="13">
        <v>36</v>
      </c>
      <c r="B39" s="259"/>
      <c r="C39" s="261">
        <f t="shared" si="0"/>
        <v>44445</v>
      </c>
      <c r="D39" s="250" t="s">
        <v>149</v>
      </c>
      <c r="E39" s="261">
        <f t="shared" si="1"/>
        <v>44451</v>
      </c>
      <c r="F39" s="254"/>
      <c r="G39" s="114">
        <f>'2-2-1週報_週別患者数'!G39/AA39</f>
        <v>0</v>
      </c>
      <c r="H39" s="110">
        <f>'2-2-1週報_週別患者数'!H39/AB39</f>
        <v>4.54054054054054</v>
      </c>
      <c r="I39" s="22">
        <f>'2-2-1週報_週別患者数'!I39/AB39</f>
        <v>0.08108108108108109</v>
      </c>
      <c r="J39" s="22">
        <f>'2-2-1週報_週別患者数'!J39/AB39</f>
        <v>0.40540540540540543</v>
      </c>
      <c r="K39" s="22">
        <f>'2-2-1週報_週別患者数'!K39/AB39</f>
        <v>4.081081081081081</v>
      </c>
      <c r="L39" s="22">
        <f>'2-2-1週報_週別患者数'!L39/AB39</f>
        <v>0.02702702702702703</v>
      </c>
      <c r="M39" s="22">
        <f>'2-2-1週報_週別患者数'!M39/AB39</f>
        <v>1.2702702702702702</v>
      </c>
      <c r="N39" s="22">
        <f>'2-2-1週報_週別患者数'!N39/AB39</f>
        <v>0.02702702702702703</v>
      </c>
      <c r="O39" s="22">
        <f>'2-2-1週報_週別患者数'!O39/AB39</f>
        <v>0.4864864864864865</v>
      </c>
      <c r="P39" s="230">
        <f>'2-2-1週報_週別患者数'!P39/37</f>
        <v>0</v>
      </c>
      <c r="Q39" s="22">
        <f>'2-2-1週報_週別患者数'!Q39/AB39</f>
        <v>0.7837837837837838</v>
      </c>
      <c r="R39" s="23">
        <f>'2-2-1週報_週別患者数'!R39/AB39</f>
        <v>0</v>
      </c>
      <c r="S39" s="110">
        <f>'2-2-1週報_週別患者数'!S39/AC39</f>
        <v>0</v>
      </c>
      <c r="T39" s="23">
        <f>'2-2-1週報_週別患者数'!T39/AC39</f>
        <v>1.5</v>
      </c>
      <c r="U39" s="223">
        <f>'2-2-1週報_週別患者数'!U39/AD39</f>
        <v>0</v>
      </c>
      <c r="V39" s="22">
        <f>'2-2-1週報_週別患者数'!V39/AD39</f>
        <v>0</v>
      </c>
      <c r="W39" s="22">
        <f>'2-2-1週報_週別患者数'!W39/AD39</f>
        <v>0</v>
      </c>
      <c r="X39" s="22">
        <f>'2-2-1週報_週別患者数'!X39/AD39</f>
        <v>0</v>
      </c>
      <c r="Y39" s="23">
        <f>'2-2-1週報_週別患者数'!Y39/AD39</f>
        <v>0</v>
      </c>
      <c r="Z39" s="11"/>
      <c r="AA39" s="274">
        <v>61</v>
      </c>
      <c r="AB39" s="275">
        <v>37</v>
      </c>
      <c r="AC39" s="275">
        <v>8</v>
      </c>
      <c r="AD39" s="276">
        <v>6</v>
      </c>
    </row>
    <row r="40" spans="1:30" ht="12" customHeight="1">
      <c r="A40" s="13">
        <v>37</v>
      </c>
      <c r="B40" s="259"/>
      <c r="C40" s="261">
        <f t="shared" si="0"/>
        <v>44452</v>
      </c>
      <c r="D40" s="250" t="s">
        <v>149</v>
      </c>
      <c r="E40" s="261">
        <f t="shared" si="1"/>
        <v>44458</v>
      </c>
      <c r="F40" s="254"/>
      <c r="G40" s="114">
        <f>'2-2-1週報_週別患者数'!G40/AA40</f>
        <v>0</v>
      </c>
      <c r="H40" s="110">
        <f>'2-2-1週報_週別患者数'!H40/AB40</f>
        <v>3.27027027027027</v>
      </c>
      <c r="I40" s="22">
        <f>'2-2-1週報_週別患者数'!I40/AB40</f>
        <v>0</v>
      </c>
      <c r="J40" s="22">
        <f>'2-2-1週報_週別患者数'!J40/AB40</f>
        <v>0.3783783783783784</v>
      </c>
      <c r="K40" s="22">
        <f>'2-2-1週報_週別患者数'!K40/AB40</f>
        <v>3.5135135135135136</v>
      </c>
      <c r="L40" s="22">
        <f>'2-2-1週報_週別患者数'!L40/AB40</f>
        <v>0.05405405405405406</v>
      </c>
      <c r="M40" s="22">
        <f>'2-2-1週報_週別患者数'!M40/AB40</f>
        <v>1.7297297297297298</v>
      </c>
      <c r="N40" s="22">
        <f>'2-2-1週報_週別患者数'!N40/AB40</f>
        <v>0</v>
      </c>
      <c r="O40" s="22">
        <f>'2-2-1週報_週別患者数'!O40/AB40</f>
        <v>0.5945945945945946</v>
      </c>
      <c r="P40" s="230">
        <f>'2-2-1週報_週別患者数'!P40/37</f>
        <v>0</v>
      </c>
      <c r="Q40" s="22">
        <f>'2-2-1週報_週別患者数'!Q40/AB40</f>
        <v>1.2702702702702702</v>
      </c>
      <c r="R40" s="23">
        <f>'2-2-1週報_週別患者数'!R40/AB40</f>
        <v>0.05405405405405406</v>
      </c>
      <c r="S40" s="110">
        <f>'2-2-1週報_週別患者数'!S40/AC40</f>
        <v>0</v>
      </c>
      <c r="T40" s="23">
        <f>'2-2-1週報_週別患者数'!T40/AC40</f>
        <v>0.625</v>
      </c>
      <c r="U40" s="21">
        <f>'2-2-1週報_週別患者数'!U40/AD40</f>
        <v>0</v>
      </c>
      <c r="V40" s="22">
        <f>'2-2-1週報_週別患者数'!V40/AD40</f>
        <v>0</v>
      </c>
      <c r="W40" s="22">
        <f>'2-2-1週報_週別患者数'!W40/AD40</f>
        <v>0</v>
      </c>
      <c r="X40" s="22">
        <f>'2-2-1週報_週別患者数'!X40/AD40</f>
        <v>0</v>
      </c>
      <c r="Y40" s="23">
        <f>'2-2-1週報_週別患者数'!Y40/AD40</f>
        <v>0</v>
      </c>
      <c r="Z40" s="11"/>
      <c r="AA40" s="274">
        <v>61</v>
      </c>
      <c r="AB40" s="275">
        <v>37</v>
      </c>
      <c r="AC40" s="275">
        <v>8</v>
      </c>
      <c r="AD40" s="276">
        <v>6</v>
      </c>
    </row>
    <row r="41" spans="1:30" ht="12" customHeight="1">
      <c r="A41" s="13">
        <v>38</v>
      </c>
      <c r="B41" s="259"/>
      <c r="C41" s="261">
        <f t="shared" si="0"/>
        <v>44459</v>
      </c>
      <c r="D41" s="250" t="s">
        <v>149</v>
      </c>
      <c r="E41" s="261">
        <f t="shared" si="1"/>
        <v>44465</v>
      </c>
      <c r="F41" s="254"/>
      <c r="G41" s="114">
        <f>'2-2-1週報_週別患者数'!G41/AA41</f>
        <v>0</v>
      </c>
      <c r="H41" s="110">
        <f>'2-2-1週報_週別患者数'!H41/AB41</f>
        <v>1.8918918918918919</v>
      </c>
      <c r="I41" s="22">
        <f>'2-2-1週報_週別患者数'!I41/AB41</f>
        <v>0.08108108108108109</v>
      </c>
      <c r="J41" s="22">
        <f>'2-2-1週報_週別患者数'!J41/AB41</f>
        <v>0.21621621621621623</v>
      </c>
      <c r="K41" s="22">
        <f>'2-2-1週報_週別患者数'!K41/AB41</f>
        <v>3.3513513513513513</v>
      </c>
      <c r="L41" s="22">
        <f>'2-2-1週報_週別患者数'!L41/AB41</f>
        <v>0.02702702702702703</v>
      </c>
      <c r="M41" s="22">
        <f>'2-2-1週報_週別患者数'!M41/AB41</f>
        <v>1.7567567567567568</v>
      </c>
      <c r="N41" s="22">
        <f>'2-2-1週報_週別患者数'!N41/AB41</f>
        <v>0</v>
      </c>
      <c r="O41" s="22">
        <f>'2-2-1週報_週別患者数'!O41/AB41</f>
        <v>0.32432432432432434</v>
      </c>
      <c r="P41" s="230">
        <f>'2-2-1週報_週別患者数'!P41/37</f>
        <v>0</v>
      </c>
      <c r="Q41" s="22">
        <f>'2-2-1週報_週別患者数'!Q41/AB41</f>
        <v>0.6756756756756757</v>
      </c>
      <c r="R41" s="23">
        <f>'2-2-1週報_週別患者数'!R41/AB41</f>
        <v>0.02702702702702703</v>
      </c>
      <c r="S41" s="110">
        <f>'2-2-1週報_週別患者数'!S41/AC41</f>
        <v>0</v>
      </c>
      <c r="T41" s="23">
        <f>'2-2-1週報_週別患者数'!T41/AC41</f>
        <v>0.5</v>
      </c>
      <c r="U41" s="223">
        <f>'2-2-1週報_週別患者数'!U41/AD41</f>
        <v>0</v>
      </c>
      <c r="V41" s="22">
        <f>'2-2-1週報_週別患者数'!V41/AD41</f>
        <v>0</v>
      </c>
      <c r="W41" s="22">
        <f>'2-2-1週報_週別患者数'!W41/AD41</f>
        <v>0</v>
      </c>
      <c r="X41" s="22">
        <f>'2-2-1週報_週別患者数'!X41/AD41</f>
        <v>0</v>
      </c>
      <c r="Y41" s="23">
        <f>'2-2-1週報_週別患者数'!Y41/AD41</f>
        <v>0</v>
      </c>
      <c r="Z41" s="11"/>
      <c r="AA41" s="274">
        <v>61</v>
      </c>
      <c r="AB41" s="275">
        <v>37</v>
      </c>
      <c r="AC41" s="275">
        <v>8</v>
      </c>
      <c r="AD41" s="276">
        <v>6</v>
      </c>
    </row>
    <row r="42" spans="1:30" ht="12" customHeight="1">
      <c r="A42" s="13">
        <v>39</v>
      </c>
      <c r="B42" s="259"/>
      <c r="C42" s="261">
        <f t="shared" si="0"/>
        <v>44466</v>
      </c>
      <c r="D42" s="250" t="s">
        <v>149</v>
      </c>
      <c r="E42" s="261">
        <f t="shared" si="1"/>
        <v>44472</v>
      </c>
      <c r="F42" s="254"/>
      <c r="G42" s="114">
        <f>'2-2-1週報_週別患者数'!G42/AA42</f>
        <v>0</v>
      </c>
      <c r="H42" s="110">
        <f>'2-2-1週報_週別患者数'!H42/AB42</f>
        <v>1.135135135135135</v>
      </c>
      <c r="I42" s="22">
        <f>'2-2-1週報_週別患者数'!I42/AB42</f>
        <v>0.02702702702702703</v>
      </c>
      <c r="J42" s="22">
        <f>'2-2-1週報_週別患者数'!J42/AB42</f>
        <v>0.2972972972972973</v>
      </c>
      <c r="K42" s="22">
        <f>'2-2-1週報_週別患者数'!K42/AB42</f>
        <v>4.216216216216216</v>
      </c>
      <c r="L42" s="22">
        <f>'2-2-1週報_週別患者数'!L42/AB42</f>
        <v>0.05405405405405406</v>
      </c>
      <c r="M42" s="22">
        <f>'2-2-1週報_週別患者数'!M42/AB42</f>
        <v>2.5405405405405403</v>
      </c>
      <c r="N42" s="22">
        <f>'2-2-1週報_週別患者数'!N42/AB42</f>
        <v>0</v>
      </c>
      <c r="O42" s="22">
        <f>'2-2-1週報_週別患者数'!O42/AB42</f>
        <v>0.35135135135135137</v>
      </c>
      <c r="P42" s="230">
        <f>'2-2-1週報_週別患者数'!P42/37</f>
        <v>0</v>
      </c>
      <c r="Q42" s="22">
        <f>'2-2-1週報_週別患者数'!Q42/AB42</f>
        <v>0.8918918918918919</v>
      </c>
      <c r="R42" s="23">
        <f>'2-2-1週報_週別患者数'!R42/AB42</f>
        <v>0.13513513513513514</v>
      </c>
      <c r="S42" s="110">
        <f>'2-2-1週報_週別患者数'!S42/AC42</f>
        <v>0</v>
      </c>
      <c r="T42" s="23">
        <f>'2-2-1週報_週別患者数'!T42/AC42</f>
        <v>0.375</v>
      </c>
      <c r="U42" s="21">
        <f>'2-2-1週報_週別患者数'!U42/AD42</f>
        <v>0</v>
      </c>
      <c r="V42" s="22">
        <f>'2-2-1週報_週別患者数'!V42/AD42</f>
        <v>0.16666666666666666</v>
      </c>
      <c r="W42" s="22">
        <f>'2-2-1週報_週別患者数'!W42/AD42</f>
        <v>0</v>
      </c>
      <c r="X42" s="22">
        <f>'2-2-1週報_週別患者数'!X42/AD42</f>
        <v>0</v>
      </c>
      <c r="Y42" s="23">
        <f>'2-2-1週報_週別患者数'!Y42/AD42</f>
        <v>0</v>
      </c>
      <c r="Z42" s="11"/>
      <c r="AA42" s="274">
        <v>61</v>
      </c>
      <c r="AB42" s="275">
        <v>37</v>
      </c>
      <c r="AC42" s="275">
        <v>8</v>
      </c>
      <c r="AD42" s="276">
        <v>6</v>
      </c>
    </row>
    <row r="43" spans="1:30" ht="12" customHeight="1">
      <c r="A43" s="13">
        <v>40</v>
      </c>
      <c r="B43" s="259"/>
      <c r="C43" s="261">
        <f t="shared" si="0"/>
        <v>44473</v>
      </c>
      <c r="D43" s="250" t="s">
        <v>149</v>
      </c>
      <c r="E43" s="261">
        <f t="shared" si="1"/>
        <v>44479</v>
      </c>
      <c r="F43" s="254"/>
      <c r="G43" s="114">
        <f>'2-2-1週報_週別患者数'!G43/AA43</f>
        <v>0</v>
      </c>
      <c r="H43" s="110">
        <f>'2-2-1週報_週別患者数'!H43/AB43</f>
        <v>0.6756756756756757</v>
      </c>
      <c r="I43" s="22">
        <f>'2-2-1週報_週別患者数'!I43/AB43</f>
        <v>0.08108108108108109</v>
      </c>
      <c r="J43" s="22">
        <f>'2-2-1週報_週別患者数'!J43/AB43</f>
        <v>0.21621621621621623</v>
      </c>
      <c r="K43" s="22">
        <f>'2-2-1週報_週別患者数'!K43/AB43</f>
        <v>4.135135135135135</v>
      </c>
      <c r="L43" s="22">
        <f>'2-2-1週報_週別患者数'!L43/AB43</f>
        <v>0.05405405405405406</v>
      </c>
      <c r="M43" s="22">
        <f>'2-2-1週報_週別患者数'!M43/AB43</f>
        <v>2.4324324324324325</v>
      </c>
      <c r="N43" s="22">
        <f>'2-2-1週報_週別患者数'!N43/AB43</f>
        <v>0.02702702702702703</v>
      </c>
      <c r="O43" s="22">
        <f>'2-2-1週報_週別患者数'!O43/AB43</f>
        <v>0.4864864864864865</v>
      </c>
      <c r="P43" s="230">
        <f>'2-2-1週報_週別患者数'!P43/37</f>
        <v>0</v>
      </c>
      <c r="Q43" s="22">
        <f>'2-2-1週報_週別患者数'!Q43/AB43</f>
        <v>1.054054054054054</v>
      </c>
      <c r="R43" s="23">
        <f>'2-2-1週報_週別患者数'!R43/AB43</f>
        <v>0.05405405405405406</v>
      </c>
      <c r="S43" s="110">
        <f>'2-2-1週報_週別患者数'!S43/AC43</f>
        <v>0</v>
      </c>
      <c r="T43" s="23">
        <f>'2-2-1週報_週別患者数'!T43/AC43</f>
        <v>0.125</v>
      </c>
      <c r="U43" s="223">
        <f>'2-2-1週報_週別患者数'!U43/AD43</f>
        <v>0</v>
      </c>
      <c r="V43" s="22">
        <f>'2-2-1週報_週別患者数'!V43/AD43</f>
        <v>0</v>
      </c>
      <c r="W43" s="22">
        <f>'2-2-1週報_週別患者数'!W43/AD43</f>
        <v>0</v>
      </c>
      <c r="X43" s="22">
        <f>'2-2-1週報_週別患者数'!X43/AD43</f>
        <v>0</v>
      </c>
      <c r="Y43" s="23">
        <f>'2-2-1週報_週別患者数'!Y43/AD43</f>
        <v>0</v>
      </c>
      <c r="Z43" s="11"/>
      <c r="AA43" s="274">
        <v>61</v>
      </c>
      <c r="AB43" s="275">
        <v>37</v>
      </c>
      <c r="AC43" s="275">
        <v>8</v>
      </c>
      <c r="AD43" s="276">
        <v>6</v>
      </c>
    </row>
    <row r="44" spans="1:30" ht="12" customHeight="1">
      <c r="A44" s="13">
        <v>41</v>
      </c>
      <c r="B44" s="259"/>
      <c r="C44" s="261">
        <f t="shared" si="0"/>
        <v>44480</v>
      </c>
      <c r="D44" s="250" t="s">
        <v>149</v>
      </c>
      <c r="E44" s="261">
        <f t="shared" si="1"/>
        <v>44486</v>
      </c>
      <c r="F44" s="254"/>
      <c r="G44" s="114">
        <f>'2-2-1週報_週別患者数'!G44/AA44</f>
        <v>0</v>
      </c>
      <c r="H44" s="110">
        <f>'2-2-1週報_週別患者数'!H44/AB44</f>
        <v>0.2702702702702703</v>
      </c>
      <c r="I44" s="22">
        <f>'2-2-1週報_週別患者数'!I44/AB44</f>
        <v>0.08108108108108109</v>
      </c>
      <c r="J44" s="22">
        <f>'2-2-1週報_週別患者数'!J44/AB44</f>
        <v>0.43243243243243246</v>
      </c>
      <c r="K44" s="22">
        <f>'2-2-1週報_週別患者数'!K44/AB44</f>
        <v>4.4324324324324325</v>
      </c>
      <c r="L44" s="22">
        <f>'2-2-1週報_週別患者数'!L44/AB44</f>
        <v>0.16216216216216217</v>
      </c>
      <c r="M44" s="22">
        <f>'2-2-1週報_週別患者数'!M44/AB44</f>
        <v>3</v>
      </c>
      <c r="N44" s="22">
        <f>'2-2-1週報_週別患者数'!N44/AB44</f>
        <v>0</v>
      </c>
      <c r="O44" s="22">
        <f>'2-2-1週報_週別患者数'!O44/AB44</f>
        <v>0.3783783783783784</v>
      </c>
      <c r="P44" s="230">
        <f>'2-2-1週報_週別患者数'!P44/37</f>
        <v>0</v>
      </c>
      <c r="Q44" s="22">
        <f>'2-2-1週報_週別患者数'!Q44/AB44</f>
        <v>0.8918918918918919</v>
      </c>
      <c r="R44" s="23">
        <f>'2-2-1週報_週別患者数'!R44/AB44</f>
        <v>0.05405405405405406</v>
      </c>
      <c r="S44" s="110">
        <f>'2-2-1週報_週別患者数'!S44/AC44</f>
        <v>0</v>
      </c>
      <c r="T44" s="23">
        <f>'2-2-1週報_週別患者数'!T44/AC44</f>
        <v>0.5</v>
      </c>
      <c r="U44" s="21">
        <f>'2-2-1週報_週別患者数'!U44/AD44</f>
        <v>0</v>
      </c>
      <c r="V44" s="22">
        <f>'2-2-1週報_週別患者数'!V44/AD44</f>
        <v>0.16666666666666666</v>
      </c>
      <c r="W44" s="22">
        <f>'2-2-1週報_週別患者数'!W44/AD44</f>
        <v>0</v>
      </c>
      <c r="X44" s="22">
        <f>'2-2-1週報_週別患者数'!X44/AD44</f>
        <v>0</v>
      </c>
      <c r="Y44" s="23">
        <f>'2-2-1週報_週別患者数'!Y44/AD44</f>
        <v>0</v>
      </c>
      <c r="Z44" s="11"/>
      <c r="AA44" s="274">
        <v>61</v>
      </c>
      <c r="AB44" s="275">
        <v>37</v>
      </c>
      <c r="AC44" s="275">
        <v>8</v>
      </c>
      <c r="AD44" s="276">
        <v>6</v>
      </c>
    </row>
    <row r="45" spans="1:30" ht="12" customHeight="1">
      <c r="A45" s="13">
        <v>42</v>
      </c>
      <c r="B45" s="259"/>
      <c r="C45" s="261">
        <f t="shared" si="0"/>
        <v>44487</v>
      </c>
      <c r="D45" s="250" t="s">
        <v>149</v>
      </c>
      <c r="E45" s="261">
        <f t="shared" si="1"/>
        <v>44493</v>
      </c>
      <c r="F45" s="254"/>
      <c r="G45" s="114">
        <f>'2-2-1週報_週別患者数'!G45/AA45</f>
        <v>0</v>
      </c>
      <c r="H45" s="110">
        <f>'2-2-1週報_週別患者数'!H45/AB45</f>
        <v>0.16216216216216217</v>
      </c>
      <c r="I45" s="22">
        <f>'2-2-1週報_週別患者数'!I45/AB45</f>
        <v>0.05405405405405406</v>
      </c>
      <c r="J45" s="22">
        <f>'2-2-1週報_週別患者数'!J45/AB45</f>
        <v>0.5945945945945946</v>
      </c>
      <c r="K45" s="22">
        <f>'2-2-1週報_週別患者数'!K45/AB45</f>
        <v>4.027027027027027</v>
      </c>
      <c r="L45" s="22">
        <f>'2-2-1週報_週別患者数'!L45/AB45</f>
        <v>0.10810810810810811</v>
      </c>
      <c r="M45" s="22">
        <f>'2-2-1週報_週別患者数'!M45/AB45</f>
        <v>2.945945945945946</v>
      </c>
      <c r="N45" s="22">
        <f>'2-2-1週報_週別患者数'!N45/AB45</f>
        <v>0</v>
      </c>
      <c r="O45" s="22">
        <f>'2-2-1週報_週別患者数'!O45/AB45</f>
        <v>0.4864864864864865</v>
      </c>
      <c r="P45" s="230">
        <f>'2-2-1週報_週別患者数'!P45/37</f>
        <v>0</v>
      </c>
      <c r="Q45" s="22">
        <f>'2-2-1週報_週別患者数'!Q45/AB45</f>
        <v>0.8378378378378378</v>
      </c>
      <c r="R45" s="23">
        <f>'2-2-1週報_週別患者数'!R45/AB45</f>
        <v>0.02702702702702703</v>
      </c>
      <c r="S45" s="110">
        <f>'2-2-1週報_週別患者数'!S45/AC45</f>
        <v>0</v>
      </c>
      <c r="T45" s="23">
        <f>'2-2-1週報_週別患者数'!T45/AC45</f>
        <v>0.625</v>
      </c>
      <c r="U45" s="223">
        <f>'2-2-1週報_週別患者数'!U45/AD45</f>
        <v>0</v>
      </c>
      <c r="V45" s="22">
        <f>'2-2-1週報_週別患者数'!V45/AD45</f>
        <v>0</v>
      </c>
      <c r="W45" s="22">
        <f>'2-2-1週報_週別患者数'!W45/AD45</f>
        <v>0</v>
      </c>
      <c r="X45" s="22">
        <f>'2-2-1週報_週別患者数'!X45/AD45</f>
        <v>0</v>
      </c>
      <c r="Y45" s="23">
        <f>'2-2-1週報_週別患者数'!Y45/AD45</f>
        <v>0</v>
      </c>
      <c r="Z45" s="11"/>
      <c r="AA45" s="274">
        <v>61</v>
      </c>
      <c r="AB45" s="275">
        <v>37</v>
      </c>
      <c r="AC45" s="275">
        <v>8</v>
      </c>
      <c r="AD45" s="276">
        <v>6</v>
      </c>
    </row>
    <row r="46" spans="1:30" ht="12" customHeight="1">
      <c r="A46" s="13">
        <v>43</v>
      </c>
      <c r="B46" s="259"/>
      <c r="C46" s="261">
        <f t="shared" si="0"/>
        <v>44494</v>
      </c>
      <c r="D46" s="250" t="s">
        <v>149</v>
      </c>
      <c r="E46" s="261">
        <f t="shared" si="1"/>
        <v>44500</v>
      </c>
      <c r="F46" s="254"/>
      <c r="G46" s="114">
        <f>'2-2-1週報_週別患者数'!G46/AA46</f>
        <v>0</v>
      </c>
      <c r="H46" s="110">
        <f>'2-2-1週報_週別患者数'!H46/AB46</f>
        <v>0.10810810810810811</v>
      </c>
      <c r="I46" s="22">
        <f>'2-2-1週報_週別患者数'!I46/AB46</f>
        <v>0.02702702702702703</v>
      </c>
      <c r="J46" s="22">
        <f>'2-2-1週報_週別患者数'!J46/AB46</f>
        <v>1.1081081081081081</v>
      </c>
      <c r="K46" s="22">
        <f>'2-2-1週報_週別患者数'!K46/AB46</f>
        <v>4.378378378378378</v>
      </c>
      <c r="L46" s="22">
        <f>'2-2-1週報_週別患者数'!L46/AB46</f>
        <v>0.13513513513513514</v>
      </c>
      <c r="M46" s="22">
        <f>'2-2-1週報_週別患者数'!M46/AB46</f>
        <v>2.5675675675675675</v>
      </c>
      <c r="N46" s="22">
        <f>'2-2-1週報_週別患者数'!N46/AB46</f>
        <v>0</v>
      </c>
      <c r="O46" s="22">
        <f>'2-2-1週報_週別患者数'!O46/AB46</f>
        <v>0.5135135135135135</v>
      </c>
      <c r="P46" s="230">
        <f>'2-2-1週報_週別患者数'!P46/37</f>
        <v>0</v>
      </c>
      <c r="Q46" s="22">
        <f>'2-2-1週報_週別患者数'!Q46/AB46</f>
        <v>0.35135135135135137</v>
      </c>
      <c r="R46" s="23">
        <f>'2-2-1週報_週別患者数'!R46/AB46</f>
        <v>0.08108108108108109</v>
      </c>
      <c r="S46" s="110">
        <f>'2-2-1週報_週別患者数'!S46/AC46</f>
        <v>0</v>
      </c>
      <c r="T46" s="23">
        <f>'2-2-1週報_週別患者数'!T46/AC46</f>
        <v>0.25</v>
      </c>
      <c r="U46" s="21">
        <f>'2-2-1週報_週別患者数'!U46/AD46</f>
        <v>0</v>
      </c>
      <c r="V46" s="22">
        <f>'2-2-1週報_週別患者数'!V46/AD46</f>
        <v>0</v>
      </c>
      <c r="W46" s="22">
        <f>'2-2-1週報_週別患者数'!W46/AD46</f>
        <v>0</v>
      </c>
      <c r="X46" s="22">
        <f>'2-2-1週報_週別患者数'!X46/AD46</f>
        <v>0</v>
      </c>
      <c r="Y46" s="23">
        <f>'2-2-1週報_週別患者数'!Y46/AD46</f>
        <v>0</v>
      </c>
      <c r="Z46" s="11"/>
      <c r="AA46" s="274">
        <v>61</v>
      </c>
      <c r="AB46" s="275">
        <v>37</v>
      </c>
      <c r="AC46" s="275">
        <v>8</v>
      </c>
      <c r="AD46" s="276">
        <v>6</v>
      </c>
    </row>
    <row r="47" spans="1:30" ht="12" customHeight="1">
      <c r="A47" s="13">
        <v>44</v>
      </c>
      <c r="B47" s="259"/>
      <c r="C47" s="261">
        <f t="shared" si="0"/>
        <v>44501</v>
      </c>
      <c r="D47" s="250" t="s">
        <v>149</v>
      </c>
      <c r="E47" s="261">
        <f t="shared" si="1"/>
        <v>44507</v>
      </c>
      <c r="F47" s="254"/>
      <c r="G47" s="114">
        <f>'2-2-1週報_週別患者数'!G47/AA47</f>
        <v>0</v>
      </c>
      <c r="H47" s="110">
        <f>'2-2-1週報_週別患者数'!H47/AB47</f>
        <v>0.02702702702702703</v>
      </c>
      <c r="I47" s="22">
        <f>'2-2-1週報_週別患者数'!I47/AB47</f>
        <v>0.02702702702702703</v>
      </c>
      <c r="J47" s="22">
        <f>'2-2-1週報_週別患者数'!J47/AB47</f>
        <v>1.054054054054054</v>
      </c>
      <c r="K47" s="22">
        <f>'2-2-1週報_週別患者数'!K47/AB47</f>
        <v>4.4324324324324325</v>
      </c>
      <c r="L47" s="22">
        <f>'2-2-1週報_週別患者数'!L47/AB47</f>
        <v>0.05405405405405406</v>
      </c>
      <c r="M47" s="22">
        <f>'2-2-1週報_週別患者数'!M47/AB47</f>
        <v>2.6486486486486487</v>
      </c>
      <c r="N47" s="22">
        <f>'2-2-1週報_週別患者数'!N47/AB47</f>
        <v>0</v>
      </c>
      <c r="O47" s="22">
        <f>'2-2-1週報_週別患者数'!O47/AB47</f>
        <v>0.4864864864864865</v>
      </c>
      <c r="P47" s="230">
        <f>'2-2-1週報_週別患者数'!P47/37</f>
        <v>0</v>
      </c>
      <c r="Q47" s="22">
        <f>'2-2-1週報_週別患者数'!Q47/AB47</f>
        <v>0.4594594594594595</v>
      </c>
      <c r="R47" s="23">
        <f>'2-2-1週報_週別患者数'!R47/AB47</f>
        <v>0.02702702702702703</v>
      </c>
      <c r="S47" s="110">
        <f>'2-2-1週報_週別患者数'!S47/AC47</f>
        <v>0</v>
      </c>
      <c r="T47" s="23">
        <f>'2-2-1週報_週別患者数'!T47/AC47</f>
        <v>0.375</v>
      </c>
      <c r="U47" s="223">
        <f>'2-2-1週報_週別患者数'!U47/AD47</f>
        <v>0</v>
      </c>
      <c r="V47" s="22">
        <f>'2-2-1週報_週別患者数'!V47/AD47</f>
        <v>0</v>
      </c>
      <c r="W47" s="22">
        <f>'2-2-1週報_週別患者数'!W47/AD47</f>
        <v>0</v>
      </c>
      <c r="X47" s="22">
        <f>'2-2-1週報_週別患者数'!X47/AD47</f>
        <v>0</v>
      </c>
      <c r="Y47" s="23">
        <f>'2-2-1週報_週別患者数'!Y47/AD47</f>
        <v>0</v>
      </c>
      <c r="Z47" s="11"/>
      <c r="AA47" s="274">
        <v>61</v>
      </c>
      <c r="AB47" s="275">
        <v>37</v>
      </c>
      <c r="AC47" s="275">
        <v>8</v>
      </c>
      <c r="AD47" s="276">
        <v>6</v>
      </c>
    </row>
    <row r="48" spans="1:30" ht="12" customHeight="1">
      <c r="A48" s="13">
        <v>45</v>
      </c>
      <c r="B48" s="259"/>
      <c r="C48" s="261">
        <f t="shared" si="0"/>
        <v>44508</v>
      </c>
      <c r="D48" s="250" t="s">
        <v>149</v>
      </c>
      <c r="E48" s="261">
        <f t="shared" si="1"/>
        <v>44514</v>
      </c>
      <c r="F48" s="254"/>
      <c r="G48" s="114">
        <f>'2-2-1週報_週別患者数'!G48/AA48</f>
        <v>0</v>
      </c>
      <c r="H48" s="110">
        <f>'2-2-1週報_週別患者数'!H48/AB48</f>
        <v>0.02702702702702703</v>
      </c>
      <c r="I48" s="22">
        <f>'2-2-1週報_週別患者数'!I48/AB48</f>
        <v>0.10810810810810811</v>
      </c>
      <c r="J48" s="22">
        <f>'2-2-1週報_週別患者数'!J48/AB48</f>
        <v>1</v>
      </c>
      <c r="K48" s="22">
        <f>'2-2-1週報_週別患者数'!K48/AB48</f>
        <v>4.756756756756757</v>
      </c>
      <c r="L48" s="22">
        <f>'2-2-1週報_週別患者数'!L48/AB48</f>
        <v>0.1891891891891892</v>
      </c>
      <c r="M48" s="22">
        <f>'2-2-1週報_週別患者数'!M48/AB48</f>
        <v>3.72972972972973</v>
      </c>
      <c r="N48" s="22">
        <f>'2-2-1週報_週別患者数'!N48/AB48</f>
        <v>0.02702702702702703</v>
      </c>
      <c r="O48" s="22">
        <f>'2-2-1週報_週別患者数'!O48/AB48</f>
        <v>0.5675675675675675</v>
      </c>
      <c r="P48" s="230">
        <f>'2-2-1週報_週別患者数'!P48/37</f>
        <v>0</v>
      </c>
      <c r="Q48" s="22">
        <f>'2-2-1週報_週別患者数'!Q48/AB48</f>
        <v>0.5675675675675675</v>
      </c>
      <c r="R48" s="23">
        <f>'2-2-1週報_週別患者数'!R48/AB48</f>
        <v>0.02702702702702703</v>
      </c>
      <c r="S48" s="110">
        <f>'2-2-1週報_週別患者数'!S48/AC48</f>
        <v>0</v>
      </c>
      <c r="T48" s="23">
        <f>'2-2-1週報_週別患者数'!T48/AC48</f>
        <v>0.5</v>
      </c>
      <c r="U48" s="21">
        <f>'2-2-1週報_週別患者数'!U48/AD48</f>
        <v>0.16666666666666666</v>
      </c>
      <c r="V48" s="22">
        <f>'2-2-1週報_週別患者数'!V48/AD48</f>
        <v>0</v>
      </c>
      <c r="W48" s="22">
        <f>'2-2-1週報_週別患者数'!W48/AD48</f>
        <v>0</v>
      </c>
      <c r="X48" s="22">
        <f>'2-2-1週報_週別患者数'!X48/AD48</f>
        <v>0</v>
      </c>
      <c r="Y48" s="23">
        <f>'2-2-1週報_週別患者数'!Y48/AD48</f>
        <v>0</v>
      </c>
      <c r="Z48" s="11"/>
      <c r="AA48" s="274">
        <v>61</v>
      </c>
      <c r="AB48" s="275">
        <v>37</v>
      </c>
      <c r="AC48" s="275">
        <v>8</v>
      </c>
      <c r="AD48" s="276">
        <v>6</v>
      </c>
    </row>
    <row r="49" spans="1:30" ht="12" customHeight="1">
      <c r="A49" s="13">
        <v>46</v>
      </c>
      <c r="B49" s="259"/>
      <c r="C49" s="261">
        <f t="shared" si="0"/>
        <v>44515</v>
      </c>
      <c r="D49" s="250" t="s">
        <v>149</v>
      </c>
      <c r="E49" s="261">
        <f t="shared" si="1"/>
        <v>44521</v>
      </c>
      <c r="F49" s="254"/>
      <c r="G49" s="114">
        <f>'2-2-1週報_週別患者数'!G49/AA49</f>
        <v>0</v>
      </c>
      <c r="H49" s="110">
        <f>'2-2-1週報_週別患者数'!H49/AB49</f>
        <v>0</v>
      </c>
      <c r="I49" s="22">
        <f>'2-2-1週報_週別患者数'!I49/AB49</f>
        <v>0.10810810810810811</v>
      </c>
      <c r="J49" s="22">
        <f>'2-2-1週報_週別患者数'!J49/AB49</f>
        <v>1.2432432432432432</v>
      </c>
      <c r="K49" s="22">
        <f>'2-2-1週報_週別患者数'!K49/AB49</f>
        <v>5.1891891891891895</v>
      </c>
      <c r="L49" s="22">
        <f>'2-2-1週報_週別患者数'!L49/AB49</f>
        <v>0.10810810810810811</v>
      </c>
      <c r="M49" s="22">
        <f>'2-2-1週報_週別患者数'!M49/AB49</f>
        <v>3.7567567567567566</v>
      </c>
      <c r="N49" s="22">
        <f>'2-2-1週報_週別患者数'!N49/AB49</f>
        <v>0</v>
      </c>
      <c r="O49" s="22">
        <f>'2-2-1週報_週別患者数'!O49/AB49</f>
        <v>0.7027027027027027</v>
      </c>
      <c r="P49" s="230">
        <f>'2-2-1週報_週別患者数'!P49/37</f>
        <v>0</v>
      </c>
      <c r="Q49" s="22">
        <f>'2-2-1週報_週別患者数'!Q49/AB49</f>
        <v>0.24324324324324326</v>
      </c>
      <c r="R49" s="23">
        <f>'2-2-1週報_週別患者数'!R49/AB49</f>
        <v>0</v>
      </c>
      <c r="S49" s="110">
        <f>'2-2-1週報_週別患者数'!S49/AC49</f>
        <v>0</v>
      </c>
      <c r="T49" s="23">
        <f>'2-2-1週報_週別患者数'!T49/AC49</f>
        <v>0.125</v>
      </c>
      <c r="U49" s="223">
        <f>'2-2-1週報_週別患者数'!U49/AD49</f>
        <v>0</v>
      </c>
      <c r="V49" s="22">
        <f>'2-2-1週報_週別患者数'!V49/AD49</f>
        <v>0.16666666666666666</v>
      </c>
      <c r="W49" s="22">
        <f>'2-2-1週報_週別患者数'!W49/AD49</f>
        <v>0</v>
      </c>
      <c r="X49" s="22">
        <f>'2-2-1週報_週別患者数'!X49/AD49</f>
        <v>0</v>
      </c>
      <c r="Y49" s="23">
        <f>'2-2-1週報_週別患者数'!Y49/AD49</f>
        <v>0</v>
      </c>
      <c r="Z49" s="11"/>
      <c r="AA49" s="274">
        <v>61</v>
      </c>
      <c r="AB49" s="275">
        <v>37</v>
      </c>
      <c r="AC49" s="275">
        <v>8</v>
      </c>
      <c r="AD49" s="276">
        <v>6</v>
      </c>
    </row>
    <row r="50" spans="1:30" ht="12" customHeight="1">
      <c r="A50" s="13">
        <v>47</v>
      </c>
      <c r="B50" s="259"/>
      <c r="C50" s="261">
        <f t="shared" si="0"/>
        <v>44522</v>
      </c>
      <c r="D50" s="250" t="s">
        <v>149</v>
      </c>
      <c r="E50" s="261">
        <f t="shared" si="1"/>
        <v>44528</v>
      </c>
      <c r="F50" s="254"/>
      <c r="G50" s="114">
        <f>'2-2-1週報_週別患者数'!G50/AA50</f>
        <v>0</v>
      </c>
      <c r="H50" s="110">
        <f>'2-2-1週報_週別患者数'!H50/AB50</f>
        <v>0.08108108108108109</v>
      </c>
      <c r="I50" s="22">
        <f>'2-2-1週報_週別患者数'!I50/AB50</f>
        <v>0.10810810810810811</v>
      </c>
      <c r="J50" s="22">
        <f>'2-2-1週報_週別患者数'!J50/AB50</f>
        <v>1.1081081081081081</v>
      </c>
      <c r="K50" s="22">
        <f>'2-2-1週報_週別患者数'!K50/AB50</f>
        <v>5.243243243243243</v>
      </c>
      <c r="L50" s="22">
        <f>'2-2-1週報_週別患者数'!L50/AB50</f>
        <v>0.43243243243243246</v>
      </c>
      <c r="M50" s="22">
        <f>'2-2-1週報_週別患者数'!M50/AB50</f>
        <v>2.5675675675675675</v>
      </c>
      <c r="N50" s="22">
        <f>'2-2-1週報_週別患者数'!N50/AB50</f>
        <v>0</v>
      </c>
      <c r="O50" s="22">
        <f>'2-2-1週報_週別患者数'!O50/AB50</f>
        <v>0.5135135135135135</v>
      </c>
      <c r="P50" s="230">
        <f>'2-2-1週報_週別患者数'!P50/37</f>
        <v>0</v>
      </c>
      <c r="Q50" s="22">
        <f>'2-2-1週報_週別患者数'!Q50/AB50</f>
        <v>0.2972972972972973</v>
      </c>
      <c r="R50" s="23">
        <f>'2-2-1週報_週別患者数'!R50/AB50</f>
        <v>0.02702702702702703</v>
      </c>
      <c r="S50" s="110">
        <f>'2-2-1週報_週別患者数'!S50/AC50</f>
        <v>0</v>
      </c>
      <c r="T50" s="23">
        <f>'2-2-1週報_週別患者数'!T50/AC50</f>
        <v>0.5</v>
      </c>
      <c r="U50" s="21">
        <f>'2-2-1週報_週別患者数'!U50/AD50</f>
        <v>0</v>
      </c>
      <c r="V50" s="22">
        <f>'2-2-1週報_週別患者数'!V50/AD50</f>
        <v>0</v>
      </c>
      <c r="W50" s="22">
        <f>'2-2-1週報_週別患者数'!W50/AD50</f>
        <v>0</v>
      </c>
      <c r="X50" s="22">
        <f>'2-2-1週報_週別患者数'!X50/AD50</f>
        <v>0.16666666666666666</v>
      </c>
      <c r="Y50" s="23">
        <f>'2-2-1週報_週別患者数'!Y50/AD50</f>
        <v>0</v>
      </c>
      <c r="Z50" s="11"/>
      <c r="AA50" s="274">
        <v>61</v>
      </c>
      <c r="AB50" s="275">
        <v>37</v>
      </c>
      <c r="AC50" s="275">
        <v>8</v>
      </c>
      <c r="AD50" s="276">
        <v>6</v>
      </c>
    </row>
    <row r="51" spans="1:30" ht="12" customHeight="1">
      <c r="A51" s="13">
        <v>48</v>
      </c>
      <c r="B51" s="259"/>
      <c r="C51" s="261">
        <f t="shared" si="0"/>
        <v>44529</v>
      </c>
      <c r="D51" s="250" t="s">
        <v>149</v>
      </c>
      <c r="E51" s="261">
        <f t="shared" si="1"/>
        <v>44535</v>
      </c>
      <c r="F51" s="254"/>
      <c r="G51" s="114">
        <f>'2-2-1週報_週別患者数'!G51/AA51</f>
        <v>0</v>
      </c>
      <c r="H51" s="110">
        <f>'2-2-1週報_週別患者数'!H51/AB51</f>
        <v>0.05405405405405406</v>
      </c>
      <c r="I51" s="22">
        <f>'2-2-1週報_週別患者数'!I51/AB51</f>
        <v>0.08108108108108109</v>
      </c>
      <c r="J51" s="22">
        <f>'2-2-1週報_週別患者数'!J51/AB51</f>
        <v>0.9459459459459459</v>
      </c>
      <c r="K51" s="22">
        <f>'2-2-1週報_週別患者数'!K51/AB51</f>
        <v>4.45945945945946</v>
      </c>
      <c r="L51" s="22">
        <f>'2-2-1週報_週別患者数'!L51/AB51</f>
        <v>0.16216216216216217</v>
      </c>
      <c r="M51" s="22">
        <f>'2-2-1週報_週別患者数'!M51/AB51</f>
        <v>2.6216216216216215</v>
      </c>
      <c r="N51" s="22">
        <f>'2-2-1週報_週別患者数'!N51/AB51</f>
        <v>0</v>
      </c>
      <c r="O51" s="22">
        <f>'2-2-1週報_週別患者数'!O51/AB51</f>
        <v>0.5405405405405406</v>
      </c>
      <c r="P51" s="230">
        <f>'2-2-1週報_週別患者数'!P51/37</f>
        <v>0</v>
      </c>
      <c r="Q51" s="22">
        <f>'2-2-1週報_週別患者数'!Q51/AB51</f>
        <v>0.32432432432432434</v>
      </c>
      <c r="R51" s="23">
        <f>'2-2-1週報_週別患者数'!R51/AB51</f>
        <v>0.08108108108108109</v>
      </c>
      <c r="S51" s="110">
        <f>'2-2-1週報_週別患者数'!S51/AC51</f>
        <v>0</v>
      </c>
      <c r="T51" s="23">
        <f>'2-2-1週報_週別患者数'!T51/AC51</f>
        <v>0.25</v>
      </c>
      <c r="U51" s="223">
        <f>'2-2-1週報_週別患者数'!U51/AD51</f>
        <v>0</v>
      </c>
      <c r="V51" s="22">
        <f>'2-2-1週報_週別患者数'!V51/AD51</f>
        <v>0</v>
      </c>
      <c r="W51" s="22">
        <f>'2-2-1週報_週別患者数'!W51/AD51</f>
        <v>0</v>
      </c>
      <c r="X51" s="22">
        <f>'2-2-1週報_週別患者数'!X51/AD51</f>
        <v>0</v>
      </c>
      <c r="Y51" s="23">
        <f>'2-2-1週報_週別患者数'!Y51/AD51</f>
        <v>0</v>
      </c>
      <c r="Z51" s="11"/>
      <c r="AA51" s="274">
        <v>61</v>
      </c>
      <c r="AB51" s="275">
        <v>37</v>
      </c>
      <c r="AC51" s="275">
        <v>8</v>
      </c>
      <c r="AD51" s="276">
        <v>6</v>
      </c>
    </row>
    <row r="52" spans="1:30" ht="12" customHeight="1">
      <c r="A52" s="13">
        <v>49</v>
      </c>
      <c r="B52" s="259"/>
      <c r="C52" s="261">
        <f t="shared" si="0"/>
        <v>44536</v>
      </c>
      <c r="D52" s="250" t="s">
        <v>149</v>
      </c>
      <c r="E52" s="261">
        <f t="shared" si="1"/>
        <v>44542</v>
      </c>
      <c r="F52" s="254"/>
      <c r="G52" s="114">
        <f>'2-2-1週報_週別患者数'!G52/AA52</f>
        <v>0.03278688524590164</v>
      </c>
      <c r="H52" s="110">
        <f>'2-2-1週報_週別患者数'!H52/AB52</f>
        <v>0</v>
      </c>
      <c r="I52" s="22">
        <f>'2-2-1週報_週別患者数'!I52/AB52</f>
        <v>0.10810810810810811</v>
      </c>
      <c r="J52" s="22">
        <f>'2-2-1週報_週別患者数'!J52/AB52</f>
        <v>1</v>
      </c>
      <c r="K52" s="22">
        <f>'2-2-1週報_週別患者数'!K52/AB52</f>
        <v>5.918918918918919</v>
      </c>
      <c r="L52" s="22">
        <f>'2-2-1週報_週別患者数'!L52/AB52</f>
        <v>0.16216216216216217</v>
      </c>
      <c r="M52" s="22">
        <f>'2-2-1週報_週別患者数'!M52/AB52</f>
        <v>2.027027027027027</v>
      </c>
      <c r="N52" s="22">
        <f>'2-2-1週報_週別患者数'!N52/AB52</f>
        <v>0.08108108108108109</v>
      </c>
      <c r="O52" s="22">
        <f>'2-2-1週報_週別患者数'!O52/AB52</f>
        <v>0.7027027027027027</v>
      </c>
      <c r="P52" s="230">
        <f>'2-2-1週報_週別患者数'!P52/37</f>
        <v>0</v>
      </c>
      <c r="Q52" s="22">
        <f>'2-2-1週報_週別患者数'!Q52/AB52</f>
        <v>0.13513513513513514</v>
      </c>
      <c r="R52" s="23">
        <f>'2-2-1週報_週別患者数'!R52/AB52</f>
        <v>0</v>
      </c>
      <c r="S52" s="110">
        <f>'2-2-1週報_週別患者数'!S52/AC52</f>
        <v>0</v>
      </c>
      <c r="T52" s="23">
        <f>'2-2-1週報_週別患者数'!T52/AC52</f>
        <v>0.25</v>
      </c>
      <c r="U52" s="21">
        <f>'2-2-1週報_週別患者数'!U52/AD52</f>
        <v>0</v>
      </c>
      <c r="V52" s="22">
        <f>'2-2-1週報_週別患者数'!V52/AD52</f>
        <v>0</v>
      </c>
      <c r="W52" s="22">
        <f>'2-2-1週報_週別患者数'!W52/AD52</f>
        <v>0</v>
      </c>
      <c r="X52" s="22">
        <f>'2-2-1週報_週別患者数'!X52/AD52</f>
        <v>0</v>
      </c>
      <c r="Y52" s="23">
        <f>'2-2-1週報_週別患者数'!Y52/AD52</f>
        <v>0</v>
      </c>
      <c r="Z52" s="11"/>
      <c r="AA52" s="274">
        <v>61</v>
      </c>
      <c r="AB52" s="275">
        <v>37</v>
      </c>
      <c r="AC52" s="275">
        <v>8</v>
      </c>
      <c r="AD52" s="276">
        <v>6</v>
      </c>
    </row>
    <row r="53" spans="1:30" ht="12" customHeight="1">
      <c r="A53" s="13">
        <v>50</v>
      </c>
      <c r="B53" s="259"/>
      <c r="C53" s="261">
        <f t="shared" si="0"/>
        <v>44543</v>
      </c>
      <c r="D53" s="250" t="s">
        <v>149</v>
      </c>
      <c r="E53" s="261">
        <f t="shared" si="1"/>
        <v>44549</v>
      </c>
      <c r="F53" s="254"/>
      <c r="G53" s="114">
        <f>'2-2-1週報_週別患者数'!G53/AA53</f>
        <v>0</v>
      </c>
      <c r="H53" s="110">
        <f>'2-2-1週報_週別患者数'!H53/AB53</f>
        <v>0.05405405405405406</v>
      </c>
      <c r="I53" s="22">
        <f>'2-2-1週報_週別患者数'!I53/AB53</f>
        <v>0.05405405405405406</v>
      </c>
      <c r="J53" s="22">
        <f>'2-2-1週報_週別患者数'!J53/AB53</f>
        <v>1.162162162162162</v>
      </c>
      <c r="K53" s="22">
        <f>'2-2-1週報_週別患者数'!K53/AB53</f>
        <v>10.135135135135135</v>
      </c>
      <c r="L53" s="22">
        <f>'2-2-1週報_週別患者数'!L53/AB53</f>
        <v>0.21621621621621623</v>
      </c>
      <c r="M53" s="22">
        <f>'2-2-1週報_週別患者数'!M53/AB53</f>
        <v>1.6486486486486487</v>
      </c>
      <c r="N53" s="22">
        <f>'2-2-1週報_週別患者数'!N53/AB53</f>
        <v>0</v>
      </c>
      <c r="O53" s="22">
        <f>'2-2-1週報_週別患者数'!O53/AB53</f>
        <v>0.5945945945945946</v>
      </c>
      <c r="P53" s="230">
        <f>'2-2-1週報_週別患者数'!P53/37</f>
        <v>0</v>
      </c>
      <c r="Q53" s="22">
        <f>'2-2-1週報_週別患者数'!Q53/AB53</f>
        <v>0.13513513513513514</v>
      </c>
      <c r="R53" s="23">
        <f>'2-2-1週報_週別患者数'!R53/AB53</f>
        <v>0</v>
      </c>
      <c r="S53" s="110">
        <f>'2-2-1週報_週別患者数'!S53/AC53</f>
        <v>0</v>
      </c>
      <c r="T53" s="23">
        <f>'2-2-1週報_週別患者数'!T53/AC53</f>
        <v>0.625</v>
      </c>
      <c r="U53" s="21">
        <f>'2-2-1週報_週別患者数'!U53/AD53</f>
        <v>0</v>
      </c>
      <c r="V53" s="22">
        <f>'2-2-1週報_週別患者数'!V53/AD53</f>
        <v>0</v>
      </c>
      <c r="W53" s="22">
        <f>'2-2-1週報_週別患者数'!W53/AD53</f>
        <v>0</v>
      </c>
      <c r="X53" s="22">
        <f>'2-2-1週報_週別患者数'!X53/AD53</f>
        <v>0</v>
      </c>
      <c r="Y53" s="23">
        <f>'2-2-1週報_週別患者数'!Y53/AD53</f>
        <v>0</v>
      </c>
      <c r="Z53" s="11"/>
      <c r="AA53" s="274">
        <v>61</v>
      </c>
      <c r="AB53" s="275">
        <v>37</v>
      </c>
      <c r="AC53" s="275">
        <v>8</v>
      </c>
      <c r="AD53" s="276">
        <v>6</v>
      </c>
    </row>
    <row r="54" spans="1:30" ht="12" customHeight="1">
      <c r="A54" s="13">
        <v>51</v>
      </c>
      <c r="B54" s="259"/>
      <c r="C54" s="261">
        <f t="shared" si="0"/>
        <v>44550</v>
      </c>
      <c r="D54" s="250" t="s">
        <v>149</v>
      </c>
      <c r="E54" s="261">
        <f t="shared" si="1"/>
        <v>44556</v>
      </c>
      <c r="F54" s="254"/>
      <c r="G54" s="114">
        <f>'2-2-1週報_週別患者数'!G54/AA54</f>
        <v>0.09836065573770492</v>
      </c>
      <c r="H54" s="110">
        <f>'2-2-1週報_週別患者数'!H54/AB54</f>
        <v>0.10810810810810811</v>
      </c>
      <c r="I54" s="22">
        <f>'2-2-1週報_週別患者数'!I54/AB54</f>
        <v>0.2702702702702703</v>
      </c>
      <c r="J54" s="22">
        <f>'2-2-1週報_週別患者数'!J54/AB54</f>
        <v>0.9459459459459459</v>
      </c>
      <c r="K54" s="22">
        <f>'2-2-1週報_週別患者数'!K54/AB54</f>
        <v>8.08108108108108</v>
      </c>
      <c r="L54" s="22">
        <f>'2-2-1週報_週別患者数'!L54/AB54</f>
        <v>0.2702702702702703</v>
      </c>
      <c r="M54" s="22">
        <f>'2-2-1週報_週別患者数'!M54/AB54</f>
        <v>1.8108108108108107</v>
      </c>
      <c r="N54" s="22">
        <f>'2-2-1週報_週別患者数'!N54/AB54</f>
        <v>0</v>
      </c>
      <c r="O54" s="22">
        <f>'2-2-1週報_週別患者数'!O54/AB54</f>
        <v>0.5945945945945946</v>
      </c>
      <c r="P54" s="230">
        <f>'2-2-1週報_週別患者数'!P54/37</f>
        <v>0</v>
      </c>
      <c r="Q54" s="22">
        <f>'2-2-1週報_週別患者数'!Q54/AB54</f>
        <v>0.05405405405405406</v>
      </c>
      <c r="R54" s="23">
        <f>'2-2-1週報_週別患者数'!R54/AB54</f>
        <v>0</v>
      </c>
      <c r="S54" s="110">
        <f>'2-2-1週報_週別患者数'!S54/AC54</f>
        <v>0</v>
      </c>
      <c r="T54" s="23">
        <f>'2-2-1週報_週別患者数'!T54/AC54</f>
        <v>1</v>
      </c>
      <c r="U54" s="223">
        <f>'2-2-1週報_週別患者数'!U54/AD54</f>
        <v>0</v>
      </c>
      <c r="V54" s="22">
        <f>'2-2-1週報_週別患者数'!V54/AD54</f>
        <v>0</v>
      </c>
      <c r="W54" s="22">
        <f>'2-2-1週報_週別患者数'!W54/AD54</f>
        <v>0</v>
      </c>
      <c r="X54" s="22">
        <f>'2-2-1週報_週別患者数'!X54/AD54</f>
        <v>0</v>
      </c>
      <c r="Y54" s="23">
        <f>'2-2-1週報_週別患者数'!Y54/AD54</f>
        <v>0</v>
      </c>
      <c r="Z54" s="11"/>
      <c r="AA54" s="274">
        <v>61</v>
      </c>
      <c r="AB54" s="275">
        <v>37</v>
      </c>
      <c r="AC54" s="275">
        <v>8</v>
      </c>
      <c r="AD54" s="276">
        <v>6</v>
      </c>
    </row>
    <row r="55" spans="1:30" ht="13.5" customHeight="1" thickBot="1">
      <c r="A55" s="13">
        <v>52</v>
      </c>
      <c r="B55" s="259"/>
      <c r="C55" s="261">
        <f t="shared" si="0"/>
        <v>44557</v>
      </c>
      <c r="D55" s="250" t="s">
        <v>149</v>
      </c>
      <c r="E55" s="261">
        <f t="shared" si="1"/>
        <v>44563</v>
      </c>
      <c r="F55" s="254"/>
      <c r="G55" s="114">
        <f>'2-2-1週報_週別患者数'!G55/AA55</f>
        <v>0.01639344262295082</v>
      </c>
      <c r="H55" s="110">
        <f>'2-2-1週報_週別患者数'!H55/AB55</f>
        <v>0.05405405405405406</v>
      </c>
      <c r="I55" s="22">
        <f>'2-2-1週報_週別患者数'!I55/AB55</f>
        <v>0.16216216216216217</v>
      </c>
      <c r="J55" s="22">
        <f>'2-2-1週報_週別患者数'!J55/AB55</f>
        <v>0.16216216216216217</v>
      </c>
      <c r="K55" s="22">
        <f>'2-2-1週報_週別患者数'!K55/AB55</f>
        <v>6.135135135135135</v>
      </c>
      <c r="L55" s="22">
        <f>'2-2-1週報_週別患者数'!L55/AB55</f>
        <v>0.02702702702702703</v>
      </c>
      <c r="M55" s="22">
        <f>'2-2-1週報_週別患者数'!M55/AB55</f>
        <v>0.972972972972973</v>
      </c>
      <c r="N55" s="22">
        <f>'2-2-1週報_週別患者数'!N55/AB55</f>
        <v>0.05405405405405406</v>
      </c>
      <c r="O55" s="22">
        <f>'2-2-1週報_週別患者数'!O55/AB55</f>
        <v>0.3783783783783784</v>
      </c>
      <c r="P55" s="230">
        <f>'2-2-1週報_週別患者数'!P55/37</f>
        <v>0</v>
      </c>
      <c r="Q55" s="22">
        <f>'2-2-1週報_週別患者数'!Q55/AB55</f>
        <v>0.10810810810810811</v>
      </c>
      <c r="R55" s="23">
        <f>'2-2-1週報_週別患者数'!R55/AB55</f>
        <v>0.02702702702702703</v>
      </c>
      <c r="S55" s="110">
        <f>'2-2-1週報_週別患者数'!S55/AC55</f>
        <v>0</v>
      </c>
      <c r="T55" s="23">
        <f>'2-2-1週報_週別患者数'!T55/AC55</f>
        <v>0</v>
      </c>
      <c r="U55" s="21">
        <f>'2-2-1週報_週別患者数'!U55/AD55</f>
        <v>0</v>
      </c>
      <c r="V55" s="22">
        <f>'2-2-1週報_週別患者数'!V55/AD55</f>
        <v>0</v>
      </c>
      <c r="W55" s="22">
        <f>'2-2-1週報_週別患者数'!W55/AD55</f>
        <v>0</v>
      </c>
      <c r="X55" s="22">
        <f>'2-2-1週報_週別患者数'!X55/AD55</f>
        <v>0</v>
      </c>
      <c r="Y55" s="23">
        <f>'2-2-1週報_週別患者数'!Y55/AD55</f>
        <v>0</v>
      </c>
      <c r="Z55" s="11"/>
      <c r="AA55" s="285">
        <v>61</v>
      </c>
      <c r="AB55" s="286">
        <v>37</v>
      </c>
      <c r="AC55" s="286">
        <v>8</v>
      </c>
      <c r="AD55" s="287">
        <v>6</v>
      </c>
    </row>
    <row r="56" spans="1:30" ht="14.25" customHeight="1" thickTop="1">
      <c r="A56" s="294" t="s">
        <v>5</v>
      </c>
      <c r="B56" s="295"/>
      <c r="C56" s="295"/>
      <c r="D56" s="295"/>
      <c r="E56" s="295"/>
      <c r="F56" s="295"/>
      <c r="G56" s="111">
        <f>SUM(G4:G55)</f>
        <v>0.27923497267759567</v>
      </c>
      <c r="H56" s="73">
        <f>'2-2-1週報_週別患者数'!H56/37</f>
        <v>85.62162162162163</v>
      </c>
      <c r="I56" s="112">
        <f>'2-2-1週報_週別患者数'!I56/37</f>
        <v>9.243243243243244</v>
      </c>
      <c r="J56" s="74">
        <f>'2-2-1週報_週別患者数'!J56/37</f>
        <v>37.7027027027027</v>
      </c>
      <c r="K56" s="74">
        <f>'2-2-1週報_週別患者数'!K56/37</f>
        <v>314.86486486486484</v>
      </c>
      <c r="L56" s="74">
        <f>'2-2-1週報_週別患者数'!L56/37</f>
        <v>5.297297297297297</v>
      </c>
      <c r="M56" s="74">
        <f>'2-2-1週報_週別患者数'!M56/37</f>
        <v>42.891891891891895</v>
      </c>
      <c r="N56" s="74">
        <f>'2-2-1週報_週別患者数'!N56/37</f>
        <v>0.7837837837837838</v>
      </c>
      <c r="O56" s="74">
        <f>'2-2-1週報_週別患者数'!O56/37</f>
        <v>28.45945945945946</v>
      </c>
      <c r="P56" s="230">
        <f>'2-2-1週報_週別患者数'!P56/37</f>
        <v>0</v>
      </c>
      <c r="Q56" s="264">
        <f>'2-2-1週報_週別患者数'!Q56/37</f>
        <v>18.513513513513512</v>
      </c>
      <c r="R56" s="262">
        <f>'2-2-1週報_週別患者数'!R56/37</f>
        <v>2.7027027027027026</v>
      </c>
      <c r="S56" s="263">
        <f aca="true" t="shared" si="2" ref="S56:Y56">SUM(S4:S55)</f>
        <v>0.125</v>
      </c>
      <c r="T56" s="75">
        <f t="shared" si="2"/>
        <v>34.75</v>
      </c>
      <c r="U56" s="73">
        <f t="shared" si="2"/>
        <v>0.5</v>
      </c>
      <c r="V56" s="74">
        <f t="shared" si="2"/>
        <v>0.6666666666666666</v>
      </c>
      <c r="W56" s="74">
        <f t="shared" si="2"/>
        <v>0.6666666666666666</v>
      </c>
      <c r="X56" s="74">
        <f t="shared" si="2"/>
        <v>0.3333333333333333</v>
      </c>
      <c r="Y56" s="75">
        <f t="shared" si="2"/>
        <v>0</v>
      </c>
      <c r="Z56" s="113"/>
      <c r="AA56" s="113"/>
      <c r="AB56" s="113"/>
      <c r="AC56" s="113"/>
      <c r="AD56" s="113"/>
    </row>
    <row r="57" spans="1:30" s="12" customFormat="1" ht="14.25" customHeight="1">
      <c r="A57" s="330" t="s">
        <v>130</v>
      </c>
      <c r="B57" s="331"/>
      <c r="C57" s="331"/>
      <c r="D57" s="331"/>
      <c r="E57" s="331"/>
      <c r="F57" s="331"/>
      <c r="G57" s="114">
        <f>'2-2-1週報_週別患者数'!G57/61</f>
        <v>0.19672131147540983</v>
      </c>
      <c r="H57" s="110">
        <f>'2-2-1週報_週別患者数'!H57/37</f>
        <v>46.351351351351354</v>
      </c>
      <c r="I57" s="22">
        <f>'2-2-1週報_週別患者数'!I57/37</f>
        <v>4.702702702702703</v>
      </c>
      <c r="J57" s="22">
        <f>'2-2-1週報_週別患者数'!J57/37</f>
        <v>20.594594594594593</v>
      </c>
      <c r="K57" s="244">
        <f>'2-2-1週報_週別患者数'!K57/37</f>
        <v>167.94594594594594</v>
      </c>
      <c r="L57" s="248">
        <f>'2-2-1週報_週別患者数'!L57/37</f>
        <v>3.27027027027027</v>
      </c>
      <c r="M57" s="248">
        <f>'2-2-1週報_週別患者数'!M57/37</f>
        <v>23.81081081081081</v>
      </c>
      <c r="N57" s="22">
        <f>'2-2-1週報_週別患者数'!N57/37</f>
        <v>0.2702702702702703</v>
      </c>
      <c r="O57" s="244">
        <f>'2-2-1週報_週別患者数'!O57/37</f>
        <v>14.945945945945946</v>
      </c>
      <c r="P57" s="230">
        <f>'2-2-1週報_週別患者数'!P57/37</f>
        <v>0</v>
      </c>
      <c r="Q57" s="22">
        <f>'2-2-1週報_週別患者数'!Q57/37</f>
        <v>9.216216216216216</v>
      </c>
      <c r="R57" s="23">
        <f>'2-2-1週報_週別患者数'!R57/37</f>
        <v>1.3513513513513513</v>
      </c>
      <c r="S57" s="21">
        <f>'2-2-1週報_週別患者数'!S57/8</f>
        <v>0</v>
      </c>
      <c r="T57" s="23">
        <f>'2-2-1週報_週別患者数'!T57/8</f>
        <v>16.5</v>
      </c>
      <c r="U57" s="21">
        <f>'2-2-1週報_週別患者数'!U57/6</f>
        <v>0.5</v>
      </c>
      <c r="V57" s="22">
        <f>'2-2-1週報_週別患者数'!V57/6</f>
        <v>0.5</v>
      </c>
      <c r="W57" s="22">
        <f>'2-2-1週報_週別患者数'!W57/6</f>
        <v>0.5</v>
      </c>
      <c r="X57" s="22">
        <f>'2-2-1週報_週別患者数'!X57/6</f>
        <v>0</v>
      </c>
      <c r="Y57" s="23">
        <f>'2-2-1週報_週別患者数'!Y57/6</f>
        <v>0</v>
      </c>
      <c r="Z57" s="68"/>
      <c r="AA57" s="68"/>
      <c r="AB57" s="68"/>
      <c r="AC57" s="68"/>
      <c r="AD57" s="68"/>
    </row>
    <row r="58" spans="1:30" s="12" customFormat="1" ht="14.25" customHeight="1">
      <c r="A58" s="332" t="s">
        <v>131</v>
      </c>
      <c r="B58" s="333"/>
      <c r="C58" s="333"/>
      <c r="D58" s="333"/>
      <c r="E58" s="333"/>
      <c r="F58" s="333"/>
      <c r="G58" s="245">
        <f>'2-2-1週報_週別患者数'!G58/61</f>
        <v>0.08196721311475409</v>
      </c>
      <c r="H58" s="76">
        <f>'2-2-1週報_週別患者数'!H58/37</f>
        <v>39.270270270270274</v>
      </c>
      <c r="I58" s="77">
        <f>'2-2-1週報_週別患者数'!I58/37</f>
        <v>4.54054054054054</v>
      </c>
      <c r="J58" s="77">
        <f>'2-2-1週報_週別患者数'!J58/37</f>
        <v>17.10810810810811</v>
      </c>
      <c r="K58" s="77">
        <f>'2-2-1週報_週別患者数'!K58/37</f>
        <v>146.9189189189189</v>
      </c>
      <c r="L58" s="77">
        <f>'2-2-1週報_週別患者数'!L58/37</f>
        <v>2.027027027027027</v>
      </c>
      <c r="M58" s="77">
        <f>'2-2-1週報_週別患者数'!M58/37</f>
        <v>19.08108108108108</v>
      </c>
      <c r="N58" s="77">
        <f>'2-2-1週報_週別患者数'!N58/37</f>
        <v>0.5135135135135135</v>
      </c>
      <c r="O58" s="77">
        <f>'2-2-1週報_週別患者数'!O58/37</f>
        <v>13.513513513513514</v>
      </c>
      <c r="P58" s="230">
        <f>'2-2-1週報_週別患者数'!P58/37</f>
        <v>0</v>
      </c>
      <c r="Q58" s="77">
        <f>'2-2-1週報_週別患者数'!Q58/37</f>
        <v>9.297297297297296</v>
      </c>
      <c r="R58" s="78">
        <f>'2-2-1週報_週別患者数'!R58/37</f>
        <v>1.3513513513513513</v>
      </c>
      <c r="S58" s="76">
        <f>'2-2-1週報_週別患者数'!S58/8</f>
        <v>0.125</v>
      </c>
      <c r="T58" s="78">
        <f>'2-2-1週報_週別患者数'!T58/8</f>
        <v>18.25</v>
      </c>
      <c r="U58" s="76">
        <f>'2-2-1週報_週別患者数'!U58/6</f>
        <v>0</v>
      </c>
      <c r="V58" s="77">
        <f>'2-2-1週報_週別患者数'!V58/6</f>
        <v>0.16666666666666666</v>
      </c>
      <c r="W58" s="77">
        <f>'2-2-1週報_週別患者数'!W58/6</f>
        <v>0.16666666666666666</v>
      </c>
      <c r="X58" s="77">
        <f>'2-2-1週報_週別患者数'!X58/6</f>
        <v>0.3333333333333333</v>
      </c>
      <c r="Y58" s="78">
        <f>'2-2-1週報_週別患者数'!Y58/6</f>
        <v>0</v>
      </c>
      <c r="Z58" s="68"/>
      <c r="AA58" s="68"/>
      <c r="AB58" s="68"/>
      <c r="AC58" s="68"/>
      <c r="AD58" s="68"/>
    </row>
    <row r="59" spans="23:25" ht="3" customHeight="1">
      <c r="W59" s="91"/>
      <c r="X59" s="91"/>
      <c r="Y59" s="91"/>
    </row>
    <row r="60" spans="1:25" s="91" customFormat="1" ht="15" customHeight="1">
      <c r="A60" s="296" t="s">
        <v>145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12" t="s">
        <v>146</v>
      </c>
      <c r="R60" s="131"/>
      <c r="S60" s="131"/>
      <c r="T60" s="131"/>
      <c r="U60" s="131"/>
      <c r="V60" s="131"/>
      <c r="W60" s="131"/>
      <c r="X60" s="131"/>
      <c r="Y60" s="131"/>
    </row>
    <row r="62" spans="8:24" ht="11.25"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</row>
    <row r="64" spans="7:25" ht="11.25">
      <c r="G64" s="246">
        <f>SUM(G57:G58)</f>
        <v>0.2786885245901639</v>
      </c>
      <c r="H64" s="246">
        <f aca="true" t="shared" si="3" ref="H64:Y64">SUM(H57:H58)</f>
        <v>85.62162162162163</v>
      </c>
      <c r="I64" s="246">
        <f>SUM(I57:I58)</f>
        <v>9.243243243243242</v>
      </c>
      <c r="J64" s="246">
        <f t="shared" si="3"/>
        <v>37.7027027027027</v>
      </c>
      <c r="K64" s="246">
        <f>SUM(K57:K58)</f>
        <v>314.86486486486484</v>
      </c>
      <c r="L64" s="246">
        <f t="shared" si="3"/>
        <v>5.297297297297297</v>
      </c>
      <c r="M64" s="246">
        <f t="shared" si="3"/>
        <v>42.89189189189189</v>
      </c>
      <c r="N64" s="246">
        <f t="shared" si="3"/>
        <v>0.7837837837837838</v>
      </c>
      <c r="O64" s="246">
        <f t="shared" si="3"/>
        <v>28.45945945945946</v>
      </c>
      <c r="P64" s="246">
        <f t="shared" si="3"/>
        <v>0</v>
      </c>
      <c r="Q64" s="246">
        <f t="shared" si="3"/>
        <v>18.513513513513512</v>
      </c>
      <c r="R64" s="246">
        <f t="shared" si="3"/>
        <v>2.7027027027027026</v>
      </c>
      <c r="S64" s="246">
        <f t="shared" si="3"/>
        <v>0.125</v>
      </c>
      <c r="T64" s="246">
        <f t="shared" si="3"/>
        <v>34.75</v>
      </c>
      <c r="U64" s="246">
        <f>SUM(U57:U58)</f>
        <v>0.5</v>
      </c>
      <c r="V64" s="246">
        <f t="shared" si="3"/>
        <v>0.6666666666666666</v>
      </c>
      <c r="W64" s="246">
        <f t="shared" si="3"/>
        <v>0.6666666666666666</v>
      </c>
      <c r="X64" s="246">
        <f t="shared" si="3"/>
        <v>0.3333333333333333</v>
      </c>
      <c r="Y64" s="246">
        <f t="shared" si="3"/>
        <v>0</v>
      </c>
    </row>
  </sheetData>
  <sheetProtection/>
  <mergeCells count="10">
    <mergeCell ref="B2:F3"/>
    <mergeCell ref="H2:O2"/>
    <mergeCell ref="A60:P60"/>
    <mergeCell ref="AA2:AD2"/>
    <mergeCell ref="S2:T2"/>
    <mergeCell ref="U2:Y2"/>
    <mergeCell ref="A57:F57"/>
    <mergeCell ref="A58:F58"/>
    <mergeCell ref="A2:A3"/>
    <mergeCell ref="A56:F56"/>
  </mergeCells>
  <printOptions/>
  <pageMargins left="0.7086614173228347" right="0.5905511811023623" top="0.6299212598425197" bottom="0.3937007874015748" header="0.3937007874015748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50390625" style="119" customWidth="1"/>
    <col min="2" max="2" width="9.875" style="91" customWidth="1"/>
    <col min="3" max="14" width="7.125" style="91" customWidth="1"/>
    <col min="15" max="15" width="1.625" style="91" customWidth="1"/>
    <col min="16" max="16" width="12.375" style="119" customWidth="1"/>
    <col min="17" max="18" width="7.125" style="91" customWidth="1"/>
    <col min="19" max="21" width="5.625" style="91" customWidth="1"/>
    <col min="22" max="22" width="1.37890625" style="91" customWidth="1"/>
    <col min="23" max="16384" width="9.00390625" style="91" customWidth="1"/>
  </cols>
  <sheetData>
    <row r="1" spans="1:21" ht="27.75" customHeight="1">
      <c r="A1" s="120" t="s">
        <v>43</v>
      </c>
      <c r="N1" s="121" t="s">
        <v>13</v>
      </c>
      <c r="P1" s="123"/>
      <c r="U1" s="105" t="s">
        <v>13</v>
      </c>
    </row>
    <row r="2" spans="1:21" s="107" customFormat="1" ht="24" customHeight="1">
      <c r="A2" s="341" t="s">
        <v>21</v>
      </c>
      <c r="B2" s="127" t="s">
        <v>12</v>
      </c>
      <c r="C2" s="335" t="s">
        <v>9</v>
      </c>
      <c r="D2" s="337"/>
      <c r="E2" s="337"/>
      <c r="F2" s="337"/>
      <c r="G2" s="337"/>
      <c r="H2" s="337"/>
      <c r="I2" s="337"/>
      <c r="J2" s="337"/>
      <c r="K2" s="337"/>
      <c r="L2" s="338"/>
      <c r="M2" s="335" t="s">
        <v>10</v>
      </c>
      <c r="N2" s="343"/>
      <c r="O2" s="122"/>
      <c r="P2" s="339" t="s">
        <v>21</v>
      </c>
      <c r="Q2" s="335" t="s">
        <v>11</v>
      </c>
      <c r="R2" s="336"/>
      <c r="S2" s="337"/>
      <c r="T2" s="337"/>
      <c r="U2" s="338"/>
    </row>
    <row r="3" spans="1:22" s="8" customFormat="1" ht="144.75" customHeight="1">
      <c r="A3" s="342"/>
      <c r="B3" s="89" t="s">
        <v>1</v>
      </c>
      <c r="C3" s="209" t="s">
        <v>47</v>
      </c>
      <c r="D3" s="210" t="s">
        <v>34</v>
      </c>
      <c r="E3" s="211" t="s">
        <v>35</v>
      </c>
      <c r="F3" s="212" t="s">
        <v>36</v>
      </c>
      <c r="G3" s="212" t="s">
        <v>40</v>
      </c>
      <c r="H3" s="212" t="s">
        <v>37</v>
      </c>
      <c r="I3" s="212" t="s">
        <v>38</v>
      </c>
      <c r="J3" s="212" t="s">
        <v>41</v>
      </c>
      <c r="K3" s="212" t="s">
        <v>39</v>
      </c>
      <c r="L3" s="212" t="s">
        <v>46</v>
      </c>
      <c r="M3" s="213" t="s">
        <v>2</v>
      </c>
      <c r="N3" s="214" t="s">
        <v>3</v>
      </c>
      <c r="O3" s="30"/>
      <c r="P3" s="340"/>
      <c r="Q3" s="61" t="s">
        <v>136</v>
      </c>
      <c r="R3" s="60" t="s">
        <v>135</v>
      </c>
      <c r="S3" s="212" t="s">
        <v>6</v>
      </c>
      <c r="T3" s="212" t="s">
        <v>7</v>
      </c>
      <c r="U3" s="216" t="s">
        <v>42</v>
      </c>
      <c r="V3" s="7"/>
    </row>
    <row r="4" spans="1:22" ht="21" customHeight="1">
      <c r="A4" s="27" t="s">
        <v>48</v>
      </c>
      <c r="B4" s="204">
        <v>0</v>
      </c>
      <c r="C4" s="205">
        <v>265</v>
      </c>
      <c r="D4" s="206">
        <v>0</v>
      </c>
      <c r="E4" s="206">
        <v>0</v>
      </c>
      <c r="F4" s="206">
        <v>70</v>
      </c>
      <c r="G4" s="206">
        <v>3</v>
      </c>
      <c r="H4" s="206">
        <v>15</v>
      </c>
      <c r="I4" s="206">
        <v>0</v>
      </c>
      <c r="J4" s="206">
        <v>10</v>
      </c>
      <c r="K4" s="206">
        <v>4</v>
      </c>
      <c r="L4" s="207">
        <v>0</v>
      </c>
      <c r="M4" s="205">
        <v>0</v>
      </c>
      <c r="N4" s="208">
        <v>0</v>
      </c>
      <c r="O4" s="31"/>
      <c r="P4" s="215" t="s">
        <v>49</v>
      </c>
      <c r="Q4" s="232">
        <v>0</v>
      </c>
      <c r="R4" s="233">
        <v>0</v>
      </c>
      <c r="S4" s="233">
        <v>0</v>
      </c>
      <c r="T4" s="233">
        <v>0</v>
      </c>
      <c r="U4" s="234">
        <v>0</v>
      </c>
      <c r="V4" s="2"/>
    </row>
    <row r="5" spans="1:22" ht="21" customHeight="1">
      <c r="A5" s="28" t="s">
        <v>50</v>
      </c>
      <c r="B5" s="201">
        <v>0</v>
      </c>
      <c r="C5" s="194">
        <v>326</v>
      </c>
      <c r="D5" s="195">
        <v>34</v>
      </c>
      <c r="E5" s="195">
        <v>4</v>
      </c>
      <c r="F5" s="195">
        <v>441</v>
      </c>
      <c r="G5" s="195">
        <v>11</v>
      </c>
      <c r="H5" s="195">
        <v>127</v>
      </c>
      <c r="I5" s="195">
        <v>1</v>
      </c>
      <c r="J5" s="195">
        <v>318</v>
      </c>
      <c r="K5" s="195">
        <v>41</v>
      </c>
      <c r="L5" s="193">
        <v>0</v>
      </c>
      <c r="M5" s="194">
        <v>0</v>
      </c>
      <c r="N5" s="196">
        <v>0</v>
      </c>
      <c r="O5" s="31"/>
      <c r="P5" s="139" t="s">
        <v>51</v>
      </c>
      <c r="Q5" s="235">
        <v>0</v>
      </c>
      <c r="R5" s="236">
        <v>0</v>
      </c>
      <c r="S5" s="236">
        <v>0</v>
      </c>
      <c r="T5" s="236">
        <v>0</v>
      </c>
      <c r="U5" s="237">
        <v>0</v>
      </c>
      <c r="V5" s="2"/>
    </row>
    <row r="6" spans="1:22" ht="21" customHeight="1">
      <c r="A6" s="28" t="s">
        <v>52</v>
      </c>
      <c r="B6" s="201">
        <v>0</v>
      </c>
      <c r="C6" s="194">
        <v>843</v>
      </c>
      <c r="D6" s="195">
        <v>169</v>
      </c>
      <c r="E6" s="195">
        <v>101</v>
      </c>
      <c r="F6" s="195">
        <v>1595</v>
      </c>
      <c r="G6" s="195">
        <v>10</v>
      </c>
      <c r="H6" s="195">
        <v>765</v>
      </c>
      <c r="I6" s="195">
        <v>7</v>
      </c>
      <c r="J6" s="195">
        <v>570</v>
      </c>
      <c r="K6" s="195">
        <v>242</v>
      </c>
      <c r="L6" s="193">
        <v>9</v>
      </c>
      <c r="M6" s="194">
        <v>0</v>
      </c>
      <c r="N6" s="196">
        <v>9</v>
      </c>
      <c r="O6" s="31"/>
      <c r="P6" s="139" t="s">
        <v>53</v>
      </c>
      <c r="Q6" s="235">
        <v>1</v>
      </c>
      <c r="R6" s="236">
        <v>0</v>
      </c>
      <c r="S6" s="236">
        <v>0</v>
      </c>
      <c r="T6" s="236">
        <v>0</v>
      </c>
      <c r="U6" s="237">
        <v>0</v>
      </c>
      <c r="V6" s="2"/>
    </row>
    <row r="7" spans="1:22" ht="21" customHeight="1">
      <c r="A7" s="28" t="s">
        <v>54</v>
      </c>
      <c r="B7" s="201">
        <v>0</v>
      </c>
      <c r="C7" s="194">
        <v>806</v>
      </c>
      <c r="D7" s="195">
        <v>66</v>
      </c>
      <c r="E7" s="195">
        <v>165</v>
      </c>
      <c r="F7" s="195">
        <v>1545</v>
      </c>
      <c r="G7" s="195">
        <v>6</v>
      </c>
      <c r="H7" s="195">
        <v>437</v>
      </c>
      <c r="I7" s="195">
        <v>3</v>
      </c>
      <c r="J7" s="195">
        <v>105</v>
      </c>
      <c r="K7" s="195">
        <v>200</v>
      </c>
      <c r="L7" s="193">
        <v>5</v>
      </c>
      <c r="M7" s="194">
        <v>0</v>
      </c>
      <c r="N7" s="196">
        <v>6</v>
      </c>
      <c r="O7" s="31"/>
      <c r="P7" s="139" t="s">
        <v>55</v>
      </c>
      <c r="Q7" s="235">
        <v>1</v>
      </c>
      <c r="R7" s="236">
        <v>0</v>
      </c>
      <c r="S7" s="236">
        <v>0</v>
      </c>
      <c r="T7" s="236">
        <v>0</v>
      </c>
      <c r="U7" s="237">
        <v>0</v>
      </c>
      <c r="V7" s="2"/>
    </row>
    <row r="8" spans="1:22" ht="21" customHeight="1">
      <c r="A8" s="28" t="s">
        <v>56</v>
      </c>
      <c r="B8" s="201">
        <v>1</v>
      </c>
      <c r="C8" s="194">
        <v>507</v>
      </c>
      <c r="D8" s="195">
        <v>32</v>
      </c>
      <c r="E8" s="195">
        <v>163</v>
      </c>
      <c r="F8" s="195">
        <v>1409</v>
      </c>
      <c r="G8" s="195">
        <v>8</v>
      </c>
      <c r="H8" s="195">
        <v>127</v>
      </c>
      <c r="I8" s="195">
        <v>3</v>
      </c>
      <c r="J8" s="195">
        <v>26</v>
      </c>
      <c r="K8" s="195">
        <v>82</v>
      </c>
      <c r="L8" s="193">
        <v>4</v>
      </c>
      <c r="M8" s="194">
        <v>0</v>
      </c>
      <c r="N8" s="196">
        <v>6</v>
      </c>
      <c r="O8" s="31"/>
      <c r="P8" s="139" t="s">
        <v>57</v>
      </c>
      <c r="Q8" s="235">
        <v>0</v>
      </c>
      <c r="R8" s="236">
        <v>0</v>
      </c>
      <c r="S8" s="236">
        <v>1</v>
      </c>
      <c r="T8" s="236">
        <v>0</v>
      </c>
      <c r="U8" s="237">
        <v>0</v>
      </c>
      <c r="V8" s="2"/>
    </row>
    <row r="9" spans="1:22" ht="21" customHeight="1">
      <c r="A9" s="28" t="s">
        <v>58</v>
      </c>
      <c r="B9" s="201">
        <v>0</v>
      </c>
      <c r="C9" s="194">
        <v>256</v>
      </c>
      <c r="D9" s="195">
        <v>19</v>
      </c>
      <c r="E9" s="195">
        <v>176</v>
      </c>
      <c r="F9" s="195">
        <v>1185</v>
      </c>
      <c r="G9" s="195">
        <v>18</v>
      </c>
      <c r="H9" s="195">
        <v>56</v>
      </c>
      <c r="I9" s="195">
        <v>3</v>
      </c>
      <c r="J9" s="195">
        <v>14</v>
      </c>
      <c r="K9" s="195">
        <v>58</v>
      </c>
      <c r="L9" s="193">
        <v>14</v>
      </c>
      <c r="M9" s="194">
        <v>0</v>
      </c>
      <c r="N9" s="196">
        <v>2</v>
      </c>
      <c r="O9" s="31"/>
      <c r="P9" s="139" t="s">
        <v>59</v>
      </c>
      <c r="Q9" s="235">
        <v>0</v>
      </c>
      <c r="R9" s="236">
        <v>0</v>
      </c>
      <c r="S9" s="236">
        <v>0</v>
      </c>
      <c r="T9" s="236">
        <v>0</v>
      </c>
      <c r="U9" s="237">
        <v>0</v>
      </c>
      <c r="V9" s="2"/>
    </row>
    <row r="10" spans="1:22" ht="21" customHeight="1">
      <c r="A10" s="28" t="s">
        <v>60</v>
      </c>
      <c r="B10" s="201">
        <v>1</v>
      </c>
      <c r="C10" s="194">
        <v>123</v>
      </c>
      <c r="D10" s="195">
        <v>11</v>
      </c>
      <c r="E10" s="195">
        <v>147</v>
      </c>
      <c r="F10" s="195">
        <v>950</v>
      </c>
      <c r="G10" s="195">
        <v>14</v>
      </c>
      <c r="H10" s="195">
        <v>30</v>
      </c>
      <c r="I10" s="195">
        <v>2</v>
      </c>
      <c r="J10" s="195">
        <v>4</v>
      </c>
      <c r="K10" s="195">
        <v>26</v>
      </c>
      <c r="L10" s="193">
        <v>16</v>
      </c>
      <c r="M10" s="194">
        <v>0</v>
      </c>
      <c r="N10" s="196">
        <v>3</v>
      </c>
      <c r="O10" s="31"/>
      <c r="P10" s="139" t="s">
        <v>61</v>
      </c>
      <c r="Q10" s="235">
        <v>0</v>
      </c>
      <c r="R10" s="236">
        <v>0</v>
      </c>
      <c r="S10" s="236">
        <v>0</v>
      </c>
      <c r="T10" s="236">
        <v>0</v>
      </c>
      <c r="U10" s="237">
        <v>0</v>
      </c>
      <c r="V10" s="2"/>
    </row>
    <row r="11" spans="1:22" ht="21" customHeight="1">
      <c r="A11" s="28" t="s">
        <v>62</v>
      </c>
      <c r="B11" s="201">
        <v>2</v>
      </c>
      <c r="C11" s="194">
        <v>28</v>
      </c>
      <c r="D11" s="195">
        <v>2</v>
      </c>
      <c r="E11" s="195">
        <v>122</v>
      </c>
      <c r="F11" s="195">
        <v>707</v>
      </c>
      <c r="G11" s="195">
        <v>13</v>
      </c>
      <c r="H11" s="195">
        <v>7</v>
      </c>
      <c r="I11" s="195">
        <v>3</v>
      </c>
      <c r="J11" s="195">
        <v>3</v>
      </c>
      <c r="K11" s="195">
        <v>12</v>
      </c>
      <c r="L11" s="193">
        <v>11</v>
      </c>
      <c r="M11" s="194">
        <v>0</v>
      </c>
      <c r="N11" s="196">
        <v>5</v>
      </c>
      <c r="O11" s="31"/>
      <c r="P11" s="139" t="s">
        <v>63</v>
      </c>
      <c r="Q11" s="235">
        <v>0</v>
      </c>
      <c r="R11" s="236">
        <v>0</v>
      </c>
      <c r="S11" s="236">
        <v>0</v>
      </c>
      <c r="T11" s="236">
        <v>1</v>
      </c>
      <c r="U11" s="237">
        <v>0</v>
      </c>
      <c r="V11" s="2"/>
    </row>
    <row r="12" spans="1:22" ht="21" customHeight="1">
      <c r="A12" s="28" t="s">
        <v>64</v>
      </c>
      <c r="B12" s="201">
        <v>1</v>
      </c>
      <c r="C12" s="194">
        <v>5</v>
      </c>
      <c r="D12" s="195">
        <v>3</v>
      </c>
      <c r="E12" s="195">
        <v>98</v>
      </c>
      <c r="F12" s="195">
        <v>626</v>
      </c>
      <c r="G12" s="195">
        <v>23</v>
      </c>
      <c r="H12" s="195">
        <v>6</v>
      </c>
      <c r="I12" s="195">
        <v>2</v>
      </c>
      <c r="J12" s="195">
        <v>0</v>
      </c>
      <c r="K12" s="195">
        <v>10</v>
      </c>
      <c r="L12" s="193">
        <v>13</v>
      </c>
      <c r="M12" s="194">
        <v>0</v>
      </c>
      <c r="N12" s="196">
        <v>1</v>
      </c>
      <c r="O12" s="31"/>
      <c r="P12" s="139" t="s">
        <v>65</v>
      </c>
      <c r="Q12" s="235">
        <v>0</v>
      </c>
      <c r="R12" s="236">
        <v>0</v>
      </c>
      <c r="S12" s="236">
        <v>0</v>
      </c>
      <c r="T12" s="236">
        <v>0</v>
      </c>
      <c r="U12" s="237">
        <v>0</v>
      </c>
      <c r="V12" s="2"/>
    </row>
    <row r="13" spans="1:22" ht="21" customHeight="1">
      <c r="A13" s="28" t="s">
        <v>66</v>
      </c>
      <c r="B13" s="201">
        <v>0</v>
      </c>
      <c r="C13" s="194">
        <v>6</v>
      </c>
      <c r="D13" s="195">
        <v>0</v>
      </c>
      <c r="E13" s="195">
        <v>91</v>
      </c>
      <c r="F13" s="195">
        <v>517</v>
      </c>
      <c r="G13" s="195">
        <v>21</v>
      </c>
      <c r="H13" s="195">
        <v>4</v>
      </c>
      <c r="I13" s="195">
        <v>1</v>
      </c>
      <c r="J13" s="195">
        <v>1</v>
      </c>
      <c r="K13" s="195">
        <v>2</v>
      </c>
      <c r="L13" s="193">
        <v>8</v>
      </c>
      <c r="M13" s="194">
        <v>0</v>
      </c>
      <c r="N13" s="196">
        <v>5</v>
      </c>
      <c r="O13" s="31"/>
      <c r="P13" s="139" t="s">
        <v>67</v>
      </c>
      <c r="Q13" s="235">
        <v>0</v>
      </c>
      <c r="R13" s="236">
        <v>2</v>
      </c>
      <c r="S13" s="236">
        <v>0</v>
      </c>
      <c r="T13" s="236">
        <v>0</v>
      </c>
      <c r="U13" s="237">
        <v>0</v>
      </c>
      <c r="V13" s="2"/>
    </row>
    <row r="14" spans="1:22" ht="21" customHeight="1">
      <c r="A14" s="28" t="s">
        <v>68</v>
      </c>
      <c r="B14" s="201">
        <v>0</v>
      </c>
      <c r="C14" s="194">
        <v>1</v>
      </c>
      <c r="D14" s="195">
        <v>2</v>
      </c>
      <c r="E14" s="195">
        <v>93</v>
      </c>
      <c r="F14" s="195">
        <v>457</v>
      </c>
      <c r="G14" s="195">
        <v>16</v>
      </c>
      <c r="H14" s="195">
        <v>1</v>
      </c>
      <c r="I14" s="195">
        <v>0</v>
      </c>
      <c r="J14" s="195">
        <v>1</v>
      </c>
      <c r="K14" s="195">
        <v>4</v>
      </c>
      <c r="L14" s="193">
        <v>6</v>
      </c>
      <c r="M14" s="194">
        <v>0</v>
      </c>
      <c r="N14" s="196">
        <v>3</v>
      </c>
      <c r="O14" s="31"/>
      <c r="P14" s="139" t="s">
        <v>69</v>
      </c>
      <c r="Q14" s="235">
        <v>0</v>
      </c>
      <c r="R14" s="236">
        <v>0</v>
      </c>
      <c r="S14" s="236">
        <v>1</v>
      </c>
      <c r="T14" s="236">
        <v>0</v>
      </c>
      <c r="U14" s="237">
        <v>0</v>
      </c>
      <c r="V14" s="2"/>
    </row>
    <row r="15" spans="1:22" ht="21" customHeight="1">
      <c r="A15" s="28" t="s">
        <v>70</v>
      </c>
      <c r="B15" s="201">
        <v>2</v>
      </c>
      <c r="C15" s="194">
        <v>0</v>
      </c>
      <c r="D15" s="195">
        <v>4</v>
      </c>
      <c r="E15" s="195">
        <v>193</v>
      </c>
      <c r="F15" s="195">
        <v>1345</v>
      </c>
      <c r="G15" s="195">
        <v>51</v>
      </c>
      <c r="H15" s="195">
        <v>2</v>
      </c>
      <c r="I15" s="195">
        <v>4</v>
      </c>
      <c r="J15" s="195">
        <v>1</v>
      </c>
      <c r="K15" s="195">
        <v>4</v>
      </c>
      <c r="L15" s="193">
        <v>13</v>
      </c>
      <c r="M15" s="194">
        <v>0</v>
      </c>
      <c r="N15" s="196">
        <v>8</v>
      </c>
      <c r="O15" s="31"/>
      <c r="P15" s="139" t="s">
        <v>71</v>
      </c>
      <c r="Q15" s="235">
        <v>0</v>
      </c>
      <c r="R15" s="236">
        <v>0</v>
      </c>
      <c r="S15" s="236">
        <v>0</v>
      </c>
      <c r="T15" s="236">
        <v>0</v>
      </c>
      <c r="U15" s="237">
        <v>0</v>
      </c>
      <c r="V15" s="2"/>
    </row>
    <row r="16" spans="1:22" ht="21" customHeight="1">
      <c r="A16" s="28" t="s">
        <v>72</v>
      </c>
      <c r="B16" s="201">
        <v>0</v>
      </c>
      <c r="C16" s="194">
        <v>0</v>
      </c>
      <c r="D16" s="195">
        <v>0</v>
      </c>
      <c r="E16" s="195">
        <v>15</v>
      </c>
      <c r="F16" s="195">
        <v>192</v>
      </c>
      <c r="G16" s="195">
        <v>1</v>
      </c>
      <c r="H16" s="195">
        <v>0</v>
      </c>
      <c r="I16" s="195">
        <v>0</v>
      </c>
      <c r="J16" s="195">
        <v>0</v>
      </c>
      <c r="K16" s="195">
        <v>0</v>
      </c>
      <c r="L16" s="193">
        <v>1</v>
      </c>
      <c r="M16" s="194">
        <v>0</v>
      </c>
      <c r="N16" s="196">
        <v>11</v>
      </c>
      <c r="O16" s="31"/>
      <c r="P16" s="139" t="s">
        <v>73</v>
      </c>
      <c r="Q16" s="235">
        <v>1</v>
      </c>
      <c r="R16" s="236">
        <v>0</v>
      </c>
      <c r="S16" s="236">
        <v>0</v>
      </c>
      <c r="T16" s="236">
        <v>0</v>
      </c>
      <c r="U16" s="237">
        <v>0</v>
      </c>
      <c r="V16" s="2"/>
    </row>
    <row r="17" spans="1:22" ht="21" customHeight="1">
      <c r="A17" s="28" t="s">
        <v>137</v>
      </c>
      <c r="B17" s="201">
        <v>2</v>
      </c>
      <c r="C17" s="194">
        <v>2</v>
      </c>
      <c r="D17" s="195">
        <v>0</v>
      </c>
      <c r="E17" s="195">
        <v>27</v>
      </c>
      <c r="F17" s="195">
        <v>611</v>
      </c>
      <c r="G17" s="195">
        <v>1</v>
      </c>
      <c r="H17" s="195">
        <v>10</v>
      </c>
      <c r="I17" s="195">
        <v>0</v>
      </c>
      <c r="J17" s="195">
        <v>0</v>
      </c>
      <c r="K17" s="195">
        <v>0</v>
      </c>
      <c r="L17" s="193">
        <v>0</v>
      </c>
      <c r="M17" s="194">
        <v>0</v>
      </c>
      <c r="N17" s="196">
        <v>37</v>
      </c>
      <c r="O17" s="31"/>
      <c r="P17" s="139" t="s">
        <v>74</v>
      </c>
      <c r="Q17" s="235">
        <v>0</v>
      </c>
      <c r="R17" s="236">
        <v>0</v>
      </c>
      <c r="S17" s="236">
        <v>0</v>
      </c>
      <c r="T17" s="236">
        <v>0</v>
      </c>
      <c r="U17" s="237">
        <v>0</v>
      </c>
      <c r="V17" s="2"/>
    </row>
    <row r="18" spans="1:22" ht="21" customHeight="1">
      <c r="A18" s="28" t="s">
        <v>75</v>
      </c>
      <c r="B18" s="201">
        <v>1</v>
      </c>
      <c r="C18" s="194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3">
        <v>0</v>
      </c>
      <c r="M18" s="194">
        <v>0</v>
      </c>
      <c r="N18" s="196">
        <v>27</v>
      </c>
      <c r="O18" s="31"/>
      <c r="P18" s="139" t="s">
        <v>76</v>
      </c>
      <c r="Q18" s="235">
        <v>0</v>
      </c>
      <c r="R18" s="236">
        <v>1</v>
      </c>
      <c r="S18" s="236">
        <v>1</v>
      </c>
      <c r="T18" s="236">
        <v>0</v>
      </c>
      <c r="U18" s="237">
        <v>0</v>
      </c>
      <c r="V18" s="2"/>
    </row>
    <row r="19" spans="1:22" ht="21" customHeight="1" thickBot="1">
      <c r="A19" s="28" t="s">
        <v>77</v>
      </c>
      <c r="B19" s="201">
        <v>1</v>
      </c>
      <c r="C19" s="194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3">
        <v>0</v>
      </c>
      <c r="M19" s="194">
        <v>0</v>
      </c>
      <c r="N19" s="196">
        <v>33</v>
      </c>
      <c r="O19" s="31"/>
      <c r="P19" s="139" t="s">
        <v>78</v>
      </c>
      <c r="Q19" s="238">
        <v>0</v>
      </c>
      <c r="R19" s="239">
        <v>1</v>
      </c>
      <c r="S19" s="239">
        <v>1</v>
      </c>
      <c r="T19" s="239">
        <v>1</v>
      </c>
      <c r="U19" s="240">
        <v>0</v>
      </c>
      <c r="V19" s="2"/>
    </row>
    <row r="20" spans="1:22" ht="21" customHeight="1" thickTop="1">
      <c r="A20" s="28" t="s">
        <v>79</v>
      </c>
      <c r="B20" s="201">
        <v>1</v>
      </c>
      <c r="C20" s="194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3">
        <v>0</v>
      </c>
      <c r="M20" s="194">
        <v>0</v>
      </c>
      <c r="N20" s="196">
        <v>37</v>
      </c>
      <c r="O20" s="31"/>
      <c r="P20" s="146" t="s">
        <v>5</v>
      </c>
      <c r="Q20" s="241">
        <f>SUM(Q4:Q19)</f>
        <v>3</v>
      </c>
      <c r="R20" s="242">
        <f>SUM(R4:R19)</f>
        <v>4</v>
      </c>
      <c r="S20" s="242">
        <f>SUM(S4:S19)</f>
        <v>4</v>
      </c>
      <c r="T20" s="242">
        <f>SUM(T4:T19)</f>
        <v>2</v>
      </c>
      <c r="U20" s="243">
        <f>SUM(U4:U19)</f>
        <v>0</v>
      </c>
      <c r="V20" s="2"/>
    </row>
    <row r="21" spans="1:22" ht="21" customHeight="1">
      <c r="A21" s="28" t="s">
        <v>80</v>
      </c>
      <c r="B21" s="201">
        <v>2</v>
      </c>
      <c r="C21" s="194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3">
        <v>0</v>
      </c>
      <c r="M21" s="194">
        <v>1</v>
      </c>
      <c r="N21" s="196">
        <v>29</v>
      </c>
      <c r="O21" s="31"/>
      <c r="P21" s="124"/>
      <c r="Q21" s="125"/>
      <c r="R21" s="125"/>
      <c r="S21" s="125"/>
      <c r="T21" s="125"/>
      <c r="U21" s="125"/>
      <c r="V21" s="2"/>
    </row>
    <row r="22" spans="1:22" ht="21" customHeight="1">
      <c r="A22" s="28" t="s">
        <v>138</v>
      </c>
      <c r="B22" s="201">
        <v>2</v>
      </c>
      <c r="C22" s="194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3">
        <v>0</v>
      </c>
      <c r="M22" s="194">
        <v>0</v>
      </c>
      <c r="N22" s="196">
        <v>56</v>
      </c>
      <c r="O22" s="31"/>
      <c r="P22" s="124"/>
      <c r="Q22" s="125"/>
      <c r="R22" s="125"/>
      <c r="S22" s="125"/>
      <c r="T22" s="125"/>
      <c r="U22" s="125"/>
      <c r="V22" s="2"/>
    </row>
    <row r="23" spans="1:22" ht="21" customHeight="1" thickBot="1">
      <c r="A23" s="203" t="s">
        <v>81</v>
      </c>
      <c r="B23" s="202">
        <v>1</v>
      </c>
      <c r="C23" s="198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7">
        <v>0</v>
      </c>
      <c r="M23" s="198">
        <v>0</v>
      </c>
      <c r="N23" s="200">
        <v>0</v>
      </c>
      <c r="O23" s="31"/>
      <c r="P23" s="124"/>
      <c r="Q23" s="125"/>
      <c r="R23" s="125"/>
      <c r="S23" s="125"/>
      <c r="T23" s="125"/>
      <c r="U23" s="125"/>
      <c r="V23" s="2"/>
    </row>
    <row r="24" spans="1:22" ht="21" customHeight="1" thickTop="1">
      <c r="A24" s="146" t="s">
        <v>5</v>
      </c>
      <c r="B24" s="192">
        <v>17</v>
      </c>
      <c r="C24" s="140">
        <v>3168</v>
      </c>
      <c r="D24" s="141">
        <v>342</v>
      </c>
      <c r="E24" s="141">
        <v>1395</v>
      </c>
      <c r="F24" s="141">
        <v>11650</v>
      </c>
      <c r="G24" s="141">
        <v>196</v>
      </c>
      <c r="H24" s="141">
        <v>1587</v>
      </c>
      <c r="I24" s="141">
        <v>29</v>
      </c>
      <c r="J24" s="141">
        <v>1053</v>
      </c>
      <c r="K24" s="141">
        <v>685</v>
      </c>
      <c r="L24" s="142">
        <v>100</v>
      </c>
      <c r="M24" s="140">
        <v>1</v>
      </c>
      <c r="N24" s="142">
        <v>278</v>
      </c>
      <c r="O24" s="143"/>
      <c r="P24" s="124"/>
      <c r="Q24" s="125"/>
      <c r="R24" s="125"/>
      <c r="S24" s="125"/>
      <c r="T24" s="125"/>
      <c r="U24" s="125"/>
      <c r="V24" s="126"/>
    </row>
    <row r="25" spans="1:16" ht="4.5" customHeight="1">
      <c r="A25" s="91"/>
      <c r="B25" s="119"/>
      <c r="P25" s="91"/>
    </row>
    <row r="26" spans="1:21" s="128" customFormat="1" ht="15" customHeight="1">
      <c r="A26" s="344" t="s">
        <v>143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</row>
    <row r="27" spans="1:21" s="129" customFormat="1" ht="15" customHeight="1">
      <c r="A27" s="334" t="s">
        <v>139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231"/>
      <c r="S27" s="231"/>
      <c r="T27" s="231"/>
      <c r="U27" s="231"/>
    </row>
    <row r="36" spans="6:20" ht="13.5">
      <c r="F36" s="144"/>
      <c r="G36" s="145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5"/>
    </row>
  </sheetData>
  <sheetProtection/>
  <mergeCells count="7">
    <mergeCell ref="A27:Q27"/>
    <mergeCell ref="Q2:U2"/>
    <mergeCell ref="P2:P3"/>
    <mergeCell ref="A2:A3"/>
    <mergeCell ref="C2:L2"/>
    <mergeCell ref="M2:N2"/>
    <mergeCell ref="A26:U26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5.875" style="1" customWidth="1"/>
    <col min="23" max="23" width="2.253906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24" t="s">
        <v>102</v>
      </c>
      <c r="M1" s="70"/>
      <c r="V1" s="25" t="s">
        <v>13</v>
      </c>
      <c r="Y1" s="9"/>
    </row>
    <row r="2" spans="1:25" s="6" customFormat="1" ht="24" customHeight="1">
      <c r="A2" s="339"/>
      <c r="B2" s="351" t="s">
        <v>133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/>
      <c r="N2" s="351" t="s">
        <v>134</v>
      </c>
      <c r="O2" s="352"/>
      <c r="P2" s="352"/>
      <c r="Q2" s="352"/>
      <c r="R2" s="352"/>
      <c r="S2" s="352"/>
      <c r="T2" s="352"/>
      <c r="U2" s="352"/>
      <c r="V2" s="353"/>
      <c r="X2" s="345" t="s">
        <v>8</v>
      </c>
      <c r="Y2" s="346"/>
    </row>
    <row r="3" spans="1:26" s="8" customFormat="1" ht="200.25" customHeight="1">
      <c r="A3" s="358"/>
      <c r="B3" s="357" t="s">
        <v>101</v>
      </c>
      <c r="C3" s="349"/>
      <c r="D3" s="350"/>
      <c r="E3" s="354" t="s">
        <v>121</v>
      </c>
      <c r="F3" s="349"/>
      <c r="G3" s="350"/>
      <c r="H3" s="357" t="s">
        <v>88</v>
      </c>
      <c r="I3" s="349"/>
      <c r="J3" s="350"/>
      <c r="K3" s="349" t="s">
        <v>24</v>
      </c>
      <c r="L3" s="349"/>
      <c r="M3" s="350"/>
      <c r="N3" s="354" t="s">
        <v>119</v>
      </c>
      <c r="O3" s="355"/>
      <c r="P3" s="356"/>
      <c r="Q3" s="354" t="s">
        <v>120</v>
      </c>
      <c r="R3" s="355"/>
      <c r="S3" s="355"/>
      <c r="T3" s="357" t="s">
        <v>25</v>
      </c>
      <c r="U3" s="349"/>
      <c r="V3" s="350"/>
      <c r="W3" s="7"/>
      <c r="X3" s="347" t="s">
        <v>105</v>
      </c>
      <c r="Y3" s="348" t="s">
        <v>104</v>
      </c>
      <c r="Z3" s="7"/>
    </row>
    <row r="4" spans="1:26" ht="18.75" customHeight="1">
      <c r="A4" s="39" t="s">
        <v>22</v>
      </c>
      <c r="B4" s="217" t="s">
        <v>85</v>
      </c>
      <c r="C4" s="218" t="s">
        <v>86</v>
      </c>
      <c r="D4" s="219" t="s">
        <v>87</v>
      </c>
      <c r="E4" s="217" t="s">
        <v>85</v>
      </c>
      <c r="F4" s="220" t="s">
        <v>86</v>
      </c>
      <c r="G4" s="219" t="s">
        <v>87</v>
      </c>
      <c r="H4" s="217" t="s">
        <v>85</v>
      </c>
      <c r="I4" s="220" t="s">
        <v>86</v>
      </c>
      <c r="J4" s="219" t="s">
        <v>87</v>
      </c>
      <c r="K4" s="218" t="s">
        <v>85</v>
      </c>
      <c r="L4" s="220" t="s">
        <v>86</v>
      </c>
      <c r="M4" s="219" t="s">
        <v>87</v>
      </c>
      <c r="N4" s="217" t="s">
        <v>85</v>
      </c>
      <c r="O4" s="220" t="s">
        <v>86</v>
      </c>
      <c r="P4" s="219" t="s">
        <v>87</v>
      </c>
      <c r="Q4" s="217" t="s">
        <v>85</v>
      </c>
      <c r="R4" s="220" t="s">
        <v>86</v>
      </c>
      <c r="S4" s="221" t="s">
        <v>87</v>
      </c>
      <c r="T4" s="217" t="s">
        <v>85</v>
      </c>
      <c r="U4" s="220" t="s">
        <v>86</v>
      </c>
      <c r="V4" s="219" t="s">
        <v>87</v>
      </c>
      <c r="W4" s="17"/>
      <c r="X4" s="347"/>
      <c r="Y4" s="348"/>
      <c r="Z4" s="2"/>
    </row>
    <row r="5" spans="1:26" ht="25.5" customHeight="1">
      <c r="A5" s="27" t="s">
        <v>89</v>
      </c>
      <c r="B5" s="45">
        <f>SUM(C5:D5)</f>
        <v>4</v>
      </c>
      <c r="C5" s="45">
        <v>3</v>
      </c>
      <c r="D5" s="46">
        <v>1</v>
      </c>
      <c r="E5" s="45">
        <f>SUM(F5:G5)</f>
        <v>13</v>
      </c>
      <c r="F5" s="51">
        <v>11</v>
      </c>
      <c r="G5" s="46">
        <v>2</v>
      </c>
      <c r="H5" s="45">
        <f>SUM(I5:J5)</f>
        <v>9</v>
      </c>
      <c r="I5" s="51">
        <v>9</v>
      </c>
      <c r="J5" s="46">
        <v>0</v>
      </c>
      <c r="K5" s="45">
        <f>SUM(L5:M5)</f>
        <v>1</v>
      </c>
      <c r="L5" s="51">
        <v>1</v>
      </c>
      <c r="M5" s="46">
        <v>0</v>
      </c>
      <c r="N5" s="45">
        <f>SUM(O5:P5)</f>
        <v>12</v>
      </c>
      <c r="O5" s="45">
        <v>4</v>
      </c>
      <c r="P5" s="47">
        <v>8</v>
      </c>
      <c r="Q5" s="45">
        <f>SUM(R5:S5)</f>
        <v>0</v>
      </c>
      <c r="R5" s="51"/>
      <c r="S5" s="49">
        <v>0</v>
      </c>
      <c r="T5" s="44">
        <f>SUM(U5:V5)</f>
        <v>0</v>
      </c>
      <c r="U5" s="51"/>
      <c r="V5" s="46"/>
      <c r="W5" s="17"/>
      <c r="X5" s="265">
        <v>11</v>
      </c>
      <c r="Y5" s="266">
        <v>6</v>
      </c>
      <c r="Z5" s="2"/>
    </row>
    <row r="6" spans="1:26" ht="25.5" customHeight="1">
      <c r="A6" s="28" t="s">
        <v>90</v>
      </c>
      <c r="B6" s="45">
        <f aca="true" t="shared" si="0" ref="B6:B15">SUM(C6:D6)</f>
        <v>10</v>
      </c>
      <c r="C6" s="38">
        <v>9</v>
      </c>
      <c r="D6" s="33">
        <v>1</v>
      </c>
      <c r="E6" s="45">
        <f aca="true" t="shared" si="1" ref="E6:E15">SUM(F6:G6)</f>
        <v>9</v>
      </c>
      <c r="F6" s="32">
        <v>7</v>
      </c>
      <c r="G6" s="33">
        <v>2</v>
      </c>
      <c r="H6" s="45">
        <f aca="true" t="shared" si="2" ref="H6:H15">SUM(I6:J6)</f>
        <v>4</v>
      </c>
      <c r="I6" s="32">
        <v>4</v>
      </c>
      <c r="J6" s="33">
        <v>0</v>
      </c>
      <c r="K6" s="45">
        <f aca="true" t="shared" si="3" ref="K6:K15">SUM(L6:M6)</f>
        <v>4</v>
      </c>
      <c r="L6" s="32">
        <v>4</v>
      </c>
      <c r="M6" s="33">
        <v>0</v>
      </c>
      <c r="N6" s="45">
        <f aca="true" t="shared" si="4" ref="N6:N15">SUM(O6:P6)</f>
        <v>6</v>
      </c>
      <c r="O6" s="38">
        <v>3</v>
      </c>
      <c r="P6" s="48">
        <v>3</v>
      </c>
      <c r="Q6" s="45">
        <f aca="true" t="shared" si="5" ref="Q6:Q15">SUM(R6:S6)</f>
        <v>0</v>
      </c>
      <c r="R6" s="32"/>
      <c r="S6" s="50"/>
      <c r="T6" s="44">
        <f aca="true" t="shared" si="6" ref="T6:T15">SUM(U6:V6)</f>
        <v>0</v>
      </c>
      <c r="U6" s="32"/>
      <c r="V6" s="33"/>
      <c r="W6" s="17"/>
      <c r="X6" s="267">
        <v>11</v>
      </c>
      <c r="Y6" s="268">
        <v>6</v>
      </c>
      <c r="Z6" s="2"/>
    </row>
    <row r="7" spans="1:26" ht="25.5" customHeight="1">
      <c r="A7" s="28" t="s">
        <v>91</v>
      </c>
      <c r="B7" s="45">
        <f t="shared" si="0"/>
        <v>8</v>
      </c>
      <c r="C7" s="38">
        <v>5</v>
      </c>
      <c r="D7" s="33">
        <v>3</v>
      </c>
      <c r="E7" s="45">
        <f t="shared" si="1"/>
        <v>13</v>
      </c>
      <c r="F7" s="32">
        <v>10</v>
      </c>
      <c r="G7" s="33">
        <v>3</v>
      </c>
      <c r="H7" s="45">
        <f t="shared" si="2"/>
        <v>7</v>
      </c>
      <c r="I7" s="32">
        <v>7</v>
      </c>
      <c r="J7" s="33">
        <v>0</v>
      </c>
      <c r="K7" s="45">
        <f t="shared" si="3"/>
        <v>3</v>
      </c>
      <c r="L7" s="32">
        <v>3</v>
      </c>
      <c r="M7" s="33">
        <v>0</v>
      </c>
      <c r="N7" s="45">
        <f t="shared" si="4"/>
        <v>8</v>
      </c>
      <c r="O7" s="38">
        <v>3</v>
      </c>
      <c r="P7" s="48">
        <v>5</v>
      </c>
      <c r="Q7" s="45">
        <f t="shared" si="5"/>
        <v>0</v>
      </c>
      <c r="R7" s="32"/>
      <c r="S7" s="50"/>
      <c r="T7" s="44">
        <f t="shared" si="6"/>
        <v>0</v>
      </c>
      <c r="U7" s="32"/>
      <c r="V7" s="33"/>
      <c r="W7" s="17"/>
      <c r="X7" s="267">
        <v>11</v>
      </c>
      <c r="Y7" s="268">
        <v>6</v>
      </c>
      <c r="Z7" s="2"/>
    </row>
    <row r="8" spans="1:26" ht="25.5" customHeight="1">
      <c r="A8" s="28" t="s">
        <v>92</v>
      </c>
      <c r="B8" s="45">
        <f t="shared" si="0"/>
        <v>6</v>
      </c>
      <c r="C8" s="38">
        <v>5</v>
      </c>
      <c r="D8" s="33">
        <v>1</v>
      </c>
      <c r="E8" s="45">
        <f t="shared" si="1"/>
        <v>7</v>
      </c>
      <c r="F8" s="32">
        <v>5</v>
      </c>
      <c r="G8" s="33">
        <v>2</v>
      </c>
      <c r="H8" s="45">
        <f t="shared" si="2"/>
        <v>7</v>
      </c>
      <c r="I8" s="32">
        <v>7</v>
      </c>
      <c r="J8" s="33">
        <v>0</v>
      </c>
      <c r="K8" s="45">
        <f t="shared" si="3"/>
        <v>7</v>
      </c>
      <c r="L8" s="32">
        <v>7</v>
      </c>
      <c r="M8" s="33">
        <v>0</v>
      </c>
      <c r="N8" s="45">
        <f t="shared" si="4"/>
        <v>7</v>
      </c>
      <c r="O8" s="38">
        <v>3</v>
      </c>
      <c r="P8" s="48">
        <v>4</v>
      </c>
      <c r="Q8" s="45">
        <f t="shared" si="5"/>
        <v>0</v>
      </c>
      <c r="R8" s="32">
        <v>0</v>
      </c>
      <c r="S8" s="50"/>
      <c r="T8" s="44">
        <f t="shared" si="6"/>
        <v>0</v>
      </c>
      <c r="U8" s="32"/>
      <c r="V8" s="33"/>
      <c r="W8" s="17"/>
      <c r="X8" s="267">
        <v>11</v>
      </c>
      <c r="Y8" s="268">
        <v>6</v>
      </c>
      <c r="Z8" s="2"/>
    </row>
    <row r="9" spans="1:26" ht="25.5" customHeight="1">
      <c r="A9" s="28" t="s">
        <v>93</v>
      </c>
      <c r="B9" s="45">
        <f t="shared" si="0"/>
        <v>2</v>
      </c>
      <c r="C9" s="38">
        <v>1</v>
      </c>
      <c r="D9" s="33">
        <v>1</v>
      </c>
      <c r="E9" s="45">
        <f t="shared" si="1"/>
        <v>14</v>
      </c>
      <c r="F9" s="32">
        <v>12</v>
      </c>
      <c r="G9" s="33">
        <v>2</v>
      </c>
      <c r="H9" s="45">
        <f t="shared" si="2"/>
        <v>8</v>
      </c>
      <c r="I9" s="32">
        <v>8</v>
      </c>
      <c r="J9" s="33">
        <v>0</v>
      </c>
      <c r="K9" s="45">
        <f t="shared" si="3"/>
        <v>4</v>
      </c>
      <c r="L9" s="32">
        <v>3</v>
      </c>
      <c r="M9" s="33">
        <v>1</v>
      </c>
      <c r="N9" s="45">
        <f t="shared" si="4"/>
        <v>3</v>
      </c>
      <c r="O9" s="38">
        <v>1</v>
      </c>
      <c r="P9" s="48">
        <v>2</v>
      </c>
      <c r="Q9" s="45">
        <f t="shared" si="5"/>
        <v>0</v>
      </c>
      <c r="R9" s="32"/>
      <c r="S9" s="50"/>
      <c r="T9" s="44">
        <f t="shared" si="6"/>
        <v>0</v>
      </c>
      <c r="U9" s="32"/>
      <c r="V9" s="33"/>
      <c r="W9" s="17"/>
      <c r="X9" s="267">
        <v>11</v>
      </c>
      <c r="Y9" s="268">
        <v>6</v>
      </c>
      <c r="Z9" s="2"/>
    </row>
    <row r="10" spans="1:26" ht="25.5" customHeight="1">
      <c r="A10" s="28" t="s">
        <v>94</v>
      </c>
      <c r="B10" s="45">
        <f t="shared" si="0"/>
        <v>6</v>
      </c>
      <c r="C10" s="38">
        <v>4</v>
      </c>
      <c r="D10" s="33">
        <v>2</v>
      </c>
      <c r="E10" s="45">
        <f t="shared" si="1"/>
        <v>11</v>
      </c>
      <c r="F10" s="32">
        <v>9</v>
      </c>
      <c r="G10" s="33">
        <v>2</v>
      </c>
      <c r="H10" s="45">
        <f t="shared" si="2"/>
        <v>8</v>
      </c>
      <c r="I10" s="32">
        <v>8</v>
      </c>
      <c r="J10" s="33">
        <v>0</v>
      </c>
      <c r="K10" s="45">
        <f t="shared" si="3"/>
        <v>3</v>
      </c>
      <c r="L10" s="32">
        <v>3</v>
      </c>
      <c r="M10" s="33">
        <v>0</v>
      </c>
      <c r="N10" s="45">
        <f t="shared" si="4"/>
        <v>5</v>
      </c>
      <c r="O10" s="38">
        <v>3</v>
      </c>
      <c r="P10" s="48">
        <v>2</v>
      </c>
      <c r="Q10" s="45">
        <f t="shared" si="5"/>
        <v>0</v>
      </c>
      <c r="R10" s="32"/>
      <c r="S10" s="50"/>
      <c r="T10" s="44">
        <f t="shared" si="6"/>
        <v>0</v>
      </c>
      <c r="U10" s="32"/>
      <c r="V10" s="33"/>
      <c r="W10" s="17"/>
      <c r="X10" s="267">
        <v>11</v>
      </c>
      <c r="Y10" s="268">
        <v>6</v>
      </c>
      <c r="Z10" s="2"/>
    </row>
    <row r="11" spans="1:26" ht="25.5" customHeight="1">
      <c r="A11" s="28" t="s">
        <v>95</v>
      </c>
      <c r="B11" s="45">
        <f t="shared" si="0"/>
        <v>8</v>
      </c>
      <c r="C11" s="38">
        <v>5</v>
      </c>
      <c r="D11" s="33">
        <v>3</v>
      </c>
      <c r="E11" s="45">
        <f t="shared" si="1"/>
        <v>12</v>
      </c>
      <c r="F11" s="32">
        <v>10</v>
      </c>
      <c r="G11" s="33">
        <v>2</v>
      </c>
      <c r="H11" s="45">
        <f t="shared" si="2"/>
        <v>7</v>
      </c>
      <c r="I11" s="32">
        <v>7</v>
      </c>
      <c r="J11" s="33">
        <v>0</v>
      </c>
      <c r="K11" s="45">
        <f t="shared" si="3"/>
        <v>7</v>
      </c>
      <c r="L11" s="32">
        <v>7</v>
      </c>
      <c r="M11" s="33">
        <v>0</v>
      </c>
      <c r="N11" s="45">
        <f t="shared" si="4"/>
        <v>5</v>
      </c>
      <c r="O11" s="38">
        <v>3</v>
      </c>
      <c r="P11" s="48">
        <v>2</v>
      </c>
      <c r="Q11" s="45">
        <f t="shared" si="5"/>
        <v>0</v>
      </c>
      <c r="R11" s="32"/>
      <c r="S11" s="50"/>
      <c r="T11" s="44">
        <f t="shared" si="6"/>
        <v>1</v>
      </c>
      <c r="U11" s="32">
        <v>1</v>
      </c>
      <c r="V11" s="33"/>
      <c r="W11" s="17"/>
      <c r="X11" s="267">
        <v>11</v>
      </c>
      <c r="Y11" s="268">
        <v>6</v>
      </c>
      <c r="Z11" s="2"/>
    </row>
    <row r="12" spans="1:26" ht="25.5" customHeight="1">
      <c r="A12" s="28" t="s">
        <v>96</v>
      </c>
      <c r="B12" s="45">
        <f t="shared" si="0"/>
        <v>10</v>
      </c>
      <c r="C12" s="38">
        <v>1</v>
      </c>
      <c r="D12" s="33">
        <v>9</v>
      </c>
      <c r="E12" s="45">
        <f t="shared" si="1"/>
        <v>16</v>
      </c>
      <c r="F12" s="32">
        <v>12</v>
      </c>
      <c r="G12" s="33">
        <v>4</v>
      </c>
      <c r="H12" s="45">
        <f t="shared" si="2"/>
        <v>6</v>
      </c>
      <c r="I12" s="32">
        <v>5</v>
      </c>
      <c r="J12" s="33">
        <v>1</v>
      </c>
      <c r="K12" s="45">
        <f t="shared" si="3"/>
        <v>4</v>
      </c>
      <c r="L12" s="32">
        <v>2</v>
      </c>
      <c r="M12" s="33">
        <v>2</v>
      </c>
      <c r="N12" s="45">
        <f t="shared" si="4"/>
        <v>7</v>
      </c>
      <c r="O12" s="38">
        <v>4</v>
      </c>
      <c r="P12" s="48">
        <v>3</v>
      </c>
      <c r="Q12" s="45">
        <f t="shared" si="5"/>
        <v>0</v>
      </c>
      <c r="R12" s="32"/>
      <c r="S12" s="50"/>
      <c r="T12" s="44">
        <f t="shared" si="6"/>
        <v>0</v>
      </c>
      <c r="U12" s="32"/>
      <c r="V12" s="33"/>
      <c r="W12" s="17"/>
      <c r="X12" s="267">
        <v>11</v>
      </c>
      <c r="Y12" s="268">
        <v>6</v>
      </c>
      <c r="Z12" s="2"/>
    </row>
    <row r="13" spans="1:26" ht="25.5" customHeight="1">
      <c r="A13" s="28" t="s">
        <v>97</v>
      </c>
      <c r="B13" s="45">
        <f t="shared" si="0"/>
        <v>14</v>
      </c>
      <c r="C13" s="38">
        <v>7</v>
      </c>
      <c r="D13" s="33">
        <v>7</v>
      </c>
      <c r="E13" s="45">
        <f t="shared" si="1"/>
        <v>14</v>
      </c>
      <c r="F13" s="32">
        <v>10</v>
      </c>
      <c r="G13" s="33">
        <v>4</v>
      </c>
      <c r="H13" s="45">
        <f t="shared" si="2"/>
        <v>6</v>
      </c>
      <c r="I13" s="32">
        <v>4</v>
      </c>
      <c r="J13" s="33">
        <v>2</v>
      </c>
      <c r="K13" s="45">
        <f t="shared" si="3"/>
        <v>7</v>
      </c>
      <c r="L13" s="32">
        <v>5</v>
      </c>
      <c r="M13" s="33">
        <v>2</v>
      </c>
      <c r="N13" s="45">
        <f t="shared" si="4"/>
        <v>7</v>
      </c>
      <c r="O13" s="38">
        <v>4</v>
      </c>
      <c r="P13" s="48">
        <v>3</v>
      </c>
      <c r="Q13" s="45">
        <f t="shared" si="5"/>
        <v>0</v>
      </c>
      <c r="R13" s="32"/>
      <c r="S13" s="50"/>
      <c r="T13" s="44">
        <f t="shared" si="6"/>
        <v>0</v>
      </c>
      <c r="U13" s="32"/>
      <c r="V13" s="33"/>
      <c r="W13" s="17"/>
      <c r="X13" s="267">
        <v>11</v>
      </c>
      <c r="Y13" s="268">
        <v>6</v>
      </c>
      <c r="Z13" s="2"/>
    </row>
    <row r="14" spans="1:26" ht="25.5" customHeight="1">
      <c r="A14" s="28" t="s">
        <v>98</v>
      </c>
      <c r="B14" s="45">
        <f t="shared" si="0"/>
        <v>24</v>
      </c>
      <c r="C14" s="38">
        <v>10</v>
      </c>
      <c r="D14" s="33">
        <v>14</v>
      </c>
      <c r="E14" s="45">
        <f t="shared" si="1"/>
        <v>14</v>
      </c>
      <c r="F14" s="32">
        <v>12</v>
      </c>
      <c r="G14" s="33">
        <v>2</v>
      </c>
      <c r="H14" s="45">
        <f t="shared" si="2"/>
        <v>10</v>
      </c>
      <c r="I14" s="32">
        <v>8</v>
      </c>
      <c r="J14" s="33">
        <v>2</v>
      </c>
      <c r="K14" s="45">
        <f t="shared" si="3"/>
        <v>6</v>
      </c>
      <c r="L14" s="32">
        <v>6</v>
      </c>
      <c r="M14" s="33">
        <v>0</v>
      </c>
      <c r="N14" s="45">
        <f t="shared" si="4"/>
        <v>14</v>
      </c>
      <c r="O14" s="38">
        <v>11</v>
      </c>
      <c r="P14" s="48">
        <v>3</v>
      </c>
      <c r="Q14" s="45">
        <f t="shared" si="5"/>
        <v>0</v>
      </c>
      <c r="R14" s="32"/>
      <c r="S14" s="50"/>
      <c r="T14" s="44">
        <f t="shared" si="6"/>
        <v>0</v>
      </c>
      <c r="U14" s="32"/>
      <c r="V14" s="33"/>
      <c r="W14" s="17"/>
      <c r="X14" s="267">
        <v>11</v>
      </c>
      <c r="Y14" s="268">
        <v>6</v>
      </c>
      <c r="Z14" s="2"/>
    </row>
    <row r="15" spans="1:26" ht="25.5" customHeight="1">
      <c r="A15" s="28" t="s">
        <v>99</v>
      </c>
      <c r="B15" s="45">
        <f t="shared" si="0"/>
        <v>16</v>
      </c>
      <c r="C15" s="38">
        <v>3</v>
      </c>
      <c r="D15" s="33">
        <v>13</v>
      </c>
      <c r="E15" s="45">
        <f t="shared" si="1"/>
        <v>14</v>
      </c>
      <c r="F15" s="32">
        <v>10</v>
      </c>
      <c r="G15" s="33">
        <v>4</v>
      </c>
      <c r="H15" s="45">
        <f t="shared" si="2"/>
        <v>9</v>
      </c>
      <c r="I15" s="32">
        <v>7</v>
      </c>
      <c r="J15" s="33">
        <v>2</v>
      </c>
      <c r="K15" s="45">
        <f t="shared" si="3"/>
        <v>3</v>
      </c>
      <c r="L15" s="32">
        <v>2</v>
      </c>
      <c r="M15" s="33">
        <v>1</v>
      </c>
      <c r="N15" s="45">
        <f t="shared" si="4"/>
        <v>0</v>
      </c>
      <c r="O15" s="38"/>
      <c r="P15" s="48"/>
      <c r="Q15" s="45">
        <f t="shared" si="5"/>
        <v>0</v>
      </c>
      <c r="R15" s="32"/>
      <c r="S15" s="50"/>
      <c r="T15" s="44">
        <f t="shared" si="6"/>
        <v>0</v>
      </c>
      <c r="U15" s="32"/>
      <c r="V15" s="33"/>
      <c r="W15" s="17"/>
      <c r="X15" s="267">
        <v>11</v>
      </c>
      <c r="Y15" s="268">
        <v>6</v>
      </c>
      <c r="Z15" s="2"/>
    </row>
    <row r="16" spans="1:26" ht="25.5" customHeight="1" thickBot="1">
      <c r="A16" s="28" t="s">
        <v>100</v>
      </c>
      <c r="B16" s="45">
        <f>SUM(C16:D16)</f>
        <v>22</v>
      </c>
      <c r="C16" s="38">
        <v>8</v>
      </c>
      <c r="D16" s="33">
        <v>14</v>
      </c>
      <c r="E16" s="45">
        <f>SUM(F16:G16)</f>
        <v>15</v>
      </c>
      <c r="F16" s="32">
        <v>11</v>
      </c>
      <c r="G16" s="33">
        <v>4</v>
      </c>
      <c r="H16" s="45">
        <f>SUM(I16:J16)</f>
        <v>3</v>
      </c>
      <c r="I16" s="32">
        <v>2</v>
      </c>
      <c r="J16" s="33">
        <v>1</v>
      </c>
      <c r="K16" s="45">
        <f>SUM(L16:M16)</f>
        <v>8</v>
      </c>
      <c r="L16" s="32">
        <v>5</v>
      </c>
      <c r="M16" s="33">
        <v>3</v>
      </c>
      <c r="N16" s="45">
        <f>SUM(O16:P16)</f>
        <v>11</v>
      </c>
      <c r="O16" s="38">
        <v>6</v>
      </c>
      <c r="P16" s="48">
        <v>5</v>
      </c>
      <c r="Q16" s="45">
        <f>SUM(R16:S16)</f>
        <v>0</v>
      </c>
      <c r="R16" s="32"/>
      <c r="S16" s="50"/>
      <c r="T16" s="44">
        <f>SUM(U16:V16)</f>
        <v>1</v>
      </c>
      <c r="U16" s="32">
        <v>1</v>
      </c>
      <c r="V16" s="33"/>
      <c r="W16" s="17"/>
      <c r="X16" s="269">
        <v>11</v>
      </c>
      <c r="Y16" s="270">
        <v>6</v>
      </c>
      <c r="Z16" s="2"/>
    </row>
    <row r="17" spans="1:26" ht="25.5" customHeight="1" thickTop="1">
      <c r="A17" s="188" t="s">
        <v>5</v>
      </c>
      <c r="B17" s="63">
        <f aca="true" t="shared" si="7" ref="B17:H17">SUM(B5:B16)</f>
        <v>130</v>
      </c>
      <c r="C17" s="88">
        <f>SUM(C5:C16)</f>
        <v>61</v>
      </c>
      <c r="D17" s="81">
        <f t="shared" si="7"/>
        <v>69</v>
      </c>
      <c r="E17" s="63">
        <f t="shared" si="7"/>
        <v>152</v>
      </c>
      <c r="F17" s="79">
        <f t="shared" si="7"/>
        <v>119</v>
      </c>
      <c r="G17" s="79">
        <f t="shared" si="7"/>
        <v>33</v>
      </c>
      <c r="H17" s="63">
        <f t="shared" si="7"/>
        <v>84</v>
      </c>
      <c r="I17" s="79">
        <f aca="true" t="shared" si="8" ref="I17:V17">SUM(I5:I16)</f>
        <v>76</v>
      </c>
      <c r="J17" s="81">
        <f t="shared" si="8"/>
        <v>8</v>
      </c>
      <c r="K17" s="63">
        <f t="shared" si="8"/>
        <v>57</v>
      </c>
      <c r="L17" s="79">
        <f t="shared" si="8"/>
        <v>48</v>
      </c>
      <c r="M17" s="81">
        <f t="shared" si="8"/>
        <v>9</v>
      </c>
      <c r="N17" s="63">
        <f t="shared" si="8"/>
        <v>85</v>
      </c>
      <c r="O17" s="79">
        <f t="shared" si="8"/>
        <v>45</v>
      </c>
      <c r="P17" s="81">
        <f t="shared" si="8"/>
        <v>40</v>
      </c>
      <c r="Q17" s="63">
        <f t="shared" si="8"/>
        <v>0</v>
      </c>
      <c r="R17" s="79">
        <f t="shared" si="8"/>
        <v>0</v>
      </c>
      <c r="S17" s="80">
        <f t="shared" si="8"/>
        <v>0</v>
      </c>
      <c r="T17" s="63">
        <f t="shared" si="8"/>
        <v>2</v>
      </c>
      <c r="U17" s="79">
        <f t="shared" si="8"/>
        <v>2</v>
      </c>
      <c r="V17" s="81">
        <f t="shared" si="8"/>
        <v>0</v>
      </c>
      <c r="W17" s="17"/>
      <c r="X17" s="40"/>
      <c r="Y17" s="40"/>
      <c r="Z17" s="3"/>
    </row>
    <row r="18" spans="1:25" s="26" customFormat="1" ht="35.2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7"/>
      <c r="X18" s="17"/>
      <c r="Y18" s="17"/>
    </row>
    <row r="19" ht="13.5">
      <c r="W19" s="17"/>
    </row>
    <row r="20" ht="13.5">
      <c r="W20" s="17"/>
    </row>
    <row r="21" ht="11.25" customHeight="1">
      <c r="W21" s="17"/>
    </row>
    <row r="22" ht="13.5">
      <c r="W22" s="17"/>
    </row>
    <row r="23" ht="13.5">
      <c r="W23" s="17"/>
    </row>
    <row r="24" ht="13.5">
      <c r="W24" s="17"/>
    </row>
    <row r="25" ht="13.5">
      <c r="W25" s="17"/>
    </row>
    <row r="26" ht="13.5">
      <c r="W26" s="17"/>
    </row>
    <row r="27" ht="13.5">
      <c r="W27" s="17"/>
    </row>
    <row r="28" ht="13.5">
      <c r="W28" s="17"/>
    </row>
    <row r="29" ht="13.5">
      <c r="W29" s="17"/>
    </row>
    <row r="30" ht="13.5">
      <c r="W30" s="17"/>
    </row>
    <row r="31" ht="13.5">
      <c r="W31" s="17"/>
    </row>
    <row r="32" ht="13.5">
      <c r="W32" s="17"/>
    </row>
    <row r="33" ht="13.5">
      <c r="W33" s="17"/>
    </row>
    <row r="34" ht="13.5">
      <c r="W34" s="17"/>
    </row>
    <row r="35" ht="13.5">
      <c r="W35" s="17"/>
    </row>
    <row r="36" ht="13.5">
      <c r="W36" s="17"/>
    </row>
    <row r="37" ht="13.5">
      <c r="W37" s="17"/>
    </row>
    <row r="38" ht="13.5">
      <c r="W38" s="17"/>
    </row>
    <row r="39" ht="13.5">
      <c r="W39" s="14"/>
    </row>
  </sheetData>
  <sheetProtection/>
  <mergeCells count="13">
    <mergeCell ref="A2:A3"/>
    <mergeCell ref="B3:D3"/>
    <mergeCell ref="E3:G3"/>
    <mergeCell ref="H3:J3"/>
    <mergeCell ref="X2:Y2"/>
    <mergeCell ref="X3:X4"/>
    <mergeCell ref="Y3:Y4"/>
    <mergeCell ref="K3:M3"/>
    <mergeCell ref="B2:M2"/>
    <mergeCell ref="N3:P3"/>
    <mergeCell ref="Q3:S3"/>
    <mergeCell ref="T3:V3"/>
    <mergeCell ref="N2:V2"/>
  </mergeCells>
  <printOptions/>
  <pageMargins left="0.58" right="0.1968503937007874" top="0.7086614173228347" bottom="0.5118110236220472" header="0.5118110236220472" footer="0.4330708661417323"/>
  <pageSetup fitToHeight="1" fitToWidth="1" horizontalDpi="1200" verticalDpi="1200" orientation="landscape" paperSize="9" scale="91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" width="6.50390625" style="1" customWidth="1"/>
    <col min="3" max="4" width="5.875" style="1" customWidth="1"/>
    <col min="5" max="6" width="6.50390625" style="1" customWidth="1"/>
    <col min="7" max="13" width="5.875" style="1" customWidth="1"/>
    <col min="14" max="16" width="6.50390625" style="1" bestFit="1" customWidth="1"/>
    <col min="17" max="22" width="5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24" t="s">
        <v>125</v>
      </c>
      <c r="M1" s="70"/>
      <c r="V1" s="25" t="s">
        <v>126</v>
      </c>
      <c r="Y1" s="9"/>
    </row>
    <row r="2" spans="1:25" s="6" customFormat="1" ht="24" customHeight="1">
      <c r="A2" s="339"/>
      <c r="B2" s="351" t="s">
        <v>133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/>
      <c r="N2" s="351" t="s">
        <v>134</v>
      </c>
      <c r="O2" s="352"/>
      <c r="P2" s="352"/>
      <c r="Q2" s="352"/>
      <c r="R2" s="352"/>
      <c r="S2" s="352"/>
      <c r="T2" s="352"/>
      <c r="U2" s="352"/>
      <c r="V2" s="353"/>
      <c r="X2" s="345" t="s">
        <v>8</v>
      </c>
      <c r="Y2" s="346"/>
    </row>
    <row r="3" spans="1:26" s="8" customFormat="1" ht="200.25" customHeight="1">
      <c r="A3" s="358"/>
      <c r="B3" s="357" t="s">
        <v>106</v>
      </c>
      <c r="C3" s="349"/>
      <c r="D3" s="350"/>
      <c r="E3" s="354" t="s">
        <v>121</v>
      </c>
      <c r="F3" s="349"/>
      <c r="G3" s="350"/>
      <c r="H3" s="357" t="s">
        <v>88</v>
      </c>
      <c r="I3" s="349"/>
      <c r="J3" s="350"/>
      <c r="K3" s="349" t="s">
        <v>24</v>
      </c>
      <c r="L3" s="349"/>
      <c r="M3" s="350"/>
      <c r="N3" s="354" t="s">
        <v>122</v>
      </c>
      <c r="O3" s="355"/>
      <c r="P3" s="356"/>
      <c r="Q3" s="354" t="s">
        <v>123</v>
      </c>
      <c r="R3" s="355"/>
      <c r="S3" s="356"/>
      <c r="T3" s="357" t="s">
        <v>25</v>
      </c>
      <c r="U3" s="349"/>
      <c r="V3" s="350"/>
      <c r="W3" s="7"/>
      <c r="X3" s="347" t="s">
        <v>124</v>
      </c>
      <c r="Y3" s="348" t="s">
        <v>104</v>
      </c>
      <c r="Z3" s="7"/>
    </row>
    <row r="4" spans="1:26" ht="18.75" customHeight="1">
      <c r="A4" s="39" t="s">
        <v>22</v>
      </c>
      <c r="B4" s="217" t="s">
        <v>85</v>
      </c>
      <c r="C4" s="218" t="s">
        <v>86</v>
      </c>
      <c r="D4" s="219" t="s">
        <v>87</v>
      </c>
      <c r="E4" s="217" t="s">
        <v>85</v>
      </c>
      <c r="F4" s="220" t="s">
        <v>86</v>
      </c>
      <c r="G4" s="219" t="s">
        <v>87</v>
      </c>
      <c r="H4" s="217" t="s">
        <v>85</v>
      </c>
      <c r="I4" s="220" t="s">
        <v>86</v>
      </c>
      <c r="J4" s="219" t="s">
        <v>87</v>
      </c>
      <c r="K4" s="218" t="s">
        <v>85</v>
      </c>
      <c r="L4" s="220" t="s">
        <v>86</v>
      </c>
      <c r="M4" s="219" t="s">
        <v>87</v>
      </c>
      <c r="N4" s="217" t="s">
        <v>85</v>
      </c>
      <c r="O4" s="220" t="s">
        <v>86</v>
      </c>
      <c r="P4" s="219" t="s">
        <v>87</v>
      </c>
      <c r="Q4" s="217" t="s">
        <v>85</v>
      </c>
      <c r="R4" s="220" t="s">
        <v>86</v>
      </c>
      <c r="S4" s="222" t="s">
        <v>87</v>
      </c>
      <c r="T4" s="217" t="s">
        <v>85</v>
      </c>
      <c r="U4" s="220" t="s">
        <v>86</v>
      </c>
      <c r="V4" s="219" t="s">
        <v>87</v>
      </c>
      <c r="W4" s="17"/>
      <c r="X4" s="359"/>
      <c r="Y4" s="348"/>
      <c r="Z4" s="2"/>
    </row>
    <row r="5" spans="1:26" ht="25.5" customHeight="1">
      <c r="A5" s="27" t="s">
        <v>107</v>
      </c>
      <c r="B5" s="189">
        <f>'2-2-4月報_月別患者数'!B5/11</f>
        <v>0.36363636363636365</v>
      </c>
      <c r="C5" s="190">
        <f>'2-2-4月報_月別患者数'!C5/11</f>
        <v>0.2727272727272727</v>
      </c>
      <c r="D5" s="191">
        <f>'2-2-4月報_月別患者数'!D5/11</f>
        <v>0.09090909090909091</v>
      </c>
      <c r="E5" s="189">
        <f>'2-2-4月報_月別患者数'!E5/11</f>
        <v>1.1818181818181819</v>
      </c>
      <c r="F5" s="82">
        <f>'2-2-4月報_月別患者数'!F5/11</f>
        <v>1</v>
      </c>
      <c r="G5" s="191">
        <f>'2-2-4月報_月別患者数'!G5/11</f>
        <v>0.18181818181818182</v>
      </c>
      <c r="H5" s="189">
        <f>'2-2-4月報_月別患者数'!H5/11</f>
        <v>0.8181818181818182</v>
      </c>
      <c r="I5" s="82">
        <f>'2-2-4月報_月別患者数'!I5/11</f>
        <v>0.8181818181818182</v>
      </c>
      <c r="J5" s="191">
        <f>'2-2-4月報_月別患者数'!J5/11</f>
        <v>0</v>
      </c>
      <c r="K5" s="190">
        <f>'2-2-4月報_月別患者数'!K5/11</f>
        <v>0.09090909090909091</v>
      </c>
      <c r="L5" s="82">
        <f>'2-2-4月報_月別患者数'!L5/11</f>
        <v>0.09090909090909091</v>
      </c>
      <c r="M5" s="191">
        <f>'2-2-4月報_月別患者数'!M5/11</f>
        <v>0</v>
      </c>
      <c r="N5" s="41">
        <f>'2-2-4月報_月別患者数'!N5/6</f>
        <v>2</v>
      </c>
      <c r="O5" s="42">
        <f>'2-2-4月報_月別患者数'!O5/6</f>
        <v>0.6666666666666666</v>
      </c>
      <c r="P5" s="52">
        <f>'2-2-4月報_月別患者数'!P5/6</f>
        <v>1.3333333333333333</v>
      </c>
      <c r="Q5" s="41">
        <f>'2-2-4月報_月別患者数'!Q5/6</f>
        <v>0</v>
      </c>
      <c r="R5" s="56">
        <f>'2-2-4月報_月別患者数'!R5/6</f>
        <v>0</v>
      </c>
      <c r="S5" s="52">
        <f>'2-2-4月報_月別患者数'!S5/6</f>
        <v>0</v>
      </c>
      <c r="T5" s="53">
        <f>'2-2-4月報_月別患者数'!T5/6</f>
        <v>0</v>
      </c>
      <c r="U5" s="54">
        <f>'2-2-4月報_月別患者数'!U5/6</f>
        <v>0</v>
      </c>
      <c r="V5" s="55">
        <f>'2-2-4月報_月別患者数'!V5/6</f>
        <v>0</v>
      </c>
      <c r="W5" s="17"/>
      <c r="X5" s="265">
        <v>11</v>
      </c>
      <c r="Y5" s="266">
        <v>6</v>
      </c>
      <c r="Z5" s="2"/>
    </row>
    <row r="6" spans="1:26" ht="25.5" customHeight="1">
      <c r="A6" s="28" t="s">
        <v>108</v>
      </c>
      <c r="B6" s="41">
        <f>'2-2-4月報_月別患者数'!B6/11</f>
        <v>0.9090909090909091</v>
      </c>
      <c r="C6" s="42">
        <f>'2-2-4月報_月別患者数'!C6/11</f>
        <v>0.8181818181818182</v>
      </c>
      <c r="D6" s="43">
        <f>'2-2-4月報_月別患者数'!D6/11</f>
        <v>0.09090909090909091</v>
      </c>
      <c r="E6" s="41">
        <f>'2-2-4月報_月別患者数'!E6/11</f>
        <v>0.8181818181818182</v>
      </c>
      <c r="F6" s="56">
        <f>'2-2-4月報_月別患者数'!F6/11</f>
        <v>0.6363636363636364</v>
      </c>
      <c r="G6" s="43">
        <f>'2-2-4月報_月別患者数'!G6/11</f>
        <v>0.18181818181818182</v>
      </c>
      <c r="H6" s="41">
        <f>'2-2-4月報_月別患者数'!H6/11</f>
        <v>0.36363636363636365</v>
      </c>
      <c r="I6" s="56">
        <f>'2-2-4月報_月別患者数'!I6/11</f>
        <v>0.36363636363636365</v>
      </c>
      <c r="J6" s="43">
        <f>'2-2-4月報_月別患者数'!J6/11</f>
        <v>0</v>
      </c>
      <c r="K6" s="42">
        <f>'2-2-4月報_月別患者数'!K6/11</f>
        <v>0.36363636363636365</v>
      </c>
      <c r="L6" s="56">
        <f>'2-2-4月報_月別患者数'!L6/11</f>
        <v>0.36363636363636365</v>
      </c>
      <c r="M6" s="43">
        <f>'2-2-4月報_月別患者数'!M6/11</f>
        <v>0</v>
      </c>
      <c r="N6" s="41">
        <f>'2-2-4月報_月別患者数'!N6/6</f>
        <v>1</v>
      </c>
      <c r="O6" s="42">
        <f>'2-2-4月報_月別患者数'!O6/6</f>
        <v>0.5</v>
      </c>
      <c r="P6" s="52">
        <f>'2-2-4月報_月別患者数'!P6/6</f>
        <v>0.5</v>
      </c>
      <c r="Q6" s="41">
        <f>'2-2-4月報_月別患者数'!Q6/6</f>
        <v>0</v>
      </c>
      <c r="R6" s="56">
        <f>'2-2-4月報_月別患者数'!R6/6</f>
        <v>0</v>
      </c>
      <c r="S6" s="52">
        <f>'2-2-4月報_月別患者数'!S6/6</f>
        <v>0</v>
      </c>
      <c r="T6" s="41">
        <f>'2-2-4月報_月別患者数'!T6/6</f>
        <v>0</v>
      </c>
      <c r="U6" s="56">
        <f>'2-2-4月報_月別患者数'!U6/6</f>
        <v>0</v>
      </c>
      <c r="V6" s="43">
        <f>'2-2-4月報_月別患者数'!V6/6</f>
        <v>0</v>
      </c>
      <c r="W6" s="17"/>
      <c r="X6" s="267">
        <v>11</v>
      </c>
      <c r="Y6" s="268">
        <v>6</v>
      </c>
      <c r="Z6" s="2"/>
    </row>
    <row r="7" spans="1:26" ht="25.5" customHeight="1">
      <c r="A7" s="28" t="s">
        <v>109</v>
      </c>
      <c r="B7" s="41">
        <f>'2-2-4月報_月別患者数'!B7/11</f>
        <v>0.7272727272727273</v>
      </c>
      <c r="C7" s="42">
        <f>'2-2-4月報_月別患者数'!C7/11</f>
        <v>0.45454545454545453</v>
      </c>
      <c r="D7" s="43">
        <f>'2-2-4月報_月別患者数'!D7/11</f>
        <v>0.2727272727272727</v>
      </c>
      <c r="E7" s="41">
        <f>'2-2-4月報_月別患者数'!E7/11</f>
        <v>1.1818181818181819</v>
      </c>
      <c r="F7" s="56">
        <f>'2-2-4月報_月別患者数'!F7/11</f>
        <v>0.9090909090909091</v>
      </c>
      <c r="G7" s="43">
        <f>'2-2-4月報_月別患者数'!G7/11</f>
        <v>0.2727272727272727</v>
      </c>
      <c r="H7" s="41">
        <f>'2-2-4月報_月別患者数'!H7/11</f>
        <v>0.6363636363636364</v>
      </c>
      <c r="I7" s="56">
        <f>'2-2-4月報_月別患者数'!I7/11</f>
        <v>0.6363636363636364</v>
      </c>
      <c r="J7" s="43">
        <f>'2-2-4月報_月別患者数'!J7/11</f>
        <v>0</v>
      </c>
      <c r="K7" s="42">
        <f>'2-2-4月報_月別患者数'!K7/11</f>
        <v>0.2727272727272727</v>
      </c>
      <c r="L7" s="56">
        <f>'2-2-4月報_月別患者数'!L7/11</f>
        <v>0.2727272727272727</v>
      </c>
      <c r="M7" s="43">
        <f>'2-2-4月報_月別患者数'!M7/11</f>
        <v>0</v>
      </c>
      <c r="N7" s="41">
        <f>'2-2-4月報_月別患者数'!N7/6</f>
        <v>1.3333333333333333</v>
      </c>
      <c r="O7" s="42">
        <f>'2-2-4月報_月別患者数'!O7/6</f>
        <v>0.5</v>
      </c>
      <c r="P7" s="52">
        <f>'2-2-4月報_月別患者数'!P7/6</f>
        <v>0.8333333333333334</v>
      </c>
      <c r="Q7" s="41">
        <f>'2-2-4月報_月別患者数'!Q7/6</f>
        <v>0</v>
      </c>
      <c r="R7" s="56">
        <f>'2-2-4月報_月別患者数'!R7/6</f>
        <v>0</v>
      </c>
      <c r="S7" s="52">
        <f>'2-2-4月報_月別患者数'!S7/6</f>
        <v>0</v>
      </c>
      <c r="T7" s="41">
        <f>'2-2-4月報_月別患者数'!T7/6</f>
        <v>0</v>
      </c>
      <c r="U7" s="56">
        <f>'2-2-4月報_月別患者数'!U7/6</f>
        <v>0</v>
      </c>
      <c r="V7" s="43">
        <f>'2-2-4月報_月別患者数'!V7/6</f>
        <v>0</v>
      </c>
      <c r="W7" s="17"/>
      <c r="X7" s="267">
        <v>11</v>
      </c>
      <c r="Y7" s="268">
        <v>6</v>
      </c>
      <c r="Z7" s="2"/>
    </row>
    <row r="8" spans="1:26" ht="25.5" customHeight="1">
      <c r="A8" s="28" t="s">
        <v>110</v>
      </c>
      <c r="B8" s="41">
        <f>'2-2-4月報_月別患者数'!B8/11</f>
        <v>0.5454545454545454</v>
      </c>
      <c r="C8" s="42">
        <f>'2-2-4月報_月別患者数'!C8/11</f>
        <v>0.45454545454545453</v>
      </c>
      <c r="D8" s="43">
        <f>'2-2-4月報_月別患者数'!D8/11</f>
        <v>0.09090909090909091</v>
      </c>
      <c r="E8" s="41">
        <f>'2-2-4月報_月別患者数'!E8/11</f>
        <v>0.6363636363636364</v>
      </c>
      <c r="F8" s="56">
        <f>'2-2-4月報_月別患者数'!F8/11</f>
        <v>0.45454545454545453</v>
      </c>
      <c r="G8" s="43">
        <f>'2-2-4月報_月別患者数'!G8/11</f>
        <v>0.18181818181818182</v>
      </c>
      <c r="H8" s="41">
        <f>'2-2-4月報_月別患者数'!H8/11</f>
        <v>0.6363636363636364</v>
      </c>
      <c r="I8" s="56">
        <f>'2-2-4月報_月別患者数'!I8/11</f>
        <v>0.6363636363636364</v>
      </c>
      <c r="J8" s="43">
        <f>'2-2-4月報_月別患者数'!J8/11</f>
        <v>0</v>
      </c>
      <c r="K8" s="42">
        <f>'2-2-4月報_月別患者数'!K8/11</f>
        <v>0.6363636363636364</v>
      </c>
      <c r="L8" s="56">
        <f>'2-2-4月報_月別患者数'!L8/11</f>
        <v>0.6363636363636364</v>
      </c>
      <c r="M8" s="43">
        <f>'2-2-4月報_月別患者数'!M8/11</f>
        <v>0</v>
      </c>
      <c r="N8" s="41">
        <f>'2-2-4月報_月別患者数'!N8/6</f>
        <v>1.1666666666666667</v>
      </c>
      <c r="O8" s="42">
        <f>'2-2-4月報_月別患者数'!O8/6</f>
        <v>0.5</v>
      </c>
      <c r="P8" s="52">
        <f>'2-2-4月報_月別患者数'!P8/6</f>
        <v>0.6666666666666666</v>
      </c>
      <c r="Q8" s="41">
        <f>'2-2-4月報_月別患者数'!Q8/6</f>
        <v>0</v>
      </c>
      <c r="R8" s="56">
        <f>'2-2-4月報_月別患者数'!R8/6</f>
        <v>0</v>
      </c>
      <c r="S8" s="52">
        <f>'2-2-4月報_月別患者数'!S8/6</f>
        <v>0</v>
      </c>
      <c r="T8" s="41">
        <f>'2-2-4月報_月別患者数'!T8/6</f>
        <v>0</v>
      </c>
      <c r="U8" s="56">
        <f>'2-2-4月報_月別患者数'!U8/6</f>
        <v>0</v>
      </c>
      <c r="V8" s="43">
        <f>'2-2-4月報_月別患者数'!V8/6</f>
        <v>0</v>
      </c>
      <c r="W8" s="17"/>
      <c r="X8" s="267">
        <v>11</v>
      </c>
      <c r="Y8" s="268">
        <v>6</v>
      </c>
      <c r="Z8" s="2"/>
    </row>
    <row r="9" spans="1:26" ht="25.5" customHeight="1">
      <c r="A9" s="28" t="s">
        <v>111</v>
      </c>
      <c r="B9" s="41">
        <f>'2-2-4月報_月別患者数'!B9/11</f>
        <v>0.18181818181818182</v>
      </c>
      <c r="C9" s="42">
        <f>'2-2-4月報_月別患者数'!C9/11</f>
        <v>0.09090909090909091</v>
      </c>
      <c r="D9" s="43">
        <f>'2-2-4月報_月別患者数'!D9/11</f>
        <v>0.09090909090909091</v>
      </c>
      <c r="E9" s="41">
        <f>'2-2-4月報_月別患者数'!E9/11</f>
        <v>1.2727272727272727</v>
      </c>
      <c r="F9" s="56">
        <f>'2-2-4月報_月別患者数'!F9/11</f>
        <v>1.0909090909090908</v>
      </c>
      <c r="G9" s="43">
        <f>'2-2-4月報_月別患者数'!G9/11</f>
        <v>0.18181818181818182</v>
      </c>
      <c r="H9" s="41">
        <f>'2-2-4月報_月別患者数'!H9/11</f>
        <v>0.7272727272727273</v>
      </c>
      <c r="I9" s="56">
        <f>'2-2-4月報_月別患者数'!I9/11</f>
        <v>0.7272727272727273</v>
      </c>
      <c r="J9" s="43">
        <f>'2-2-4月報_月別患者数'!J9/11</f>
        <v>0</v>
      </c>
      <c r="K9" s="42">
        <f>'2-2-4月報_月別患者数'!K9/11</f>
        <v>0.36363636363636365</v>
      </c>
      <c r="L9" s="56">
        <f>'2-2-4月報_月別患者数'!L9/11</f>
        <v>0.2727272727272727</v>
      </c>
      <c r="M9" s="43">
        <f>'2-2-4月報_月別患者数'!M9/11</f>
        <v>0.09090909090909091</v>
      </c>
      <c r="N9" s="41">
        <f>'2-2-4月報_月別患者数'!N9/6</f>
        <v>0.5</v>
      </c>
      <c r="O9" s="42">
        <f>'2-2-4月報_月別患者数'!O9/6</f>
        <v>0.16666666666666666</v>
      </c>
      <c r="P9" s="52">
        <f>'2-2-4月報_月別患者数'!P9/6</f>
        <v>0.3333333333333333</v>
      </c>
      <c r="Q9" s="41">
        <f>'2-2-4月報_月別患者数'!Q9/6</f>
        <v>0</v>
      </c>
      <c r="R9" s="56">
        <f>'2-2-4月報_月別患者数'!R9/6</f>
        <v>0</v>
      </c>
      <c r="S9" s="52">
        <f>'2-2-4月報_月別患者数'!S9/6</f>
        <v>0</v>
      </c>
      <c r="T9" s="41">
        <f>'2-2-4月報_月別患者数'!T9/6</f>
        <v>0</v>
      </c>
      <c r="U9" s="56">
        <f>'2-2-4月報_月別患者数'!U9/6</f>
        <v>0</v>
      </c>
      <c r="V9" s="43">
        <f>'2-2-4月報_月別患者数'!V9/6</f>
        <v>0</v>
      </c>
      <c r="W9" s="17"/>
      <c r="X9" s="267">
        <v>11</v>
      </c>
      <c r="Y9" s="268">
        <v>6</v>
      </c>
      <c r="Z9" s="2"/>
    </row>
    <row r="10" spans="1:26" ht="25.5" customHeight="1">
      <c r="A10" s="28" t="s">
        <v>112</v>
      </c>
      <c r="B10" s="41">
        <f>'2-2-4月報_月別患者数'!B10/11</f>
        <v>0.5454545454545454</v>
      </c>
      <c r="C10" s="42">
        <f>'2-2-4月報_月別患者数'!C10/11</f>
        <v>0.36363636363636365</v>
      </c>
      <c r="D10" s="43">
        <f>'2-2-4月報_月別患者数'!D10/11</f>
        <v>0.18181818181818182</v>
      </c>
      <c r="E10" s="41">
        <f>'2-2-4月報_月別患者数'!E10/11</f>
        <v>1</v>
      </c>
      <c r="F10" s="56">
        <f>'2-2-4月報_月別患者数'!F10/11</f>
        <v>0.8181818181818182</v>
      </c>
      <c r="G10" s="43">
        <f>'2-2-4月報_月別患者数'!G10/11</f>
        <v>0.18181818181818182</v>
      </c>
      <c r="H10" s="41">
        <f>'2-2-4月報_月別患者数'!H10/11</f>
        <v>0.7272727272727273</v>
      </c>
      <c r="I10" s="56">
        <f>'2-2-4月報_月別患者数'!I10/11</f>
        <v>0.7272727272727273</v>
      </c>
      <c r="J10" s="43">
        <f>'2-2-4月報_月別患者数'!J10/11</f>
        <v>0</v>
      </c>
      <c r="K10" s="42">
        <f>'2-2-4月報_月別患者数'!K10/11</f>
        <v>0.2727272727272727</v>
      </c>
      <c r="L10" s="56">
        <f>'2-2-4月報_月別患者数'!L10/11</f>
        <v>0.2727272727272727</v>
      </c>
      <c r="M10" s="43">
        <f>'2-2-4月報_月別患者数'!M10/11</f>
        <v>0</v>
      </c>
      <c r="N10" s="41">
        <f>'2-2-4月報_月別患者数'!N10/6</f>
        <v>0.8333333333333334</v>
      </c>
      <c r="O10" s="42">
        <f>'2-2-4月報_月別患者数'!O10/6</f>
        <v>0.5</v>
      </c>
      <c r="P10" s="52">
        <f>'2-2-4月報_月別患者数'!P10/6</f>
        <v>0.3333333333333333</v>
      </c>
      <c r="Q10" s="41">
        <f>'2-2-4月報_月別患者数'!Q10/6</f>
        <v>0</v>
      </c>
      <c r="R10" s="56">
        <f>'2-2-4月報_月別患者数'!R10/6</f>
        <v>0</v>
      </c>
      <c r="S10" s="52">
        <f>'2-2-4月報_月別患者数'!S10/6</f>
        <v>0</v>
      </c>
      <c r="T10" s="41">
        <f>'2-2-4月報_月別患者数'!T10/6</f>
        <v>0</v>
      </c>
      <c r="U10" s="56">
        <f>'2-2-4月報_月別患者数'!U10/6</f>
        <v>0</v>
      </c>
      <c r="V10" s="43">
        <f>'2-2-4月報_月別患者数'!V10/6</f>
        <v>0</v>
      </c>
      <c r="W10" s="17"/>
      <c r="X10" s="267">
        <v>11</v>
      </c>
      <c r="Y10" s="268">
        <v>6</v>
      </c>
      <c r="Z10" s="2"/>
    </row>
    <row r="11" spans="1:26" ht="25.5" customHeight="1">
      <c r="A11" s="28" t="s">
        <v>113</v>
      </c>
      <c r="B11" s="41">
        <f>'2-2-4月報_月別患者数'!B11/11</f>
        <v>0.7272727272727273</v>
      </c>
      <c r="C11" s="42">
        <f>'2-2-4月報_月別患者数'!C11/11</f>
        <v>0.45454545454545453</v>
      </c>
      <c r="D11" s="43">
        <f>'2-2-4月報_月別患者数'!D11/11</f>
        <v>0.2727272727272727</v>
      </c>
      <c r="E11" s="41">
        <f>'2-2-4月報_月別患者数'!E11/11</f>
        <v>1.0909090909090908</v>
      </c>
      <c r="F11" s="56">
        <f>'2-2-4月報_月別患者数'!F11/11</f>
        <v>0.9090909090909091</v>
      </c>
      <c r="G11" s="43">
        <f>'2-2-4月報_月別患者数'!G11/11</f>
        <v>0.18181818181818182</v>
      </c>
      <c r="H11" s="41">
        <f>'2-2-4月報_月別患者数'!H11/11</f>
        <v>0.6363636363636364</v>
      </c>
      <c r="I11" s="56">
        <f>'2-2-4月報_月別患者数'!I11/11</f>
        <v>0.6363636363636364</v>
      </c>
      <c r="J11" s="43">
        <f>'2-2-4月報_月別患者数'!J11/11</f>
        <v>0</v>
      </c>
      <c r="K11" s="42">
        <f>'2-2-4月報_月別患者数'!K11/11</f>
        <v>0.6363636363636364</v>
      </c>
      <c r="L11" s="56">
        <f>'2-2-4月報_月別患者数'!L11/11</f>
        <v>0.6363636363636364</v>
      </c>
      <c r="M11" s="43">
        <f>'2-2-4月報_月別患者数'!M11/11</f>
        <v>0</v>
      </c>
      <c r="N11" s="41">
        <f>'2-2-4月報_月別患者数'!N11/6</f>
        <v>0.8333333333333334</v>
      </c>
      <c r="O11" s="42">
        <f>'2-2-4月報_月別患者数'!O11/6</f>
        <v>0.5</v>
      </c>
      <c r="P11" s="52">
        <f>'2-2-4月報_月別患者数'!P11/6</f>
        <v>0.3333333333333333</v>
      </c>
      <c r="Q11" s="41">
        <f>'2-2-4月報_月別患者数'!Q11/6</f>
        <v>0</v>
      </c>
      <c r="R11" s="56">
        <f>'2-2-4月報_月別患者数'!R11/6</f>
        <v>0</v>
      </c>
      <c r="S11" s="52">
        <f>'2-2-4月報_月別患者数'!S11/6</f>
        <v>0</v>
      </c>
      <c r="T11" s="41">
        <f>'2-2-4月報_月別患者数'!T11/6</f>
        <v>0.16666666666666666</v>
      </c>
      <c r="U11" s="56">
        <f>'2-2-4月報_月別患者数'!U11/6</f>
        <v>0.16666666666666666</v>
      </c>
      <c r="V11" s="43">
        <f>'2-2-4月報_月別患者数'!V11/6</f>
        <v>0</v>
      </c>
      <c r="W11" s="17"/>
      <c r="X11" s="267">
        <v>11</v>
      </c>
      <c r="Y11" s="268">
        <v>6</v>
      </c>
      <c r="Z11" s="2"/>
    </row>
    <row r="12" spans="1:26" ht="25.5" customHeight="1">
      <c r="A12" s="28" t="s">
        <v>114</v>
      </c>
      <c r="B12" s="41">
        <f>'2-2-4月報_月別患者数'!B12/11</f>
        <v>0.9090909090909091</v>
      </c>
      <c r="C12" s="42">
        <f>'2-2-4月報_月別患者数'!C12/11</f>
        <v>0.09090909090909091</v>
      </c>
      <c r="D12" s="43">
        <f>'2-2-4月報_月別患者数'!D12/11</f>
        <v>0.8181818181818182</v>
      </c>
      <c r="E12" s="41">
        <f>'2-2-4月報_月別患者数'!E12/11</f>
        <v>1.4545454545454546</v>
      </c>
      <c r="F12" s="56">
        <f>'2-2-4月報_月別患者数'!F12/11</f>
        <v>1.0909090909090908</v>
      </c>
      <c r="G12" s="43">
        <f>'2-2-4月報_月別患者数'!G12/11</f>
        <v>0.36363636363636365</v>
      </c>
      <c r="H12" s="41">
        <f>'2-2-4月報_月別患者数'!H12/11</f>
        <v>0.5454545454545454</v>
      </c>
      <c r="I12" s="56">
        <f>'2-2-4月報_月別患者数'!I12/11</f>
        <v>0.45454545454545453</v>
      </c>
      <c r="J12" s="43">
        <f>'2-2-4月報_月別患者数'!J12/11</f>
        <v>0.09090909090909091</v>
      </c>
      <c r="K12" s="42">
        <f>'2-2-4月報_月別患者数'!K12/11</f>
        <v>0.36363636363636365</v>
      </c>
      <c r="L12" s="56">
        <f>'2-2-4月報_月別患者数'!L12/11</f>
        <v>0.18181818181818182</v>
      </c>
      <c r="M12" s="43">
        <f>'2-2-4月報_月別患者数'!M12/11</f>
        <v>0.18181818181818182</v>
      </c>
      <c r="N12" s="41">
        <f>'2-2-4月報_月別患者数'!N12/6</f>
        <v>1.1666666666666667</v>
      </c>
      <c r="O12" s="42">
        <f>'2-2-4月報_月別患者数'!O12/6</f>
        <v>0.6666666666666666</v>
      </c>
      <c r="P12" s="52">
        <f>'2-2-4月報_月別患者数'!P12/6</f>
        <v>0.5</v>
      </c>
      <c r="Q12" s="41">
        <f>'2-2-4月報_月別患者数'!Q12/6</f>
        <v>0</v>
      </c>
      <c r="R12" s="56">
        <f>'2-2-4月報_月別患者数'!R12/6</f>
        <v>0</v>
      </c>
      <c r="S12" s="52">
        <f>'2-2-4月報_月別患者数'!S12/6</f>
        <v>0</v>
      </c>
      <c r="T12" s="41">
        <f>'2-2-4月報_月別患者数'!T12/6</f>
        <v>0</v>
      </c>
      <c r="U12" s="56">
        <f>'2-2-4月報_月別患者数'!U12/6</f>
        <v>0</v>
      </c>
      <c r="V12" s="43">
        <f>'2-2-4月報_月別患者数'!V12/6</f>
        <v>0</v>
      </c>
      <c r="W12" s="17"/>
      <c r="X12" s="267">
        <v>11</v>
      </c>
      <c r="Y12" s="268">
        <v>6</v>
      </c>
      <c r="Z12" s="2"/>
    </row>
    <row r="13" spans="1:26" ht="25.5" customHeight="1">
      <c r="A13" s="28" t="s">
        <v>115</v>
      </c>
      <c r="B13" s="41">
        <f>'2-2-4月報_月別患者数'!B13/11</f>
        <v>1.2727272727272727</v>
      </c>
      <c r="C13" s="42">
        <f>'2-2-4月報_月別患者数'!C13/11</f>
        <v>0.6363636363636364</v>
      </c>
      <c r="D13" s="43">
        <f>'2-2-4月報_月別患者数'!D13/11</f>
        <v>0.6363636363636364</v>
      </c>
      <c r="E13" s="41">
        <f>'2-2-4月報_月別患者数'!E13/11</f>
        <v>1.2727272727272727</v>
      </c>
      <c r="F13" s="56">
        <f>'2-2-4月報_月別患者数'!F13/11</f>
        <v>0.9090909090909091</v>
      </c>
      <c r="G13" s="43">
        <f>'2-2-4月報_月別患者数'!G13/11</f>
        <v>0.36363636363636365</v>
      </c>
      <c r="H13" s="41">
        <f>'2-2-4月報_月別患者数'!H13/11</f>
        <v>0.5454545454545454</v>
      </c>
      <c r="I13" s="56">
        <f>'2-2-4月報_月別患者数'!I13/11</f>
        <v>0.36363636363636365</v>
      </c>
      <c r="J13" s="43">
        <f>'2-2-4月報_月別患者数'!J13/11</f>
        <v>0.18181818181818182</v>
      </c>
      <c r="K13" s="42">
        <f>'2-2-4月報_月別患者数'!K13/11</f>
        <v>0.6363636363636364</v>
      </c>
      <c r="L13" s="56">
        <f>'2-2-4月報_月別患者数'!L13/11</f>
        <v>0.45454545454545453</v>
      </c>
      <c r="M13" s="43">
        <f>'2-2-4月報_月別患者数'!M13/11</f>
        <v>0.18181818181818182</v>
      </c>
      <c r="N13" s="41">
        <f>'2-2-4月報_月別患者数'!N13/6</f>
        <v>1.1666666666666667</v>
      </c>
      <c r="O13" s="42">
        <f>'2-2-4月報_月別患者数'!O13/6</f>
        <v>0.6666666666666666</v>
      </c>
      <c r="P13" s="52">
        <f>'2-2-4月報_月別患者数'!P13/6</f>
        <v>0.5</v>
      </c>
      <c r="Q13" s="41">
        <f>'2-2-4月報_月別患者数'!Q13/6</f>
        <v>0</v>
      </c>
      <c r="R13" s="56">
        <f>'2-2-4月報_月別患者数'!R13/6</f>
        <v>0</v>
      </c>
      <c r="S13" s="52">
        <f>'2-2-4月報_月別患者数'!S13/6</f>
        <v>0</v>
      </c>
      <c r="T13" s="41">
        <f>'2-2-4月報_月別患者数'!T13/6</f>
        <v>0</v>
      </c>
      <c r="U13" s="56">
        <f>'2-2-4月報_月別患者数'!U13/6</f>
        <v>0</v>
      </c>
      <c r="V13" s="43">
        <f>'2-2-4月報_月別患者数'!V13/6</f>
        <v>0</v>
      </c>
      <c r="W13" s="17"/>
      <c r="X13" s="267">
        <v>11</v>
      </c>
      <c r="Y13" s="268">
        <v>6</v>
      </c>
      <c r="Z13" s="2"/>
    </row>
    <row r="14" spans="1:26" ht="25.5" customHeight="1">
      <c r="A14" s="28" t="s">
        <v>116</v>
      </c>
      <c r="B14" s="41">
        <f>'2-2-4月報_月別患者数'!B14/11</f>
        <v>2.1818181818181817</v>
      </c>
      <c r="C14" s="42">
        <f>'2-2-4月報_月別患者数'!C14/11</f>
        <v>0.9090909090909091</v>
      </c>
      <c r="D14" s="43">
        <f>'2-2-4月報_月別患者数'!D14/11</f>
        <v>1.2727272727272727</v>
      </c>
      <c r="E14" s="41">
        <f>'2-2-4月報_月別患者数'!E14/11</f>
        <v>1.2727272727272727</v>
      </c>
      <c r="F14" s="56">
        <f>'2-2-4月報_月別患者数'!F14/11</f>
        <v>1.0909090909090908</v>
      </c>
      <c r="G14" s="43">
        <f>'2-2-4月報_月別患者数'!G14/11</f>
        <v>0.18181818181818182</v>
      </c>
      <c r="H14" s="41">
        <f>'2-2-4月報_月別患者数'!H14/11</f>
        <v>0.9090909090909091</v>
      </c>
      <c r="I14" s="56">
        <f>'2-2-4月報_月別患者数'!I14/11</f>
        <v>0.7272727272727273</v>
      </c>
      <c r="J14" s="43">
        <f>'2-2-4月報_月別患者数'!J14/11</f>
        <v>0.18181818181818182</v>
      </c>
      <c r="K14" s="42">
        <f>'2-2-4月報_月別患者数'!K14/11</f>
        <v>0.5454545454545454</v>
      </c>
      <c r="L14" s="56">
        <f>'2-2-4月報_月別患者数'!L14/11</f>
        <v>0.5454545454545454</v>
      </c>
      <c r="M14" s="43">
        <f>'2-2-4月報_月別患者数'!M14/11</f>
        <v>0</v>
      </c>
      <c r="N14" s="41">
        <f>'2-2-4月報_月別患者数'!N14/6</f>
        <v>2.3333333333333335</v>
      </c>
      <c r="O14" s="42">
        <f>'2-2-4月報_月別患者数'!O14/6</f>
        <v>1.8333333333333333</v>
      </c>
      <c r="P14" s="52">
        <f>'2-2-4月報_月別患者数'!P14/6</f>
        <v>0.5</v>
      </c>
      <c r="Q14" s="41">
        <f>'2-2-4月報_月別患者数'!Q14/6</f>
        <v>0</v>
      </c>
      <c r="R14" s="56">
        <f>'2-2-4月報_月別患者数'!R14/6</f>
        <v>0</v>
      </c>
      <c r="S14" s="52">
        <f>'2-2-4月報_月別患者数'!S14/6</f>
        <v>0</v>
      </c>
      <c r="T14" s="41">
        <f>'2-2-4月報_月別患者数'!T14/6</f>
        <v>0</v>
      </c>
      <c r="U14" s="56">
        <f>'2-2-4月報_月別患者数'!U14/6</f>
        <v>0</v>
      </c>
      <c r="V14" s="43">
        <f>'2-2-4月報_月別患者数'!V14/6</f>
        <v>0</v>
      </c>
      <c r="W14" s="17"/>
      <c r="X14" s="267">
        <v>11</v>
      </c>
      <c r="Y14" s="268">
        <v>6</v>
      </c>
      <c r="Z14" s="2"/>
    </row>
    <row r="15" spans="1:26" ht="25.5" customHeight="1">
      <c r="A15" s="28" t="s">
        <v>117</v>
      </c>
      <c r="B15" s="41">
        <f>'2-2-4月報_月別患者数'!B15/11</f>
        <v>1.4545454545454546</v>
      </c>
      <c r="C15" s="42">
        <f>'2-2-4月報_月別患者数'!C15/11</f>
        <v>0.2727272727272727</v>
      </c>
      <c r="D15" s="43">
        <f>'2-2-4月報_月別患者数'!D15/11</f>
        <v>1.1818181818181819</v>
      </c>
      <c r="E15" s="41">
        <f>'2-2-4月報_月別患者数'!E15/11</f>
        <v>1.2727272727272727</v>
      </c>
      <c r="F15" s="56">
        <f>'2-2-4月報_月別患者数'!F15/11</f>
        <v>0.9090909090909091</v>
      </c>
      <c r="G15" s="43">
        <f>'2-2-4月報_月別患者数'!G15/11</f>
        <v>0.36363636363636365</v>
      </c>
      <c r="H15" s="41">
        <f>'2-2-4月報_月別患者数'!H15/11</f>
        <v>0.8181818181818182</v>
      </c>
      <c r="I15" s="56">
        <f>'2-2-4月報_月別患者数'!I15/11</f>
        <v>0.6363636363636364</v>
      </c>
      <c r="J15" s="43">
        <f>'2-2-4月報_月別患者数'!J15/11</f>
        <v>0.18181818181818182</v>
      </c>
      <c r="K15" s="42">
        <f>'2-2-4月報_月別患者数'!K15/11</f>
        <v>0.2727272727272727</v>
      </c>
      <c r="L15" s="56">
        <f>'2-2-4月報_月別患者数'!L15/11</f>
        <v>0.18181818181818182</v>
      </c>
      <c r="M15" s="43">
        <f>'2-2-4月報_月別患者数'!M15/11</f>
        <v>0.09090909090909091</v>
      </c>
      <c r="N15" s="41">
        <f>'2-2-4月報_月別患者数'!N15/6</f>
        <v>0</v>
      </c>
      <c r="O15" s="42">
        <f>'2-2-4月報_月別患者数'!O15/6</f>
        <v>0</v>
      </c>
      <c r="P15" s="52">
        <f>'2-2-4月報_月別患者数'!P15/6</f>
        <v>0</v>
      </c>
      <c r="Q15" s="41">
        <f>'2-2-4月報_月別患者数'!Q15/6</f>
        <v>0</v>
      </c>
      <c r="R15" s="56">
        <f>'2-2-4月報_月別患者数'!R15/6</f>
        <v>0</v>
      </c>
      <c r="S15" s="52">
        <f>'2-2-4月報_月別患者数'!S15/6</f>
        <v>0</v>
      </c>
      <c r="T15" s="41">
        <f>'2-2-4月報_月別患者数'!T15/6</f>
        <v>0</v>
      </c>
      <c r="U15" s="56">
        <f>'2-2-4月報_月別患者数'!U15/6</f>
        <v>0</v>
      </c>
      <c r="V15" s="43">
        <f>'2-2-4月報_月別患者数'!V15/6</f>
        <v>0</v>
      </c>
      <c r="W15" s="17"/>
      <c r="X15" s="267">
        <v>11</v>
      </c>
      <c r="Y15" s="268">
        <v>6</v>
      </c>
      <c r="Z15" s="2"/>
    </row>
    <row r="16" spans="1:26" ht="25.5" customHeight="1" thickBot="1">
      <c r="A16" s="28" t="s">
        <v>118</v>
      </c>
      <c r="B16" s="41">
        <f>'2-2-4月報_月別患者数'!B16/11</f>
        <v>2</v>
      </c>
      <c r="C16" s="42">
        <f>'2-2-4月報_月別患者数'!C16/11</f>
        <v>0.7272727272727273</v>
      </c>
      <c r="D16" s="43">
        <f>'2-2-4月報_月別患者数'!D16/11</f>
        <v>1.2727272727272727</v>
      </c>
      <c r="E16" s="41">
        <f>'2-2-4月報_月別患者数'!E16/11</f>
        <v>1.3636363636363635</v>
      </c>
      <c r="F16" s="56">
        <f>'2-2-4月報_月別患者数'!F16/11</f>
        <v>1</v>
      </c>
      <c r="G16" s="43">
        <f>'2-2-4月報_月別患者数'!G16/11</f>
        <v>0.36363636363636365</v>
      </c>
      <c r="H16" s="41">
        <f>'2-2-4月報_月別患者数'!H16/11</f>
        <v>0.2727272727272727</v>
      </c>
      <c r="I16" s="56">
        <f>'2-2-4月報_月別患者数'!I16/11</f>
        <v>0.18181818181818182</v>
      </c>
      <c r="J16" s="43">
        <f>'2-2-4月報_月別患者数'!J16/11</f>
        <v>0.09090909090909091</v>
      </c>
      <c r="K16" s="42">
        <f>'2-2-4月報_月別患者数'!K16/11</f>
        <v>0.7272727272727273</v>
      </c>
      <c r="L16" s="56">
        <f>'2-2-4月報_月別患者数'!L16/11</f>
        <v>0.45454545454545453</v>
      </c>
      <c r="M16" s="43">
        <f>'2-2-4月報_月別患者数'!M16/11</f>
        <v>0.2727272727272727</v>
      </c>
      <c r="N16" s="41">
        <f>'2-2-4月報_月別患者数'!N16/6</f>
        <v>1.8333333333333333</v>
      </c>
      <c r="O16" s="42">
        <f>'2-2-4月報_月別患者数'!O16/6</f>
        <v>1</v>
      </c>
      <c r="P16" s="52">
        <f>'2-2-4月報_月別患者数'!P16/6</f>
        <v>0.8333333333333334</v>
      </c>
      <c r="Q16" s="41">
        <f>'2-2-4月報_月別患者数'!Q16/6</f>
        <v>0</v>
      </c>
      <c r="R16" s="56">
        <f>'2-2-4月報_月別患者数'!R16/6</f>
        <v>0</v>
      </c>
      <c r="S16" s="52">
        <f>'2-2-4月報_月別患者数'!S16/6</f>
        <v>0</v>
      </c>
      <c r="T16" s="41">
        <f>'2-2-4月報_月別患者数'!T16/6</f>
        <v>0.16666666666666666</v>
      </c>
      <c r="U16" s="56">
        <f>'2-2-4月報_月別患者数'!U16/6</f>
        <v>0.16666666666666666</v>
      </c>
      <c r="V16" s="43">
        <f>'2-2-4月報_月別患者数'!V16/6</f>
        <v>0</v>
      </c>
      <c r="W16" s="17"/>
      <c r="X16" s="269">
        <v>11</v>
      </c>
      <c r="Y16" s="270">
        <v>6</v>
      </c>
      <c r="Z16" s="2"/>
    </row>
    <row r="17" spans="1:26" ht="25.5" customHeight="1" thickTop="1">
      <c r="A17" s="34" t="s">
        <v>5</v>
      </c>
      <c r="B17" s="83">
        <f aca="true" t="shared" si="0" ref="B17:V17">SUM(B5:B16)</f>
        <v>11.818181818181818</v>
      </c>
      <c r="C17" s="84">
        <f t="shared" si="0"/>
        <v>5.545454545454545</v>
      </c>
      <c r="D17" s="87">
        <f t="shared" si="0"/>
        <v>6.2727272727272725</v>
      </c>
      <c r="E17" s="83">
        <f t="shared" si="0"/>
        <v>13.81818181818182</v>
      </c>
      <c r="F17" s="86">
        <f t="shared" si="0"/>
        <v>10.818181818181818</v>
      </c>
      <c r="G17" s="87">
        <f t="shared" si="0"/>
        <v>3.0000000000000004</v>
      </c>
      <c r="H17" s="83">
        <f t="shared" si="0"/>
        <v>7.636363636363637</v>
      </c>
      <c r="I17" s="86">
        <f t="shared" si="0"/>
        <v>6.909090909090909</v>
      </c>
      <c r="J17" s="87">
        <f t="shared" si="0"/>
        <v>0.7272727272727273</v>
      </c>
      <c r="K17" s="84">
        <f t="shared" si="0"/>
        <v>5.181818181818182</v>
      </c>
      <c r="L17" s="86">
        <f t="shared" si="0"/>
        <v>4.363636363636363</v>
      </c>
      <c r="M17" s="87">
        <f t="shared" si="0"/>
        <v>0.8181818181818181</v>
      </c>
      <c r="N17" s="83">
        <f t="shared" si="0"/>
        <v>14.166666666666666</v>
      </c>
      <c r="O17" s="84">
        <f t="shared" si="0"/>
        <v>7.499999999999999</v>
      </c>
      <c r="P17" s="85">
        <f t="shared" si="0"/>
        <v>6.666666666666666</v>
      </c>
      <c r="Q17" s="83">
        <f t="shared" si="0"/>
        <v>0</v>
      </c>
      <c r="R17" s="86">
        <f t="shared" si="0"/>
        <v>0</v>
      </c>
      <c r="S17" s="85">
        <f t="shared" si="0"/>
        <v>0</v>
      </c>
      <c r="T17" s="83">
        <f t="shared" si="0"/>
        <v>0.3333333333333333</v>
      </c>
      <c r="U17" s="86">
        <f t="shared" si="0"/>
        <v>0.3333333333333333</v>
      </c>
      <c r="V17" s="87">
        <f t="shared" si="0"/>
        <v>0</v>
      </c>
      <c r="W17" s="17"/>
      <c r="X17" s="40"/>
      <c r="Y17" s="40"/>
      <c r="Z17" s="3"/>
    </row>
    <row r="18" spans="1:25" s="26" customFormat="1" ht="35.2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7"/>
      <c r="X18" s="17"/>
      <c r="Y18" s="17"/>
    </row>
    <row r="19" ht="13.5">
      <c r="W19" s="17"/>
    </row>
    <row r="20" ht="13.5">
      <c r="W20" s="17"/>
    </row>
    <row r="21" ht="11.25" customHeight="1">
      <c r="W21" s="17"/>
    </row>
    <row r="22" ht="13.5">
      <c r="W22" s="17"/>
    </row>
    <row r="23" ht="13.5">
      <c r="W23" s="17"/>
    </row>
    <row r="24" ht="13.5">
      <c r="W24" s="17"/>
    </row>
    <row r="25" ht="13.5">
      <c r="W25" s="17"/>
    </row>
    <row r="26" ht="13.5">
      <c r="W26" s="17"/>
    </row>
    <row r="27" ht="13.5">
      <c r="W27" s="17"/>
    </row>
    <row r="28" ht="13.5">
      <c r="W28" s="17"/>
    </row>
    <row r="29" ht="13.5">
      <c r="W29" s="17"/>
    </row>
    <row r="30" ht="13.5">
      <c r="W30" s="17"/>
    </row>
    <row r="31" ht="13.5">
      <c r="W31" s="17"/>
    </row>
    <row r="32" ht="13.5">
      <c r="W32" s="17"/>
    </row>
    <row r="33" ht="13.5">
      <c r="W33" s="17"/>
    </row>
    <row r="34" ht="13.5">
      <c r="W34" s="17"/>
    </row>
    <row r="35" ht="13.5">
      <c r="W35" s="17"/>
    </row>
    <row r="36" ht="13.5">
      <c r="W36" s="17"/>
    </row>
    <row r="37" ht="13.5">
      <c r="W37" s="17"/>
    </row>
    <row r="38" ht="13.5">
      <c r="W38" s="17"/>
    </row>
    <row r="39" ht="13.5">
      <c r="W39" s="14"/>
    </row>
  </sheetData>
  <sheetProtection/>
  <mergeCells count="13">
    <mergeCell ref="K3:M3"/>
    <mergeCell ref="B2:M2"/>
    <mergeCell ref="N3:P3"/>
    <mergeCell ref="A2:A3"/>
    <mergeCell ref="B3:D3"/>
    <mergeCell ref="E3:G3"/>
    <mergeCell ref="H3:J3"/>
    <mergeCell ref="Q3:S3"/>
    <mergeCell ref="N2:V2"/>
    <mergeCell ref="T3:V3"/>
    <mergeCell ref="X2:Y2"/>
    <mergeCell ref="X3:X4"/>
    <mergeCell ref="Y3:Y4"/>
  </mergeCells>
  <printOptions/>
  <pageMargins left="0.5118110236220472" right="0.1968503937007874" top="0.72" bottom="0.5118110236220472" header="0.5118110236220472" footer="0.4330708661417323"/>
  <pageSetup fitToHeight="1" fitToWidth="1" horizontalDpi="1200" verticalDpi="1200" orientation="landscape" paperSize="9" scale="91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22" width="6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34.5" customHeight="1">
      <c r="A1" s="24" t="s">
        <v>103</v>
      </c>
      <c r="M1" s="70"/>
      <c r="T1" s="25"/>
      <c r="V1" s="25" t="s">
        <v>13</v>
      </c>
    </row>
    <row r="2" spans="1:23" s="6" customFormat="1" ht="24" customHeight="1">
      <c r="A2" s="339"/>
      <c r="B2" s="351" t="s">
        <v>133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/>
      <c r="N2" s="351" t="s">
        <v>134</v>
      </c>
      <c r="O2" s="352"/>
      <c r="P2" s="352"/>
      <c r="Q2" s="352"/>
      <c r="R2" s="352"/>
      <c r="S2" s="352"/>
      <c r="T2" s="352"/>
      <c r="U2" s="352"/>
      <c r="V2" s="353"/>
      <c r="W2" s="29"/>
    </row>
    <row r="3" spans="1:24" s="8" customFormat="1" ht="198.75" customHeight="1">
      <c r="A3" s="358"/>
      <c r="B3" s="366" t="s">
        <v>23</v>
      </c>
      <c r="C3" s="367"/>
      <c r="D3" s="368"/>
      <c r="E3" s="360" t="s">
        <v>129</v>
      </c>
      <c r="F3" s="367"/>
      <c r="G3" s="368"/>
      <c r="H3" s="366" t="s">
        <v>88</v>
      </c>
      <c r="I3" s="367"/>
      <c r="J3" s="368"/>
      <c r="K3" s="367" t="s">
        <v>24</v>
      </c>
      <c r="L3" s="367"/>
      <c r="M3" s="368"/>
      <c r="N3" s="360" t="s">
        <v>140</v>
      </c>
      <c r="O3" s="361"/>
      <c r="P3" s="362"/>
      <c r="Q3" s="363" t="s">
        <v>128</v>
      </c>
      <c r="R3" s="364"/>
      <c r="S3" s="365"/>
      <c r="T3" s="366" t="s">
        <v>25</v>
      </c>
      <c r="U3" s="367"/>
      <c r="V3" s="368"/>
      <c r="W3" s="30"/>
      <c r="X3" s="7"/>
    </row>
    <row r="4" spans="1:24" ht="18" customHeight="1">
      <c r="A4" s="185" t="s">
        <v>21</v>
      </c>
      <c r="B4" s="147" t="s">
        <v>85</v>
      </c>
      <c r="C4" s="148" t="s">
        <v>86</v>
      </c>
      <c r="D4" s="149" t="s">
        <v>87</v>
      </c>
      <c r="E4" s="147" t="s">
        <v>85</v>
      </c>
      <c r="F4" s="150" t="s">
        <v>86</v>
      </c>
      <c r="G4" s="149" t="s">
        <v>87</v>
      </c>
      <c r="H4" s="147" t="s">
        <v>85</v>
      </c>
      <c r="I4" s="150" t="s">
        <v>86</v>
      </c>
      <c r="J4" s="149" t="s">
        <v>87</v>
      </c>
      <c r="K4" s="148" t="s">
        <v>85</v>
      </c>
      <c r="L4" s="150" t="s">
        <v>86</v>
      </c>
      <c r="M4" s="149" t="s">
        <v>87</v>
      </c>
      <c r="N4" s="147" t="s">
        <v>85</v>
      </c>
      <c r="O4" s="150" t="s">
        <v>86</v>
      </c>
      <c r="P4" s="149" t="s">
        <v>87</v>
      </c>
      <c r="Q4" s="147" t="s">
        <v>85</v>
      </c>
      <c r="R4" s="150" t="s">
        <v>86</v>
      </c>
      <c r="S4" s="149" t="s">
        <v>87</v>
      </c>
      <c r="T4" s="147" t="s">
        <v>85</v>
      </c>
      <c r="U4" s="150" t="s">
        <v>86</v>
      </c>
      <c r="V4" s="149" t="s">
        <v>87</v>
      </c>
      <c r="W4" s="31"/>
      <c r="X4" s="2"/>
    </row>
    <row r="5" spans="1:24" ht="21.75" customHeight="1">
      <c r="A5" s="138" t="s">
        <v>49</v>
      </c>
      <c r="B5" s="155">
        <f>SUM(C5:D5)</f>
        <v>0</v>
      </c>
      <c r="C5" s="167">
        <v>0</v>
      </c>
      <c r="D5" s="168">
        <v>0</v>
      </c>
      <c r="E5" s="155">
        <f>SUM(F5:G5)</f>
        <v>0</v>
      </c>
      <c r="F5" s="167">
        <v>0</v>
      </c>
      <c r="G5" s="169">
        <v>0</v>
      </c>
      <c r="H5" s="156">
        <f>SUM(I5:J5)</f>
        <v>0</v>
      </c>
      <c r="I5" s="167">
        <v>0</v>
      </c>
      <c r="J5" s="168">
        <v>0</v>
      </c>
      <c r="K5" s="155">
        <f>SUM(L5:M5)</f>
        <v>0</v>
      </c>
      <c r="L5" s="167">
        <v>0</v>
      </c>
      <c r="M5" s="169">
        <v>0</v>
      </c>
      <c r="N5" s="156">
        <f>SUM(O5:P5)</f>
        <v>5</v>
      </c>
      <c r="O5" s="170">
        <v>3</v>
      </c>
      <c r="P5" s="171">
        <v>2</v>
      </c>
      <c r="Q5" s="155">
        <f>SUM(R5:S5)</f>
        <v>0</v>
      </c>
      <c r="R5" s="157">
        <v>0</v>
      </c>
      <c r="S5" s="158">
        <v>0</v>
      </c>
      <c r="T5" s="155">
        <f>SUM(U5:V5)</f>
        <v>0</v>
      </c>
      <c r="U5" s="170">
        <v>0</v>
      </c>
      <c r="V5" s="172">
        <v>0</v>
      </c>
      <c r="W5" s="31"/>
      <c r="X5" s="2"/>
    </row>
    <row r="6" spans="1:24" ht="21.75" customHeight="1">
      <c r="A6" s="139" t="s">
        <v>51</v>
      </c>
      <c r="B6" s="159">
        <f aca="true" t="shared" si="0" ref="B6:B20">SUM(C6:D6)</f>
        <v>0</v>
      </c>
      <c r="C6" s="173">
        <v>0</v>
      </c>
      <c r="D6" s="174">
        <v>0</v>
      </c>
      <c r="E6" s="159">
        <f aca="true" t="shared" si="1" ref="E6:E20">SUM(F6:G6)</f>
        <v>1</v>
      </c>
      <c r="F6" s="173">
        <v>1</v>
      </c>
      <c r="G6" s="175">
        <v>0</v>
      </c>
      <c r="H6" s="160">
        <f aca="true" t="shared" si="2" ref="H6:H20">SUM(I6:J6)</f>
        <v>0</v>
      </c>
      <c r="I6" s="173">
        <v>0</v>
      </c>
      <c r="J6" s="174">
        <v>0</v>
      </c>
      <c r="K6" s="159">
        <f aca="true" t="shared" si="3" ref="K6:K20">SUM(L6:M6)</f>
        <v>0</v>
      </c>
      <c r="L6" s="173">
        <v>0</v>
      </c>
      <c r="M6" s="175">
        <v>0</v>
      </c>
      <c r="N6" s="160">
        <f aca="true" t="shared" si="4" ref="N6:N20">SUM(O6:P6)</f>
        <v>2</v>
      </c>
      <c r="O6" s="176">
        <v>0</v>
      </c>
      <c r="P6" s="177">
        <v>2</v>
      </c>
      <c r="Q6" s="159">
        <f aca="true" t="shared" si="5" ref="Q6:Q20">SUM(R6:S6)</f>
        <v>0</v>
      </c>
      <c r="R6" s="161">
        <v>0</v>
      </c>
      <c r="S6" s="162">
        <v>0</v>
      </c>
      <c r="T6" s="159">
        <f aca="true" t="shared" si="6" ref="T6:T20">SUM(U6:V6)</f>
        <v>0</v>
      </c>
      <c r="U6" s="176">
        <v>0</v>
      </c>
      <c r="V6" s="178">
        <v>0</v>
      </c>
      <c r="W6" s="31"/>
      <c r="X6" s="2"/>
    </row>
    <row r="7" spans="1:24" ht="21.75" customHeight="1">
      <c r="A7" s="139" t="s">
        <v>53</v>
      </c>
      <c r="B7" s="159">
        <f t="shared" si="0"/>
        <v>0</v>
      </c>
      <c r="C7" s="173">
        <v>0</v>
      </c>
      <c r="D7" s="174">
        <v>0</v>
      </c>
      <c r="E7" s="159">
        <f t="shared" si="1"/>
        <v>0</v>
      </c>
      <c r="F7" s="173">
        <v>0</v>
      </c>
      <c r="G7" s="175">
        <v>0</v>
      </c>
      <c r="H7" s="160">
        <f t="shared" si="2"/>
        <v>0</v>
      </c>
      <c r="I7" s="173">
        <v>0</v>
      </c>
      <c r="J7" s="174">
        <v>0</v>
      </c>
      <c r="K7" s="159">
        <f t="shared" si="3"/>
        <v>0</v>
      </c>
      <c r="L7" s="173">
        <v>0</v>
      </c>
      <c r="M7" s="175">
        <v>0</v>
      </c>
      <c r="N7" s="160">
        <f t="shared" si="4"/>
        <v>0</v>
      </c>
      <c r="O7" s="176">
        <v>0</v>
      </c>
      <c r="P7" s="177">
        <v>0</v>
      </c>
      <c r="Q7" s="159">
        <f t="shared" si="5"/>
        <v>0</v>
      </c>
      <c r="R7" s="161">
        <v>0</v>
      </c>
      <c r="S7" s="162">
        <v>0</v>
      </c>
      <c r="T7" s="159">
        <f t="shared" si="6"/>
        <v>0</v>
      </c>
      <c r="U7" s="176">
        <v>0</v>
      </c>
      <c r="V7" s="178">
        <v>0</v>
      </c>
      <c r="W7" s="31"/>
      <c r="X7" s="2"/>
    </row>
    <row r="8" spans="1:24" ht="21.75" customHeight="1">
      <c r="A8" s="139" t="s">
        <v>82</v>
      </c>
      <c r="B8" s="159">
        <f t="shared" si="0"/>
        <v>0</v>
      </c>
      <c r="C8" s="173">
        <v>0</v>
      </c>
      <c r="D8" s="174">
        <v>0</v>
      </c>
      <c r="E8" s="159">
        <f t="shared" si="1"/>
        <v>0</v>
      </c>
      <c r="F8" s="173">
        <v>0</v>
      </c>
      <c r="G8" s="175">
        <v>0</v>
      </c>
      <c r="H8" s="160">
        <f t="shared" si="2"/>
        <v>0</v>
      </c>
      <c r="I8" s="173">
        <v>0</v>
      </c>
      <c r="J8" s="174">
        <v>0</v>
      </c>
      <c r="K8" s="159">
        <f t="shared" si="3"/>
        <v>0</v>
      </c>
      <c r="L8" s="173">
        <v>0</v>
      </c>
      <c r="M8" s="175">
        <v>0</v>
      </c>
      <c r="N8" s="160">
        <f t="shared" si="4"/>
        <v>1</v>
      </c>
      <c r="O8" s="176">
        <v>1</v>
      </c>
      <c r="P8" s="177">
        <v>0</v>
      </c>
      <c r="Q8" s="159">
        <f t="shared" si="5"/>
        <v>0</v>
      </c>
      <c r="R8" s="161">
        <v>0</v>
      </c>
      <c r="S8" s="162">
        <v>0</v>
      </c>
      <c r="T8" s="159">
        <f t="shared" si="6"/>
        <v>0</v>
      </c>
      <c r="U8" s="176">
        <v>0</v>
      </c>
      <c r="V8" s="178">
        <v>0</v>
      </c>
      <c r="W8" s="31"/>
      <c r="X8" s="2"/>
    </row>
    <row r="9" spans="1:24" ht="21.75" customHeight="1">
      <c r="A9" s="139" t="s">
        <v>83</v>
      </c>
      <c r="B9" s="159">
        <f t="shared" si="0"/>
        <v>12</v>
      </c>
      <c r="C9" s="173">
        <v>2</v>
      </c>
      <c r="D9" s="174">
        <v>10</v>
      </c>
      <c r="E9" s="159">
        <f t="shared" si="1"/>
        <v>2</v>
      </c>
      <c r="F9" s="173">
        <v>1</v>
      </c>
      <c r="G9" s="175">
        <v>1</v>
      </c>
      <c r="H9" s="160">
        <f t="shared" si="2"/>
        <v>1</v>
      </c>
      <c r="I9" s="173">
        <v>0</v>
      </c>
      <c r="J9" s="174">
        <v>1</v>
      </c>
      <c r="K9" s="159">
        <f t="shared" si="3"/>
        <v>6</v>
      </c>
      <c r="L9" s="173">
        <v>2</v>
      </c>
      <c r="M9" s="175">
        <v>4</v>
      </c>
      <c r="N9" s="160">
        <f t="shared" si="4"/>
        <v>0</v>
      </c>
      <c r="O9" s="176">
        <v>0</v>
      </c>
      <c r="P9" s="177">
        <v>0</v>
      </c>
      <c r="Q9" s="159">
        <f t="shared" si="5"/>
        <v>0</v>
      </c>
      <c r="R9" s="161">
        <v>0</v>
      </c>
      <c r="S9" s="162">
        <v>0</v>
      </c>
      <c r="T9" s="159">
        <f t="shared" si="6"/>
        <v>0</v>
      </c>
      <c r="U9" s="176">
        <v>0</v>
      </c>
      <c r="V9" s="178">
        <v>0</v>
      </c>
      <c r="W9" s="31"/>
      <c r="X9" s="2"/>
    </row>
    <row r="10" spans="1:24" ht="21.75" customHeight="1">
      <c r="A10" s="139" t="s">
        <v>84</v>
      </c>
      <c r="B10" s="159">
        <f t="shared" si="0"/>
        <v>43</v>
      </c>
      <c r="C10" s="173">
        <v>16</v>
      </c>
      <c r="D10" s="174">
        <v>27</v>
      </c>
      <c r="E10" s="159">
        <f t="shared" si="1"/>
        <v>7</v>
      </c>
      <c r="F10" s="173">
        <v>4</v>
      </c>
      <c r="G10" s="175">
        <v>3</v>
      </c>
      <c r="H10" s="160">
        <f t="shared" si="2"/>
        <v>7</v>
      </c>
      <c r="I10" s="173">
        <v>2</v>
      </c>
      <c r="J10" s="174">
        <v>5</v>
      </c>
      <c r="K10" s="159">
        <f t="shared" si="3"/>
        <v>13</v>
      </c>
      <c r="L10" s="173">
        <v>8</v>
      </c>
      <c r="M10" s="175">
        <v>5</v>
      </c>
      <c r="N10" s="160">
        <f t="shared" si="4"/>
        <v>1</v>
      </c>
      <c r="O10" s="176">
        <v>0</v>
      </c>
      <c r="P10" s="177">
        <v>1</v>
      </c>
      <c r="Q10" s="159">
        <f t="shared" si="5"/>
        <v>0</v>
      </c>
      <c r="R10" s="161">
        <v>0</v>
      </c>
      <c r="S10" s="162">
        <v>0</v>
      </c>
      <c r="T10" s="159">
        <f t="shared" si="6"/>
        <v>0</v>
      </c>
      <c r="U10" s="176">
        <v>0</v>
      </c>
      <c r="V10" s="178">
        <v>0</v>
      </c>
      <c r="W10" s="31"/>
      <c r="X10" s="2"/>
    </row>
    <row r="11" spans="1:24" ht="21.75" customHeight="1">
      <c r="A11" s="139" t="s">
        <v>61</v>
      </c>
      <c r="B11" s="159">
        <f t="shared" si="0"/>
        <v>24</v>
      </c>
      <c r="C11" s="173">
        <v>13</v>
      </c>
      <c r="D11" s="174">
        <v>11</v>
      </c>
      <c r="E11" s="159">
        <f t="shared" si="1"/>
        <v>6</v>
      </c>
      <c r="F11" s="173">
        <v>2</v>
      </c>
      <c r="G11" s="175">
        <v>4</v>
      </c>
      <c r="H11" s="160">
        <f t="shared" si="2"/>
        <v>15</v>
      </c>
      <c r="I11" s="173">
        <v>15</v>
      </c>
      <c r="J11" s="174">
        <v>0</v>
      </c>
      <c r="K11" s="159">
        <f t="shared" si="3"/>
        <v>8</v>
      </c>
      <c r="L11" s="173">
        <v>8</v>
      </c>
      <c r="M11" s="175">
        <v>0</v>
      </c>
      <c r="N11" s="160">
        <f t="shared" si="4"/>
        <v>1</v>
      </c>
      <c r="O11" s="176">
        <v>0</v>
      </c>
      <c r="P11" s="177">
        <v>1</v>
      </c>
      <c r="Q11" s="159">
        <f t="shared" si="5"/>
        <v>0</v>
      </c>
      <c r="R11" s="161">
        <v>0</v>
      </c>
      <c r="S11" s="162">
        <v>0</v>
      </c>
      <c r="T11" s="159">
        <f t="shared" si="6"/>
        <v>0</v>
      </c>
      <c r="U11" s="176">
        <v>0</v>
      </c>
      <c r="V11" s="178">
        <v>0</v>
      </c>
      <c r="W11" s="31"/>
      <c r="X11" s="2"/>
    </row>
    <row r="12" spans="1:24" ht="21.75" customHeight="1">
      <c r="A12" s="139" t="s">
        <v>63</v>
      </c>
      <c r="B12" s="159">
        <f t="shared" si="0"/>
        <v>11</v>
      </c>
      <c r="C12" s="173">
        <v>6</v>
      </c>
      <c r="D12" s="174">
        <v>5</v>
      </c>
      <c r="E12" s="159">
        <f t="shared" si="1"/>
        <v>19</v>
      </c>
      <c r="F12" s="173">
        <v>16</v>
      </c>
      <c r="G12" s="175">
        <v>3</v>
      </c>
      <c r="H12" s="160">
        <f t="shared" si="2"/>
        <v>8</v>
      </c>
      <c r="I12" s="173">
        <v>7</v>
      </c>
      <c r="J12" s="174">
        <v>1</v>
      </c>
      <c r="K12" s="159">
        <f t="shared" si="3"/>
        <v>7</v>
      </c>
      <c r="L12" s="173">
        <v>7</v>
      </c>
      <c r="M12" s="175">
        <v>0</v>
      </c>
      <c r="N12" s="160">
        <f t="shared" si="4"/>
        <v>1</v>
      </c>
      <c r="O12" s="176">
        <v>0</v>
      </c>
      <c r="P12" s="177">
        <v>1</v>
      </c>
      <c r="Q12" s="159">
        <f t="shared" si="5"/>
        <v>0</v>
      </c>
      <c r="R12" s="161">
        <v>0</v>
      </c>
      <c r="S12" s="162">
        <v>0</v>
      </c>
      <c r="T12" s="159">
        <f t="shared" si="6"/>
        <v>0</v>
      </c>
      <c r="U12" s="176">
        <v>0</v>
      </c>
      <c r="V12" s="178">
        <v>0</v>
      </c>
      <c r="W12" s="31"/>
      <c r="X12" s="2"/>
    </row>
    <row r="13" spans="1:24" ht="21.75" customHeight="1">
      <c r="A13" s="139" t="s">
        <v>65</v>
      </c>
      <c r="B13" s="159">
        <f t="shared" si="0"/>
        <v>21</v>
      </c>
      <c r="C13" s="173">
        <v>11</v>
      </c>
      <c r="D13" s="174">
        <v>10</v>
      </c>
      <c r="E13" s="159">
        <f t="shared" si="1"/>
        <v>6</v>
      </c>
      <c r="F13" s="173">
        <v>5</v>
      </c>
      <c r="G13" s="175">
        <v>1</v>
      </c>
      <c r="H13" s="160">
        <f t="shared" si="2"/>
        <v>8</v>
      </c>
      <c r="I13" s="173">
        <v>7</v>
      </c>
      <c r="J13" s="174">
        <v>1</v>
      </c>
      <c r="K13" s="159">
        <f t="shared" si="3"/>
        <v>5</v>
      </c>
      <c r="L13" s="173">
        <v>5</v>
      </c>
      <c r="M13" s="175">
        <v>0</v>
      </c>
      <c r="N13" s="160">
        <f t="shared" si="4"/>
        <v>1</v>
      </c>
      <c r="O13" s="176">
        <v>0</v>
      </c>
      <c r="P13" s="177">
        <v>1</v>
      </c>
      <c r="Q13" s="159">
        <f t="shared" si="5"/>
        <v>0</v>
      </c>
      <c r="R13" s="161">
        <v>0</v>
      </c>
      <c r="S13" s="162">
        <v>0</v>
      </c>
      <c r="T13" s="159">
        <f t="shared" si="6"/>
        <v>0</v>
      </c>
      <c r="U13" s="176">
        <v>0</v>
      </c>
      <c r="V13" s="178">
        <v>0</v>
      </c>
      <c r="W13" s="31"/>
      <c r="X13" s="2"/>
    </row>
    <row r="14" spans="1:24" ht="21.75" customHeight="1">
      <c r="A14" s="139" t="s">
        <v>67</v>
      </c>
      <c r="B14" s="159">
        <f t="shared" si="0"/>
        <v>6</v>
      </c>
      <c r="C14" s="173">
        <v>2</v>
      </c>
      <c r="D14" s="174">
        <v>4</v>
      </c>
      <c r="E14" s="159">
        <f t="shared" si="1"/>
        <v>6</v>
      </c>
      <c r="F14" s="173">
        <v>5</v>
      </c>
      <c r="G14" s="175">
        <v>1</v>
      </c>
      <c r="H14" s="160">
        <f t="shared" si="2"/>
        <v>12</v>
      </c>
      <c r="I14" s="173">
        <v>12</v>
      </c>
      <c r="J14" s="174">
        <v>0</v>
      </c>
      <c r="K14" s="159">
        <f t="shared" si="3"/>
        <v>4</v>
      </c>
      <c r="L14" s="173">
        <v>4</v>
      </c>
      <c r="M14" s="175">
        <v>0</v>
      </c>
      <c r="N14" s="160">
        <f t="shared" si="4"/>
        <v>1</v>
      </c>
      <c r="O14" s="176">
        <v>1</v>
      </c>
      <c r="P14" s="177">
        <v>0</v>
      </c>
      <c r="Q14" s="159">
        <f t="shared" si="5"/>
        <v>0</v>
      </c>
      <c r="R14" s="161">
        <v>0</v>
      </c>
      <c r="S14" s="162">
        <v>0</v>
      </c>
      <c r="T14" s="159">
        <f t="shared" si="6"/>
        <v>0</v>
      </c>
      <c r="U14" s="176">
        <v>0</v>
      </c>
      <c r="V14" s="178">
        <v>0</v>
      </c>
      <c r="W14" s="31"/>
      <c r="X14" s="2"/>
    </row>
    <row r="15" spans="1:24" ht="21.75" customHeight="1">
      <c r="A15" s="139" t="s">
        <v>69</v>
      </c>
      <c r="B15" s="159">
        <f t="shared" si="0"/>
        <v>4</v>
      </c>
      <c r="C15" s="173">
        <v>3</v>
      </c>
      <c r="D15" s="174">
        <v>1</v>
      </c>
      <c r="E15" s="159">
        <f t="shared" si="1"/>
        <v>12</v>
      </c>
      <c r="F15" s="173">
        <v>11</v>
      </c>
      <c r="G15" s="175">
        <v>1</v>
      </c>
      <c r="H15" s="160">
        <f t="shared" si="2"/>
        <v>4</v>
      </c>
      <c r="I15" s="173">
        <v>4</v>
      </c>
      <c r="J15" s="174">
        <v>0</v>
      </c>
      <c r="K15" s="159">
        <f t="shared" si="3"/>
        <v>3</v>
      </c>
      <c r="L15" s="173">
        <v>3</v>
      </c>
      <c r="M15" s="175">
        <v>0</v>
      </c>
      <c r="N15" s="160">
        <f t="shared" si="4"/>
        <v>1</v>
      </c>
      <c r="O15" s="176">
        <v>1</v>
      </c>
      <c r="P15" s="177">
        <v>0</v>
      </c>
      <c r="Q15" s="159">
        <f t="shared" si="5"/>
        <v>0</v>
      </c>
      <c r="R15" s="161">
        <v>0</v>
      </c>
      <c r="S15" s="162">
        <v>0</v>
      </c>
      <c r="T15" s="159">
        <f t="shared" si="6"/>
        <v>0</v>
      </c>
      <c r="U15" s="176">
        <v>0</v>
      </c>
      <c r="V15" s="178">
        <v>0</v>
      </c>
      <c r="W15" s="31"/>
      <c r="X15" s="2"/>
    </row>
    <row r="16" spans="1:24" ht="21.75" customHeight="1">
      <c r="A16" s="139" t="s">
        <v>71</v>
      </c>
      <c r="B16" s="159">
        <f t="shared" si="0"/>
        <v>5</v>
      </c>
      <c r="C16" s="173">
        <v>5</v>
      </c>
      <c r="D16" s="174">
        <v>0</v>
      </c>
      <c r="E16" s="159">
        <f t="shared" si="1"/>
        <v>42</v>
      </c>
      <c r="F16" s="173">
        <v>41</v>
      </c>
      <c r="G16" s="175">
        <v>1</v>
      </c>
      <c r="H16" s="160">
        <f t="shared" si="2"/>
        <v>7</v>
      </c>
      <c r="I16" s="173">
        <v>7</v>
      </c>
      <c r="J16" s="174">
        <v>0</v>
      </c>
      <c r="K16" s="159">
        <f t="shared" si="3"/>
        <v>3</v>
      </c>
      <c r="L16" s="173">
        <v>3</v>
      </c>
      <c r="M16" s="175">
        <v>0</v>
      </c>
      <c r="N16" s="160">
        <f t="shared" si="4"/>
        <v>2</v>
      </c>
      <c r="O16" s="176">
        <v>1</v>
      </c>
      <c r="P16" s="177">
        <v>1</v>
      </c>
      <c r="Q16" s="159">
        <f t="shared" si="5"/>
        <v>0</v>
      </c>
      <c r="R16" s="161">
        <v>0</v>
      </c>
      <c r="S16" s="162">
        <v>0</v>
      </c>
      <c r="T16" s="159">
        <f t="shared" si="6"/>
        <v>1</v>
      </c>
      <c r="U16" s="176">
        <v>1</v>
      </c>
      <c r="V16" s="178">
        <v>0</v>
      </c>
      <c r="W16" s="31"/>
      <c r="X16" s="2"/>
    </row>
    <row r="17" spans="1:24" ht="21.75" customHeight="1">
      <c r="A17" s="139" t="s">
        <v>73</v>
      </c>
      <c r="B17" s="159">
        <f t="shared" si="0"/>
        <v>1</v>
      </c>
      <c r="C17" s="173">
        <v>1</v>
      </c>
      <c r="D17" s="174">
        <v>0</v>
      </c>
      <c r="E17" s="159">
        <f t="shared" si="1"/>
        <v>6</v>
      </c>
      <c r="F17" s="173">
        <v>6</v>
      </c>
      <c r="G17" s="175">
        <v>0</v>
      </c>
      <c r="H17" s="160">
        <f t="shared" si="2"/>
        <v>17</v>
      </c>
      <c r="I17" s="173">
        <v>17</v>
      </c>
      <c r="J17" s="174">
        <v>0</v>
      </c>
      <c r="K17" s="159">
        <f t="shared" si="3"/>
        <v>1</v>
      </c>
      <c r="L17" s="173">
        <v>1</v>
      </c>
      <c r="M17" s="175">
        <v>0</v>
      </c>
      <c r="N17" s="160">
        <f t="shared" si="4"/>
        <v>3</v>
      </c>
      <c r="O17" s="176">
        <v>1</v>
      </c>
      <c r="P17" s="177">
        <v>2</v>
      </c>
      <c r="Q17" s="159">
        <f t="shared" si="5"/>
        <v>0</v>
      </c>
      <c r="R17" s="161">
        <v>0</v>
      </c>
      <c r="S17" s="162">
        <v>0</v>
      </c>
      <c r="T17" s="159">
        <f t="shared" si="6"/>
        <v>0</v>
      </c>
      <c r="U17" s="176">
        <v>0</v>
      </c>
      <c r="V17" s="178">
        <v>0</v>
      </c>
      <c r="W17" s="31"/>
      <c r="X17" s="2"/>
    </row>
    <row r="18" spans="1:24" ht="21.75" customHeight="1">
      <c r="A18" s="139" t="s">
        <v>74</v>
      </c>
      <c r="B18" s="159">
        <f t="shared" si="0"/>
        <v>1</v>
      </c>
      <c r="C18" s="173">
        <v>1</v>
      </c>
      <c r="D18" s="174">
        <v>0</v>
      </c>
      <c r="E18" s="159">
        <f t="shared" si="1"/>
        <v>15</v>
      </c>
      <c r="F18" s="173">
        <v>2</v>
      </c>
      <c r="G18" s="175">
        <v>13</v>
      </c>
      <c r="H18" s="160">
        <f t="shared" si="2"/>
        <v>2</v>
      </c>
      <c r="I18" s="173">
        <v>2</v>
      </c>
      <c r="J18" s="174">
        <v>0</v>
      </c>
      <c r="K18" s="159">
        <f t="shared" si="3"/>
        <v>5</v>
      </c>
      <c r="L18" s="173">
        <v>5</v>
      </c>
      <c r="M18" s="175">
        <v>0</v>
      </c>
      <c r="N18" s="160">
        <f t="shared" si="4"/>
        <v>7</v>
      </c>
      <c r="O18" s="176">
        <v>4</v>
      </c>
      <c r="P18" s="177">
        <v>3</v>
      </c>
      <c r="Q18" s="159">
        <f t="shared" si="5"/>
        <v>0</v>
      </c>
      <c r="R18" s="161">
        <v>0</v>
      </c>
      <c r="S18" s="162">
        <v>0</v>
      </c>
      <c r="T18" s="159">
        <f t="shared" si="6"/>
        <v>0</v>
      </c>
      <c r="U18" s="176">
        <v>0</v>
      </c>
      <c r="V18" s="178">
        <v>0</v>
      </c>
      <c r="W18" s="31"/>
      <c r="X18" s="2"/>
    </row>
    <row r="19" spans="1:24" ht="21.75" customHeight="1">
      <c r="A19" s="139" t="s">
        <v>76</v>
      </c>
      <c r="B19" s="159">
        <f t="shared" si="0"/>
        <v>2</v>
      </c>
      <c r="C19" s="173">
        <v>1</v>
      </c>
      <c r="D19" s="174">
        <v>1</v>
      </c>
      <c r="E19" s="159">
        <f t="shared" si="1"/>
        <v>1</v>
      </c>
      <c r="F19" s="173">
        <v>0</v>
      </c>
      <c r="G19" s="175">
        <v>1</v>
      </c>
      <c r="H19" s="160">
        <f t="shared" si="2"/>
        <v>0</v>
      </c>
      <c r="I19" s="173">
        <v>0</v>
      </c>
      <c r="J19" s="174">
        <v>0</v>
      </c>
      <c r="K19" s="159">
        <f t="shared" si="3"/>
        <v>0</v>
      </c>
      <c r="L19" s="173">
        <v>0</v>
      </c>
      <c r="M19" s="175">
        <v>0</v>
      </c>
      <c r="N19" s="160">
        <f t="shared" si="4"/>
        <v>2</v>
      </c>
      <c r="O19" s="176">
        <v>1</v>
      </c>
      <c r="P19" s="177">
        <v>1</v>
      </c>
      <c r="Q19" s="159">
        <f t="shared" si="5"/>
        <v>0</v>
      </c>
      <c r="R19" s="161">
        <v>0</v>
      </c>
      <c r="S19" s="162">
        <v>0</v>
      </c>
      <c r="T19" s="159">
        <f t="shared" si="6"/>
        <v>0</v>
      </c>
      <c r="U19" s="176">
        <v>0</v>
      </c>
      <c r="V19" s="178">
        <v>0</v>
      </c>
      <c r="W19" s="31"/>
      <c r="X19" s="2"/>
    </row>
    <row r="20" spans="1:24" ht="21.75" customHeight="1" thickBot="1">
      <c r="A20" s="139" t="s">
        <v>78</v>
      </c>
      <c r="B20" s="163">
        <f t="shared" si="0"/>
        <v>0</v>
      </c>
      <c r="C20" s="179">
        <v>0</v>
      </c>
      <c r="D20" s="180">
        <v>0</v>
      </c>
      <c r="E20" s="163">
        <f t="shared" si="1"/>
        <v>29</v>
      </c>
      <c r="F20" s="179">
        <v>25</v>
      </c>
      <c r="G20" s="181">
        <v>4</v>
      </c>
      <c r="H20" s="164">
        <f t="shared" si="2"/>
        <v>3</v>
      </c>
      <c r="I20" s="179">
        <v>3</v>
      </c>
      <c r="J20" s="180">
        <v>0</v>
      </c>
      <c r="K20" s="163">
        <f t="shared" si="3"/>
        <v>2</v>
      </c>
      <c r="L20" s="179">
        <v>2</v>
      </c>
      <c r="M20" s="181">
        <v>0</v>
      </c>
      <c r="N20" s="164">
        <f t="shared" si="4"/>
        <v>57</v>
      </c>
      <c r="O20" s="182">
        <v>32</v>
      </c>
      <c r="P20" s="183">
        <v>25</v>
      </c>
      <c r="Q20" s="163">
        <f t="shared" si="5"/>
        <v>0</v>
      </c>
      <c r="R20" s="165">
        <v>0</v>
      </c>
      <c r="S20" s="166">
        <v>0</v>
      </c>
      <c r="T20" s="163">
        <f t="shared" si="6"/>
        <v>1</v>
      </c>
      <c r="U20" s="182">
        <v>1</v>
      </c>
      <c r="V20" s="184">
        <v>0</v>
      </c>
      <c r="W20" s="31"/>
      <c r="X20" s="2"/>
    </row>
    <row r="21" spans="1:24" ht="21.75" customHeight="1" thickTop="1">
      <c r="A21" s="151" t="s">
        <v>5</v>
      </c>
      <c r="B21" s="186">
        <f>SUM(C21:D21)</f>
        <v>130</v>
      </c>
      <c r="C21" s="153">
        <f>SUM(C5:C20)</f>
        <v>61</v>
      </c>
      <c r="D21" s="152">
        <f>SUM(D5:D20)</f>
        <v>69</v>
      </c>
      <c r="E21" s="186">
        <f>SUM(F21:G21)</f>
        <v>152</v>
      </c>
      <c r="F21" s="153">
        <f aca="true" t="shared" si="7" ref="F21:L21">SUM(F5:F20)</f>
        <v>119</v>
      </c>
      <c r="G21" s="154">
        <f t="shared" si="7"/>
        <v>33</v>
      </c>
      <c r="H21" s="187">
        <f>SUM(I21:J21)</f>
        <v>84</v>
      </c>
      <c r="I21" s="153">
        <f t="shared" si="7"/>
        <v>76</v>
      </c>
      <c r="J21" s="152">
        <f t="shared" si="7"/>
        <v>8</v>
      </c>
      <c r="K21" s="186">
        <f>SUM(L21:M21)</f>
        <v>57</v>
      </c>
      <c r="L21" s="153">
        <f t="shared" si="7"/>
        <v>48</v>
      </c>
      <c r="M21" s="154">
        <f>SUM(M5:M20)</f>
        <v>9</v>
      </c>
      <c r="N21" s="186">
        <f>SUM(O21:P21)</f>
        <v>85</v>
      </c>
      <c r="O21" s="153">
        <f>SUM(O5:O20)</f>
        <v>45</v>
      </c>
      <c r="P21" s="154">
        <f>SUM(P5:P20)</f>
        <v>40</v>
      </c>
      <c r="Q21" s="186">
        <f>SUM(R21:S21)</f>
        <v>0</v>
      </c>
      <c r="R21" s="153">
        <f>SUM(R5:R20)</f>
        <v>0</v>
      </c>
      <c r="S21" s="154">
        <f>SUM(S5:S20)</f>
        <v>0</v>
      </c>
      <c r="T21" s="186">
        <f>SUM(U21:V21)</f>
        <v>2</v>
      </c>
      <c r="U21" s="153">
        <f>SUM(U5:U20)</f>
        <v>2</v>
      </c>
      <c r="V21" s="154">
        <f>SUM(V5:V20)</f>
        <v>0</v>
      </c>
      <c r="W21" s="35"/>
      <c r="X21" s="3"/>
    </row>
    <row r="22" spans="1:23" s="26" customFormat="1" ht="1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4" ht="11.25">
      <c r="J24" s="1" t="s">
        <v>144</v>
      </c>
    </row>
  </sheetData>
  <sheetProtection/>
  <mergeCells count="10">
    <mergeCell ref="N3:P3"/>
    <mergeCell ref="Q3:S3"/>
    <mergeCell ref="N2:V2"/>
    <mergeCell ref="T3:V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fitToHeight="1" fitToWidth="1" horizontalDpi="600" verticalDpi="600" orientation="landscape" paperSize="9" scale="83" r:id="rId1"/>
  <ignoredErrors>
    <ignoredError sqref="Q21 K21 H21 E21 T21 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2022-07-11T07:46:54Z</cp:lastPrinted>
  <dcterms:created xsi:type="dcterms:W3CDTF">2006-09-07T06:53:22Z</dcterms:created>
  <dcterms:modified xsi:type="dcterms:W3CDTF">2023-03-28T02:20:08Z</dcterms:modified>
  <cp:category/>
  <cp:version/>
  <cp:contentType/>
  <cp:contentStatus/>
</cp:coreProperties>
</file>