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10" yWindow="15" windowWidth="15015" windowHeight="8130" tabRatio="738" activeTab="0"/>
  </bookViews>
  <sheets>
    <sheet name="インフルエンザ【13_14シーズン】36-" sheetId="1" r:id="rId1"/>
    <sheet name="（参考）インフルエンザ【2014年】" sheetId="2" r:id="rId2"/>
    <sheet name="RSウイルス感染症【13_14シーズン】 (23-)" sheetId="3" r:id="rId3"/>
    <sheet name="（参考）RSウイルス感染症【2014年】" sheetId="4" r:id="rId4"/>
    <sheet name="咽頭結膜熱" sheetId="5" r:id="rId5"/>
    <sheet name="A群溶レン菌咽頭炎" sheetId="6" r:id="rId6"/>
    <sheet name="感染性胃腸炎【13_14シーズン】" sheetId="7" r:id="rId7"/>
    <sheet name="（参考）感染性胃腸炎【2014年】" sheetId="8" r:id="rId8"/>
    <sheet name="水痘【13_14シーズン】" sheetId="9" r:id="rId9"/>
    <sheet name="（参考）水痘 【2014年】" sheetId="10" r:id="rId10"/>
    <sheet name="手足口病" sheetId="11" r:id="rId11"/>
    <sheet name="伝染性紅斑" sheetId="12" r:id="rId12"/>
    <sheet name="突発性発しん" sheetId="13" r:id="rId13"/>
    <sheet name="百日咳" sheetId="14" r:id="rId14"/>
    <sheet name="ヘルパンギーナ" sheetId="15" r:id="rId15"/>
    <sheet name="流行性耳下腺炎" sheetId="16" r:id="rId16"/>
    <sheet name="急性出血性結膜炎" sheetId="17" r:id="rId17"/>
    <sheet name="流行性角結膜炎" sheetId="18" r:id="rId18"/>
    <sheet name="ロタウイルス胃腸炎、細菌性髄膜炎" sheetId="19" r:id="rId19"/>
    <sheet name="無菌性髄膜炎、マイコプラズマ肺炎" sheetId="20" r:id="rId20"/>
    <sheet name="クラミジア肺炎" sheetId="21" r:id="rId21"/>
    <sheet name="性器クラミジア感染症・性器ヘルペスウイルス感染症" sheetId="22" r:id="rId22"/>
    <sheet name="尖圭コンジローマ・淋菌感染症" sheetId="23" r:id="rId23"/>
    <sheet name="月報_基幹定点" sheetId="24" r:id="rId24"/>
  </sheets>
  <definedNames>
    <definedName name="_xlnm.Print_Area" localSheetId="3">'（参考）RSウイルス感染症【2014年】'!$A$1:$AB$59</definedName>
    <definedName name="_xlnm.Print_Area" localSheetId="1">'（参考）インフルエンザ【2014年】'!$A$1:$AB$59</definedName>
    <definedName name="_xlnm.Print_Area" localSheetId="7">'（参考）感染性胃腸炎【2014年】'!$A$1:$AB$59</definedName>
    <definedName name="_xlnm.Print_Area" localSheetId="9">'（参考）水痘 【2014年】'!$A$1:$AB$59</definedName>
    <definedName name="_xlnm.Print_Area" localSheetId="5">'A群溶レン菌咽頭炎'!$A$1:$AB$59</definedName>
    <definedName name="_xlnm.Print_Area" localSheetId="2">'RSウイルス感染症【13_14シーズン】 (23-)'!$A$1:$AB$58</definedName>
    <definedName name="_xlnm.Print_Area" localSheetId="0">'インフルエンザ【13_14シーズン】36-'!$A$1:$AB$58</definedName>
    <definedName name="_xlnm.Print_Area" localSheetId="20">'クラミジア肺炎'!$A$1:$AO$59</definedName>
    <definedName name="_xlnm.Print_Area" localSheetId="14">'ヘルパンギーナ'!$A$1:$AB$59</definedName>
    <definedName name="_xlnm.Print_Area" localSheetId="18">'ロタウイルス胃腸炎、細菌性髄膜炎'!$A$1:$AO$60</definedName>
    <definedName name="_xlnm.Print_Area" localSheetId="4">'咽頭結膜熱'!$A$1:$AB$59</definedName>
    <definedName name="_xlnm.Print_Area" localSheetId="6">'感染性胃腸炎【13_14シーズン】'!$A$1:$AB$58</definedName>
    <definedName name="_xlnm.Print_Area" localSheetId="16">'急性出血性結膜炎'!$A$1:$Z$59</definedName>
    <definedName name="_xlnm.Print_Area" localSheetId="23">'月報_基幹定点'!$A$1:$Y$75</definedName>
    <definedName name="_xlnm.Print_Area" localSheetId="10">'手足口病'!$A$1:$AB$59</definedName>
    <definedName name="_xlnm.Print_Area" localSheetId="8">'水痘【13_14シーズン】'!$A$1:$AB$58</definedName>
    <definedName name="_xlnm.Print_Area" localSheetId="21">'性器クラミジア感染症・性器ヘルペスウイルス感染症'!$A$1:$AA$37</definedName>
    <definedName name="_xlnm.Print_Area" localSheetId="22">'尖圭コンジローマ・淋菌感染症'!$A$1:$AA$37</definedName>
    <definedName name="_xlnm.Print_Area" localSheetId="11">'伝染性紅斑'!$A$1:$AB$59</definedName>
    <definedName name="_xlnm.Print_Area" localSheetId="12">'突発性発しん'!$A$1:$AB$59</definedName>
    <definedName name="_xlnm.Print_Area" localSheetId="13">'百日咳'!$A$1:$AB$59</definedName>
    <definedName name="_xlnm.Print_Area" localSheetId="19">'無菌性髄膜炎、マイコプラズマ肺炎'!$A$1:$AO$59</definedName>
    <definedName name="_xlnm.Print_Area" localSheetId="17">'流行性角結膜炎'!$A$1:$Z$59</definedName>
    <definedName name="_xlnm.Print_Area" localSheetId="15">'流行性耳下腺炎'!$A$1:$AB$59</definedName>
  </definedNames>
  <calcPr fullCalcOnLoad="1"/>
</workbook>
</file>

<file path=xl/sharedStrings.xml><?xml version="1.0" encoding="utf-8"?>
<sst xmlns="http://schemas.openxmlformats.org/spreadsheetml/2006/main" count="2350" uniqueCount="117">
  <si>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</si>
  <si>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</si>
  <si>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</si>
  <si>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</si>
  <si>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</si>
  <si>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</si>
  <si>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</si>
  <si>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</si>
  <si>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</si>
  <si>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</si>
  <si>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</si>
  <si>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</si>
  <si>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</si>
  <si>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</si>
  <si>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</si>
  <si>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</si>
  <si>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</si>
  <si>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</si>
  <si>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</si>
  <si>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</si>
  <si>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</si>
  <si>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</si>
  <si>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</si>
  <si>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</si>
  <si>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</si>
  <si>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</si>
  <si>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</si>
  <si>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</si>
  <si>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</si>
  <si>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</si>
  <si>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</si>
  <si>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</si>
  <si>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</si>
  <si>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</si>
  <si>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</si>
  <si>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</si>
  <si>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</si>
  <si>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</si>
  <si>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</si>
  <si>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</si>
  <si>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</si>
  <si>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</si>
  <si>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</si>
  <si>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</si>
  <si>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</si>
  <si>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</si>
  <si>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</si>
  <si>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</si>
  <si>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</si>
  <si>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</si>
  <si>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</si>
  <si>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</si>
  <si>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松山市</t>
  </si>
  <si>
    <t>愛媛県</t>
  </si>
  <si>
    <t>月</t>
  </si>
  <si>
    <t>週</t>
  </si>
  <si>
    <t>患者報告数</t>
  </si>
  <si>
    <t>　愛媛県</t>
  </si>
  <si>
    <t>　全　国</t>
  </si>
  <si>
    <t>全　国</t>
  </si>
  <si>
    <t>合計</t>
  </si>
  <si>
    <t>細菌性髄膜炎</t>
  </si>
  <si>
    <t>無菌性髄膜炎</t>
  </si>
  <si>
    <t>マイコプラズマ肺炎</t>
  </si>
  <si>
    <t>クラミジア肺炎（オウム病は除く）</t>
  </si>
  <si>
    <t>咽頭結膜熱</t>
  </si>
  <si>
    <t>A群溶血性レンサ球菌咽頭炎</t>
  </si>
  <si>
    <t>手足口病</t>
  </si>
  <si>
    <t>伝染性紅斑</t>
  </si>
  <si>
    <t>百日咳</t>
  </si>
  <si>
    <t>流行性耳下腺炎</t>
  </si>
  <si>
    <t>急性出血性結膜炎</t>
  </si>
  <si>
    <t>流行性角結膜炎</t>
  </si>
  <si>
    <t>突発性発しん</t>
  </si>
  <si>
    <t>性器クラミジア感染症</t>
  </si>
  <si>
    <t>性器ヘルペスウイルス感染症</t>
  </si>
  <si>
    <t>松山市</t>
  </si>
  <si>
    <t>尖圭コンジローマ</t>
  </si>
  <si>
    <t>淋菌感染症</t>
  </si>
  <si>
    <t>メチシリン耐性黄色ブドウ球菌感染症</t>
  </si>
  <si>
    <t>ペニシリン耐性肺炎球菌感染症</t>
  </si>
  <si>
    <t>薬剤耐性緑膿菌感染症</t>
  </si>
  <si>
    <t>四国中央</t>
  </si>
  <si>
    <t>西条</t>
  </si>
  <si>
    <t>今治</t>
  </si>
  <si>
    <t>八幡浜</t>
  </si>
  <si>
    <t>宇和島</t>
  </si>
  <si>
    <t>ヘルパンギーナ</t>
  </si>
  <si>
    <t>定点当たり報告数</t>
  </si>
  <si>
    <t>定点当たり報告数</t>
  </si>
  <si>
    <t>患者報告数</t>
  </si>
  <si>
    <t>西条</t>
  </si>
  <si>
    <t>薬剤耐性アシネトバクター感染症</t>
  </si>
  <si>
    <t>中予</t>
  </si>
  <si>
    <t>0.00</t>
  </si>
  <si>
    <t>0.01</t>
  </si>
  <si>
    <t>2011
／
2012</t>
  </si>
  <si>
    <t>2012
／
2013</t>
  </si>
  <si>
    <t>ロタウイルス胃腸炎</t>
  </si>
  <si>
    <t>－</t>
  </si>
  <si>
    <r>
      <t>2014</t>
    </r>
    <r>
      <rPr>
        <sz val="11"/>
        <rFont val="ＭＳ Ｐゴシック"/>
        <family val="3"/>
      </rPr>
      <t>年　保健所別</t>
    </r>
  </si>
  <si>
    <t>全数届出へ変更</t>
  </si>
  <si>
    <r>
      <t>インフルエンザ</t>
    </r>
    <r>
      <rPr>
        <sz val="12"/>
        <rFont val="ＭＳ Ｐゴシック"/>
        <family val="3"/>
      </rPr>
      <t>　【2013/2014シーズン（2013年第36週～2014年第35週）】</t>
    </r>
  </si>
  <si>
    <r>
      <t>2013/2014</t>
    </r>
    <r>
      <rPr>
        <sz val="11"/>
        <rFont val="ＭＳ Ｐゴシック"/>
        <family val="3"/>
      </rPr>
      <t>シーズン　保健所別</t>
    </r>
  </si>
  <si>
    <r>
      <t xml:space="preserve">2013
</t>
    </r>
    <r>
      <rPr>
        <sz val="11"/>
        <rFont val="ＭＳ Ｐ明朝"/>
        <family val="1"/>
      </rPr>
      <t xml:space="preserve">／
</t>
    </r>
    <r>
      <rPr>
        <sz val="11"/>
        <rFont val="Century"/>
        <family val="1"/>
      </rPr>
      <t>2014</t>
    </r>
  </si>
  <si>
    <r>
      <t xml:space="preserve">2013
</t>
    </r>
    <r>
      <rPr>
        <sz val="11"/>
        <rFont val="ＭＳ Ｐ明朝"/>
        <family val="1"/>
      </rPr>
      <t xml:space="preserve">／
</t>
    </r>
    <r>
      <rPr>
        <sz val="11"/>
        <rFont val="Century"/>
        <family val="1"/>
      </rPr>
      <t>2014</t>
    </r>
  </si>
  <si>
    <r>
      <t>（参考）インフルエンザ</t>
    </r>
    <r>
      <rPr>
        <sz val="12"/>
        <rFont val="ＭＳ Ｐゴシック"/>
        <family val="3"/>
      </rPr>
      <t>　【2014年第1週～2014年第52週】</t>
    </r>
  </si>
  <si>
    <r>
      <t>RSウイルス感染症</t>
    </r>
    <r>
      <rPr>
        <sz val="12"/>
        <rFont val="ＭＳ Ｐゴシック"/>
        <family val="3"/>
      </rPr>
      <t>　【2013/2014シーズン（2013年第23週～2014年第22週）】</t>
    </r>
  </si>
  <si>
    <r>
      <t xml:space="preserve">2013
</t>
    </r>
    <r>
      <rPr>
        <sz val="11"/>
        <rFont val="ＭＳ Ｐ明朝"/>
        <family val="1"/>
      </rPr>
      <t xml:space="preserve">／
</t>
    </r>
    <r>
      <rPr>
        <sz val="11"/>
        <rFont val="Century"/>
        <family val="1"/>
      </rPr>
      <t>2014</t>
    </r>
  </si>
  <si>
    <r>
      <t xml:space="preserve">2012
</t>
    </r>
    <r>
      <rPr>
        <sz val="11"/>
        <rFont val="ＭＳ Ｐ明朝"/>
        <family val="1"/>
      </rPr>
      <t xml:space="preserve">／
</t>
    </r>
    <r>
      <rPr>
        <sz val="11"/>
        <rFont val="Century"/>
        <family val="1"/>
      </rPr>
      <t>2013</t>
    </r>
  </si>
  <si>
    <r>
      <t>（参考）RSウイルス感染症</t>
    </r>
    <r>
      <rPr>
        <sz val="12"/>
        <rFont val="ＭＳ Ｐゴシック"/>
        <family val="3"/>
      </rPr>
      <t>　【2014年第1週～2014年第52週】</t>
    </r>
  </si>
  <si>
    <r>
      <t>感染性胃腸炎</t>
    </r>
    <r>
      <rPr>
        <sz val="12"/>
        <rFont val="ＭＳ Ｐゴシック"/>
        <family val="3"/>
      </rPr>
      <t>　【2013/2014シーズン（2013年第36週～2014年第35週）】</t>
    </r>
  </si>
  <si>
    <r>
      <t>（参考）感染性胃腸炎</t>
    </r>
    <r>
      <rPr>
        <sz val="12"/>
        <rFont val="ＭＳ Ｐゴシック"/>
        <family val="3"/>
      </rPr>
      <t>　【2014年第1週～2014年第52週】</t>
    </r>
  </si>
  <si>
    <r>
      <t>水痘　</t>
    </r>
    <r>
      <rPr>
        <sz val="12"/>
        <rFont val="ＭＳ Ｐゴシック"/>
        <family val="3"/>
      </rPr>
      <t>【2013/2014シーズン（2013年第36週～2014年第35週）】</t>
    </r>
  </si>
  <si>
    <r>
      <t>（参考）水痘　</t>
    </r>
    <r>
      <rPr>
        <sz val="12"/>
        <rFont val="ＭＳ Ｐゴシック"/>
        <family val="3"/>
      </rPr>
      <t>【2014年第1週～2014年第52週】</t>
    </r>
  </si>
  <si>
    <r>
      <t>2014</t>
    </r>
    <r>
      <rPr>
        <sz val="11"/>
        <rFont val="ＭＳ Ｐゴシック"/>
        <family val="3"/>
      </rPr>
      <t>年　保健所別</t>
    </r>
  </si>
  <si>
    <r>
      <t>注）ロタウイルス胃腸炎は</t>
    </r>
    <r>
      <rPr>
        <sz val="10"/>
        <rFont val="Century"/>
        <family val="1"/>
      </rPr>
      <t>2013</t>
    </r>
    <r>
      <rPr>
        <sz val="10"/>
        <rFont val="ＭＳ Ｐ明朝"/>
        <family val="1"/>
      </rPr>
      <t>年</t>
    </r>
    <r>
      <rPr>
        <sz val="10"/>
        <rFont val="Century"/>
        <family val="1"/>
      </rPr>
      <t>10</t>
    </r>
    <r>
      <rPr>
        <sz val="10"/>
        <rFont val="ＭＳ Ｐ明朝"/>
        <family val="1"/>
      </rPr>
      <t>月</t>
    </r>
    <r>
      <rPr>
        <sz val="10"/>
        <rFont val="Century"/>
        <family val="1"/>
      </rPr>
      <t>14</t>
    </r>
    <r>
      <rPr>
        <sz val="10"/>
        <rFont val="ＭＳ Ｐ明朝"/>
        <family val="1"/>
      </rPr>
      <t>日から対象疾患に追加。</t>
    </r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</si>
</sst>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0_ "/>
    <numFmt numFmtId="187" formatCode="0.00_ "/>
    <numFmt numFmtId="188" formatCode="0.0_ "/>
    <numFmt numFmtId="189" formatCode="#,##0_ "/>
    <numFmt numFmtId="190" formatCode="#,##0.0_ "/>
    <numFmt numFmtId="191" formatCode="0.0_);[Red]\(0.0\)"/>
    <numFmt numFmtId="192" formatCode="#,##0.00_ "/>
    <numFmt numFmtId="193" formatCode="0.00_);[Red]\(0.00\)"/>
    <numFmt numFmtId="194" formatCode="#,##0_);[Red]\(#,##0\)"/>
    <numFmt numFmtId="195" formatCode="\(#,##0\)_ "/>
    <numFmt numFmtId="196" formatCode="0_);[Red]\(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&quot;¥&quot;#,##0_);[Red]\(&quot;¥&quot;#,##0\)"/>
    <numFmt numFmtId="202" formatCode="0.0000_);[Red]\(0.0000\)"/>
  </numFmts>
  <fonts count="54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Century"/>
      <family val="1"/>
    </font>
    <font>
      <sz val="16"/>
      <name val="ＭＳ Ｐゴシック"/>
      <family val="3"/>
    </font>
    <font>
      <sz val="12"/>
      <name val="ＭＳ Ｐゴシック"/>
      <family val="3"/>
    </font>
    <font>
      <sz val="11"/>
      <name val="Century"/>
      <family val="1"/>
    </font>
    <font>
      <sz val="11"/>
      <name val="ＭＳ Ｐゴシック"/>
      <family val="3"/>
    </font>
    <font>
      <sz val="10.5"/>
      <name val="ＭＳ Ｐ明朝"/>
      <family val="1"/>
    </font>
    <font>
      <sz val="10"/>
      <name val="ＭＳ Ｐゴシック"/>
      <family val="3"/>
    </font>
    <font>
      <sz val="7.5"/>
      <name val="ＭＳ Ｐゴシック"/>
      <family val="3"/>
    </font>
    <font>
      <sz val="7.5"/>
      <name val="Century"/>
      <family val="1"/>
    </font>
    <font>
      <sz val="18"/>
      <name val="ＭＳ Ｐゴシック"/>
      <family val="3"/>
    </font>
    <font>
      <sz val="11"/>
      <name val="ＭＳ Ｐ明朝"/>
      <family val="1"/>
    </font>
    <font>
      <sz val="10.5"/>
      <name val="Century"/>
      <family val="1"/>
    </font>
    <font>
      <sz val="14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entury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  <fill>
      <patternFill patternType="lightUp">
        <fgColor indexed="8"/>
      </patternFill>
    </fill>
    <fill>
      <patternFill patternType="solid">
        <fgColor rgb="FFFFFF00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double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double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 style="hair"/>
      <right style="double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  <border>
      <left style="double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double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 style="hair"/>
    </border>
    <border>
      <left style="double"/>
      <right style="hair"/>
      <top style="thin"/>
      <bottom style="hair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thin"/>
      <bottom style="thin"/>
    </border>
    <border>
      <left style="hair"/>
      <right style="double"/>
      <top>
        <color indexed="63"/>
      </top>
      <bottom style="thin"/>
    </border>
    <border>
      <left style="thin"/>
      <right style="double"/>
      <top style="thin"/>
      <bottom style="hair"/>
    </border>
    <border>
      <left style="double"/>
      <right style="double"/>
      <top style="thin"/>
      <bottom style="hair"/>
    </border>
    <border>
      <left style="double"/>
      <right style="thin"/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826">
    <xf numFmtId="0" fontId="0" fillId="0" borderId="0" xfId="0" applyAlignment="1">
      <alignment/>
    </xf>
    <xf numFmtId="189" fontId="7" fillId="0" borderId="0" xfId="0" applyNumberFormat="1" applyFont="1" applyFill="1" applyAlignment="1">
      <alignment/>
    </xf>
    <xf numFmtId="193" fontId="5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89" fontId="11" fillId="0" borderId="0" xfId="0" applyNumberFormat="1" applyFont="1" applyFill="1" applyAlignment="1">
      <alignment horizontal="left"/>
    </xf>
    <xf numFmtId="189" fontId="12" fillId="0" borderId="0" xfId="0" applyNumberFormat="1" applyFont="1" applyFill="1" applyAlignment="1">
      <alignment/>
    </xf>
    <xf numFmtId="189" fontId="11" fillId="0" borderId="0" xfId="0" applyNumberFormat="1" applyFont="1" applyFill="1" applyAlignment="1">
      <alignment horizontal="right"/>
    </xf>
    <xf numFmtId="189" fontId="5" fillId="0" borderId="11" xfId="0" applyNumberFormat="1" applyFont="1" applyFill="1" applyBorder="1" applyAlignment="1">
      <alignment vertical="center"/>
    </xf>
    <xf numFmtId="189" fontId="5" fillId="0" borderId="12" xfId="0" applyNumberFormat="1" applyFont="1" applyFill="1" applyBorder="1" applyAlignment="1">
      <alignment vertical="center"/>
    </xf>
    <xf numFmtId="189" fontId="5" fillId="0" borderId="13" xfId="0" applyNumberFormat="1" applyFont="1" applyFill="1" applyBorder="1" applyAlignment="1">
      <alignment vertical="center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89" fontId="5" fillId="0" borderId="15" xfId="0" applyNumberFormat="1" applyFont="1" applyFill="1" applyBorder="1" applyAlignment="1">
      <alignment vertical="center"/>
    </xf>
    <xf numFmtId="189" fontId="5" fillId="0" borderId="16" xfId="0" applyNumberFormat="1" applyFont="1" applyFill="1" applyBorder="1" applyAlignment="1">
      <alignment vertical="center"/>
    </xf>
    <xf numFmtId="189" fontId="5" fillId="0" borderId="17" xfId="0" applyNumberFormat="1" applyFont="1" applyFill="1" applyBorder="1" applyAlignment="1">
      <alignment vertical="center"/>
    </xf>
    <xf numFmtId="193" fontId="5" fillId="0" borderId="16" xfId="0" applyNumberFormat="1" applyFont="1" applyFill="1" applyBorder="1" applyAlignment="1">
      <alignment vertical="center"/>
    </xf>
    <xf numFmtId="189" fontId="5" fillId="0" borderId="18" xfId="0" applyNumberFormat="1" applyFont="1" applyFill="1" applyBorder="1" applyAlignment="1">
      <alignment vertical="center"/>
    </xf>
    <xf numFmtId="189" fontId="5" fillId="0" borderId="19" xfId="0" applyNumberFormat="1" applyFont="1" applyFill="1" applyBorder="1" applyAlignment="1">
      <alignment vertical="center"/>
    </xf>
    <xf numFmtId="189" fontId="5" fillId="0" borderId="20" xfId="0" applyNumberFormat="1" applyFont="1" applyFill="1" applyBorder="1" applyAlignment="1">
      <alignment vertical="center"/>
    </xf>
    <xf numFmtId="193" fontId="5" fillId="0" borderId="18" xfId="0" applyNumberFormat="1" applyFont="1" applyFill="1" applyBorder="1" applyAlignment="1">
      <alignment vertical="center"/>
    </xf>
    <xf numFmtId="193" fontId="5" fillId="0" borderId="19" xfId="0" applyNumberFormat="1" applyFont="1" applyFill="1" applyBorder="1" applyAlignment="1">
      <alignment vertical="center"/>
    </xf>
    <xf numFmtId="193" fontId="5" fillId="0" borderId="21" xfId="0" applyNumberFormat="1" applyFont="1" applyFill="1" applyBorder="1" applyAlignment="1">
      <alignment vertical="center"/>
    </xf>
    <xf numFmtId="189" fontId="5" fillId="0" borderId="22" xfId="0" applyNumberFormat="1" applyFont="1" applyFill="1" applyBorder="1" applyAlignment="1">
      <alignment vertical="center"/>
    </xf>
    <xf numFmtId="189" fontId="5" fillId="0" borderId="23" xfId="0" applyNumberFormat="1" applyFont="1" applyFill="1" applyBorder="1" applyAlignment="1">
      <alignment vertical="center"/>
    </xf>
    <xf numFmtId="189" fontId="5" fillId="0" borderId="24" xfId="0" applyNumberFormat="1" applyFont="1" applyFill="1" applyBorder="1" applyAlignment="1">
      <alignment vertical="center"/>
    </xf>
    <xf numFmtId="193" fontId="5" fillId="0" borderId="22" xfId="0" applyNumberFormat="1" applyFont="1" applyFill="1" applyBorder="1" applyAlignment="1">
      <alignment vertical="center"/>
    </xf>
    <xf numFmtId="193" fontId="5" fillId="0" borderId="23" xfId="0" applyNumberFormat="1" applyFont="1" applyFill="1" applyBorder="1" applyAlignment="1">
      <alignment vertical="center"/>
    </xf>
    <xf numFmtId="193" fontId="5" fillId="0" borderId="25" xfId="0" applyNumberFormat="1" applyFont="1" applyFill="1" applyBorder="1" applyAlignment="1">
      <alignment vertical="center"/>
    </xf>
    <xf numFmtId="193" fontId="5" fillId="0" borderId="26" xfId="0" applyNumberFormat="1" applyFont="1" applyFill="1" applyBorder="1" applyAlignment="1">
      <alignment vertical="center"/>
    </xf>
    <xf numFmtId="192" fontId="5" fillId="0" borderId="16" xfId="0" applyNumberFormat="1" applyFont="1" applyFill="1" applyBorder="1" applyAlignment="1">
      <alignment vertical="center"/>
    </xf>
    <xf numFmtId="192" fontId="5" fillId="0" borderId="18" xfId="0" applyNumberFormat="1" applyFont="1" applyFill="1" applyBorder="1" applyAlignment="1">
      <alignment vertical="center"/>
    </xf>
    <xf numFmtId="192" fontId="5" fillId="0" borderId="19" xfId="0" applyNumberFormat="1" applyFont="1" applyFill="1" applyBorder="1" applyAlignment="1">
      <alignment vertical="center"/>
    </xf>
    <xf numFmtId="192" fontId="5" fillId="0" borderId="25" xfId="0" applyNumberFormat="1" applyFont="1" applyFill="1" applyBorder="1" applyAlignment="1">
      <alignment vertical="center"/>
    </xf>
    <xf numFmtId="192" fontId="5" fillId="0" borderId="22" xfId="0" applyNumberFormat="1" applyFont="1" applyFill="1" applyBorder="1" applyAlignment="1">
      <alignment vertical="center"/>
    </xf>
    <xf numFmtId="192" fontId="5" fillId="0" borderId="23" xfId="0" applyNumberFormat="1" applyFont="1" applyFill="1" applyBorder="1" applyAlignment="1">
      <alignment vertical="center"/>
    </xf>
    <xf numFmtId="193" fontId="5" fillId="0" borderId="27" xfId="0" applyNumberFormat="1" applyFont="1" applyFill="1" applyBorder="1" applyAlignment="1">
      <alignment vertical="center"/>
    </xf>
    <xf numFmtId="193" fontId="5" fillId="0" borderId="28" xfId="0" applyNumberFormat="1" applyFont="1" applyFill="1" applyBorder="1" applyAlignment="1">
      <alignment vertical="center"/>
    </xf>
    <xf numFmtId="194" fontId="5" fillId="0" borderId="29" xfId="0" applyNumberFormat="1" applyFont="1" applyFill="1" applyBorder="1" applyAlignment="1">
      <alignment vertical="center"/>
    </xf>
    <xf numFmtId="194" fontId="5" fillId="0" borderId="27" xfId="0" applyNumberFormat="1" applyFont="1" applyFill="1" applyBorder="1" applyAlignment="1">
      <alignment vertical="center"/>
    </xf>
    <xf numFmtId="194" fontId="5" fillId="0" borderId="30" xfId="0" applyNumberFormat="1" applyFont="1" applyFill="1" applyBorder="1" applyAlignment="1">
      <alignment vertical="center"/>
    </xf>
    <xf numFmtId="193" fontId="5" fillId="0" borderId="30" xfId="0" applyNumberFormat="1" applyFont="1" applyFill="1" applyBorder="1" applyAlignment="1">
      <alignment vertical="center"/>
    </xf>
    <xf numFmtId="194" fontId="5" fillId="0" borderId="18" xfId="0" applyNumberFormat="1" applyFont="1" applyFill="1" applyBorder="1" applyAlignment="1">
      <alignment vertical="center"/>
    </xf>
    <xf numFmtId="192" fontId="5" fillId="0" borderId="29" xfId="0" applyNumberFormat="1" applyFont="1" applyFill="1" applyBorder="1" applyAlignment="1">
      <alignment vertical="center"/>
    </xf>
    <xf numFmtId="192" fontId="5" fillId="0" borderId="27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193" fontId="5" fillId="0" borderId="31" xfId="0" applyNumberFormat="1" applyFont="1" applyFill="1" applyBorder="1" applyAlignment="1">
      <alignment vertical="center"/>
    </xf>
    <xf numFmtId="192" fontId="5" fillId="0" borderId="31" xfId="0" applyNumberFormat="1" applyFont="1" applyFill="1" applyBorder="1" applyAlignment="1">
      <alignment vertical="center"/>
    </xf>
    <xf numFmtId="194" fontId="5" fillId="0" borderId="19" xfId="0" applyNumberFormat="1" applyFont="1" applyFill="1" applyBorder="1" applyAlignment="1">
      <alignment vertical="center"/>
    </xf>
    <xf numFmtId="189" fontId="5" fillId="0" borderId="31" xfId="0" applyNumberFormat="1" applyFont="1" applyFill="1" applyBorder="1" applyAlignment="1">
      <alignment vertical="center"/>
    </xf>
    <xf numFmtId="189" fontId="5" fillId="0" borderId="27" xfId="0" applyNumberFormat="1" applyFont="1" applyFill="1" applyBorder="1" applyAlignment="1">
      <alignment vertical="center"/>
    </xf>
    <xf numFmtId="189" fontId="5" fillId="0" borderId="32" xfId="0" applyNumberFormat="1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38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189" fontId="9" fillId="0" borderId="39" xfId="0" applyNumberFormat="1" applyFont="1" applyFill="1" applyBorder="1" applyAlignment="1">
      <alignment vertical="top" textRotation="255"/>
    </xf>
    <xf numFmtId="0" fontId="12" fillId="0" borderId="0" xfId="0" applyFont="1" applyFill="1" applyAlignment="1">
      <alignment/>
    </xf>
    <xf numFmtId="189" fontId="11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194" fontId="5" fillId="0" borderId="16" xfId="0" applyNumberFormat="1" applyFont="1" applyFill="1" applyBorder="1" applyAlignment="1">
      <alignment vertical="center"/>
    </xf>
    <xf numFmtId="194" fontId="5" fillId="0" borderId="10" xfId="0" applyNumberFormat="1" applyFont="1" applyFill="1" applyBorder="1" applyAlignment="1">
      <alignment vertical="center"/>
    </xf>
    <xf numFmtId="194" fontId="5" fillId="0" borderId="25" xfId="0" applyNumberFormat="1" applyFont="1" applyFill="1" applyBorder="1" applyAlignment="1">
      <alignment vertical="center"/>
    </xf>
    <xf numFmtId="193" fontId="5" fillId="0" borderId="40" xfId="0" applyNumberFormat="1" applyFont="1" applyFill="1" applyBorder="1" applyAlignment="1">
      <alignment vertical="center"/>
    </xf>
    <xf numFmtId="193" fontId="5" fillId="0" borderId="12" xfId="0" applyNumberFormat="1" applyFont="1" applyFill="1" applyBorder="1" applyAlignment="1">
      <alignment vertical="center"/>
    </xf>
    <xf numFmtId="193" fontId="5" fillId="0" borderId="11" xfId="0" applyNumberFormat="1" applyFont="1" applyFill="1" applyBorder="1" applyAlignment="1">
      <alignment vertical="center"/>
    </xf>
    <xf numFmtId="192" fontId="5" fillId="0" borderId="30" xfId="0" applyNumberFormat="1" applyFont="1" applyFill="1" applyBorder="1" applyAlignment="1">
      <alignment vertical="center"/>
    </xf>
    <xf numFmtId="193" fontId="5" fillId="0" borderId="29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/>
    </xf>
    <xf numFmtId="189" fontId="8" fillId="0" borderId="0" xfId="0" applyNumberFormat="1" applyFont="1" applyFill="1" applyBorder="1" applyAlignment="1">
      <alignment horizontal="center" vertical="center"/>
    </xf>
    <xf numFmtId="189" fontId="8" fillId="0" borderId="41" xfId="0" applyNumberFormat="1" applyFont="1" applyFill="1" applyBorder="1" applyAlignment="1">
      <alignment horizontal="center" vertical="center"/>
    </xf>
    <xf numFmtId="189" fontId="8" fillId="0" borderId="42" xfId="0" applyNumberFormat="1" applyFont="1" applyFill="1" applyBorder="1" applyAlignment="1">
      <alignment horizontal="center" vertical="center"/>
    </xf>
    <xf numFmtId="189" fontId="9" fillId="0" borderId="43" xfId="0" applyNumberFormat="1" applyFont="1" applyFill="1" applyBorder="1" applyAlignment="1">
      <alignment vertical="top" textRotation="255"/>
    </xf>
    <xf numFmtId="189" fontId="9" fillId="0" borderId="44" xfId="0" applyNumberFormat="1" applyFont="1" applyFill="1" applyBorder="1" applyAlignment="1">
      <alignment vertical="top" textRotation="255"/>
    </xf>
    <xf numFmtId="0" fontId="10" fillId="0" borderId="4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61" applyFont="1" applyFill="1" applyBorder="1" applyAlignment="1">
      <alignment horizontal="right" wrapText="1"/>
      <protection/>
    </xf>
    <xf numFmtId="0" fontId="5" fillId="0" borderId="0" xfId="0" applyFont="1" applyFill="1" applyBorder="1" applyAlignment="1">
      <alignment vertical="center"/>
    </xf>
    <xf numFmtId="0" fontId="0" fillId="0" borderId="0" xfId="61" applyFont="1" applyFill="1" applyBorder="1" applyAlignment="1">
      <alignment horizontal="center"/>
      <protection/>
    </xf>
    <xf numFmtId="0" fontId="0" fillId="0" borderId="0" xfId="61" applyFill="1" applyBorder="1">
      <alignment/>
      <protection/>
    </xf>
    <xf numFmtId="189" fontId="5" fillId="0" borderId="29" xfId="0" applyNumberFormat="1" applyFont="1" applyFill="1" applyBorder="1" applyAlignment="1">
      <alignment vertical="center"/>
    </xf>
    <xf numFmtId="189" fontId="5" fillId="0" borderId="25" xfId="0" applyNumberFormat="1" applyFont="1" applyFill="1" applyBorder="1" applyAlignment="1">
      <alignment vertical="center"/>
    </xf>
    <xf numFmtId="192" fontId="5" fillId="0" borderId="46" xfId="0" applyNumberFormat="1" applyFont="1" applyFill="1" applyBorder="1" applyAlignment="1">
      <alignment vertical="center"/>
    </xf>
    <xf numFmtId="194" fontId="5" fillId="0" borderId="32" xfId="0" applyNumberFormat="1" applyFont="1" applyFill="1" applyBorder="1" applyAlignment="1">
      <alignment vertical="center"/>
    </xf>
    <xf numFmtId="193" fontId="5" fillId="0" borderId="15" xfId="0" applyNumberFormat="1" applyFont="1" applyFill="1" applyBorder="1" applyAlignment="1">
      <alignment vertical="center"/>
    </xf>
    <xf numFmtId="194" fontId="5" fillId="0" borderId="20" xfId="0" applyNumberFormat="1" applyFont="1" applyFill="1" applyBorder="1" applyAlignment="1">
      <alignment vertical="center"/>
    </xf>
    <xf numFmtId="193" fontId="5" fillId="0" borderId="17" xfId="0" applyNumberFormat="1" applyFont="1" applyFill="1" applyBorder="1" applyAlignment="1">
      <alignment vertical="center"/>
    </xf>
    <xf numFmtId="189" fontId="5" fillId="0" borderId="26" xfId="0" applyNumberFormat="1" applyFont="1" applyFill="1" applyBorder="1" applyAlignment="1">
      <alignment vertical="center"/>
    </xf>
    <xf numFmtId="189" fontId="5" fillId="0" borderId="47" xfId="0" applyNumberFormat="1" applyFont="1" applyFill="1" applyBorder="1" applyAlignment="1">
      <alignment vertical="center"/>
    </xf>
    <xf numFmtId="194" fontId="5" fillId="0" borderId="24" xfId="0" applyNumberFormat="1" applyFont="1" applyFill="1" applyBorder="1" applyAlignment="1">
      <alignment vertical="center"/>
    </xf>
    <xf numFmtId="193" fontId="5" fillId="0" borderId="48" xfId="0" applyNumberFormat="1" applyFont="1" applyFill="1" applyBorder="1" applyAlignment="1">
      <alignment vertical="center"/>
    </xf>
    <xf numFmtId="193" fontId="5" fillId="0" borderId="47" xfId="0" applyNumberFormat="1" applyFont="1" applyFill="1" applyBorder="1" applyAlignment="1">
      <alignment vertical="center"/>
    </xf>
    <xf numFmtId="189" fontId="5" fillId="0" borderId="49" xfId="0" applyNumberFormat="1" applyFont="1" applyFill="1" applyBorder="1" applyAlignment="1">
      <alignment vertical="center"/>
    </xf>
    <xf numFmtId="189" fontId="5" fillId="0" borderId="14" xfId="0" applyNumberFormat="1" applyFont="1" applyFill="1" applyBorder="1" applyAlignment="1">
      <alignment vertical="center"/>
    </xf>
    <xf numFmtId="194" fontId="5" fillId="0" borderId="12" xfId="0" applyNumberFormat="1" applyFont="1" applyFill="1" applyBorder="1" applyAlignment="1">
      <alignment vertical="center"/>
    </xf>
    <xf numFmtId="193" fontId="5" fillId="0" borderId="50" xfId="0" applyNumberFormat="1" applyFont="1" applyFill="1" applyBorder="1" applyAlignment="1">
      <alignment vertical="center"/>
    </xf>
    <xf numFmtId="189" fontId="9" fillId="0" borderId="43" xfId="0" applyNumberFormat="1" applyFont="1" applyFill="1" applyBorder="1" applyAlignment="1">
      <alignment horizontal="center" vertical="top" textRotation="255"/>
    </xf>
    <xf numFmtId="189" fontId="9" fillId="0" borderId="39" xfId="0" applyNumberFormat="1" applyFont="1" applyFill="1" applyBorder="1" applyAlignment="1">
      <alignment horizontal="center" vertical="top" textRotation="255"/>
    </xf>
    <xf numFmtId="189" fontId="9" fillId="0" borderId="44" xfId="0" applyNumberFormat="1" applyFont="1" applyFill="1" applyBorder="1" applyAlignment="1">
      <alignment horizontal="center" vertical="top" textRotation="255"/>
    </xf>
    <xf numFmtId="194" fontId="5" fillId="0" borderId="29" xfId="0" applyNumberFormat="1" applyFont="1" applyFill="1" applyBorder="1" applyAlignment="1">
      <alignment horizontal="center" vertical="center"/>
    </xf>
    <xf numFmtId="194" fontId="5" fillId="0" borderId="27" xfId="0" applyNumberFormat="1" applyFont="1" applyFill="1" applyBorder="1" applyAlignment="1">
      <alignment horizontal="center" vertical="center"/>
    </xf>
    <xf numFmtId="194" fontId="5" fillId="0" borderId="30" xfId="0" applyNumberFormat="1" applyFont="1" applyFill="1" applyBorder="1" applyAlignment="1">
      <alignment horizontal="center" vertical="center"/>
    </xf>
    <xf numFmtId="194" fontId="5" fillId="0" borderId="10" xfId="0" applyNumberFormat="1" applyFont="1" applyFill="1" applyBorder="1" applyAlignment="1">
      <alignment horizontal="center" vertical="center"/>
    </xf>
    <xf numFmtId="189" fontId="5" fillId="0" borderId="29" xfId="0" applyNumberFormat="1" applyFont="1" applyFill="1" applyBorder="1" applyAlignment="1">
      <alignment horizontal="center" vertical="center"/>
    </xf>
    <xf numFmtId="189" fontId="5" fillId="0" borderId="15" xfId="0" applyNumberFormat="1" applyFont="1" applyFill="1" applyBorder="1" applyAlignment="1">
      <alignment horizontal="center" vertical="center"/>
    </xf>
    <xf numFmtId="189" fontId="5" fillId="0" borderId="32" xfId="0" applyNumberFormat="1" applyFont="1" applyFill="1" applyBorder="1" applyAlignment="1">
      <alignment horizontal="center" vertical="center"/>
    </xf>
    <xf numFmtId="193" fontId="5" fillId="0" borderId="10" xfId="0" applyNumberFormat="1" applyFont="1" applyFill="1" applyBorder="1" applyAlignment="1">
      <alignment horizontal="center" vertical="center"/>
    </xf>
    <xf numFmtId="193" fontId="5" fillId="0" borderId="27" xfId="0" applyNumberFormat="1" applyFont="1" applyFill="1" applyBorder="1" applyAlignment="1">
      <alignment horizontal="center" vertical="center"/>
    </xf>
    <xf numFmtId="192" fontId="5" fillId="0" borderId="29" xfId="0" applyNumberFormat="1" applyFont="1" applyFill="1" applyBorder="1" applyAlignment="1">
      <alignment horizontal="center" vertical="center"/>
    </xf>
    <xf numFmtId="192" fontId="5" fillId="0" borderId="27" xfId="0" applyNumberFormat="1" applyFont="1" applyFill="1" applyBorder="1" applyAlignment="1">
      <alignment horizontal="center" vertical="center"/>
    </xf>
    <xf numFmtId="192" fontId="5" fillId="0" borderId="30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194" fontId="5" fillId="0" borderId="16" xfId="0" applyNumberFormat="1" applyFont="1" applyFill="1" applyBorder="1" applyAlignment="1">
      <alignment horizontal="center" vertical="center"/>
    </xf>
    <xf numFmtId="194" fontId="5" fillId="0" borderId="18" xfId="0" applyNumberFormat="1" applyFont="1" applyFill="1" applyBorder="1" applyAlignment="1">
      <alignment horizontal="center" vertical="center"/>
    </xf>
    <xf numFmtId="194" fontId="5" fillId="0" borderId="19" xfId="0" applyNumberFormat="1" applyFont="1" applyFill="1" applyBorder="1" applyAlignment="1">
      <alignment horizontal="center" vertical="center"/>
    </xf>
    <xf numFmtId="189" fontId="5" fillId="0" borderId="16" xfId="0" applyNumberFormat="1" applyFont="1" applyFill="1" applyBorder="1" applyAlignment="1">
      <alignment horizontal="center" vertical="center"/>
    </xf>
    <xf numFmtId="189" fontId="5" fillId="0" borderId="17" xfId="0" applyNumberFormat="1" applyFont="1" applyFill="1" applyBorder="1" applyAlignment="1">
      <alignment horizontal="center" vertical="center"/>
    </xf>
    <xf numFmtId="189" fontId="5" fillId="0" borderId="20" xfId="0" applyNumberFormat="1" applyFont="1" applyFill="1" applyBorder="1" applyAlignment="1">
      <alignment horizontal="center" vertical="center"/>
    </xf>
    <xf numFmtId="193" fontId="5" fillId="0" borderId="28" xfId="0" applyNumberFormat="1" applyFont="1" applyFill="1" applyBorder="1" applyAlignment="1">
      <alignment horizontal="center" vertical="center"/>
    </xf>
    <xf numFmtId="193" fontId="5" fillId="0" borderId="18" xfId="0" applyNumberFormat="1" applyFont="1" applyFill="1" applyBorder="1" applyAlignment="1">
      <alignment horizontal="center" vertical="center"/>
    </xf>
    <xf numFmtId="192" fontId="5" fillId="0" borderId="16" xfId="0" applyNumberFormat="1" applyFont="1" applyFill="1" applyBorder="1" applyAlignment="1">
      <alignment horizontal="center" vertical="center"/>
    </xf>
    <xf numFmtId="192" fontId="5" fillId="0" borderId="18" xfId="0" applyNumberFormat="1" applyFont="1" applyFill="1" applyBorder="1" applyAlignment="1">
      <alignment horizontal="center" vertical="center"/>
    </xf>
    <xf numFmtId="192" fontId="5" fillId="0" borderId="19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189" fontId="5" fillId="0" borderId="18" xfId="0" applyNumberFormat="1" applyFont="1" applyFill="1" applyBorder="1" applyAlignment="1">
      <alignment horizontal="center" vertical="center"/>
    </xf>
    <xf numFmtId="189" fontId="5" fillId="0" borderId="19" xfId="0" applyNumberFormat="1" applyFont="1" applyFill="1" applyBorder="1" applyAlignment="1">
      <alignment horizontal="center" vertical="center"/>
    </xf>
    <xf numFmtId="192" fontId="53" fillId="0" borderId="51" xfId="0" applyNumberFormat="1" applyFont="1" applyFill="1" applyBorder="1" applyAlignment="1">
      <alignment horizontal="center" vertical="center"/>
    </xf>
    <xf numFmtId="192" fontId="53" fillId="0" borderId="52" xfId="0" applyNumberFormat="1" applyFont="1" applyFill="1" applyBorder="1" applyAlignment="1">
      <alignment horizontal="center" vertical="center"/>
    </xf>
    <xf numFmtId="192" fontId="53" fillId="0" borderId="53" xfId="0" applyNumberFormat="1" applyFont="1" applyFill="1" applyBorder="1" applyAlignment="1">
      <alignment horizontal="center" vertical="center"/>
    </xf>
    <xf numFmtId="189" fontId="53" fillId="0" borderId="18" xfId="0" applyNumberFormat="1" applyFont="1" applyFill="1" applyBorder="1" applyAlignment="1">
      <alignment horizontal="center" vertical="center"/>
    </xf>
    <xf numFmtId="189" fontId="53" fillId="0" borderId="19" xfId="0" applyNumberFormat="1" applyFont="1" applyFill="1" applyBorder="1" applyAlignment="1">
      <alignment horizontal="center" vertical="center"/>
    </xf>
    <xf numFmtId="189" fontId="53" fillId="0" borderId="17" xfId="0" applyNumberFormat="1" applyFont="1" applyFill="1" applyBorder="1" applyAlignment="1">
      <alignment horizontal="center" vertical="center"/>
    </xf>
    <xf numFmtId="189" fontId="53" fillId="0" borderId="20" xfId="0" applyNumberFormat="1" applyFont="1" applyFill="1" applyBorder="1" applyAlignment="1">
      <alignment horizontal="center" vertical="center"/>
    </xf>
    <xf numFmtId="193" fontId="53" fillId="0" borderId="28" xfId="0" applyNumberFormat="1" applyFont="1" applyFill="1" applyBorder="1" applyAlignment="1">
      <alignment horizontal="center" vertical="center"/>
    </xf>
    <xf numFmtId="193" fontId="53" fillId="0" borderId="18" xfId="0" applyNumberFormat="1" applyFont="1" applyFill="1" applyBorder="1" applyAlignment="1">
      <alignment horizontal="center" vertical="center"/>
    </xf>
    <xf numFmtId="193" fontId="53" fillId="0" borderId="19" xfId="0" applyNumberFormat="1" applyFont="1" applyFill="1" applyBorder="1" applyAlignment="1">
      <alignment horizontal="center" vertical="center"/>
    </xf>
    <xf numFmtId="192" fontId="53" fillId="0" borderId="16" xfId="0" applyNumberFormat="1" applyFont="1" applyFill="1" applyBorder="1" applyAlignment="1">
      <alignment horizontal="center" vertical="center"/>
    </xf>
    <xf numFmtId="192" fontId="53" fillId="0" borderId="18" xfId="0" applyNumberFormat="1" applyFont="1" applyFill="1" applyBorder="1" applyAlignment="1">
      <alignment horizontal="center" vertical="center"/>
    </xf>
    <xf numFmtId="192" fontId="53" fillId="0" borderId="19" xfId="0" applyNumberFormat="1" applyFont="1" applyFill="1" applyBorder="1" applyAlignment="1">
      <alignment horizontal="center" vertical="center"/>
    </xf>
    <xf numFmtId="49" fontId="53" fillId="0" borderId="18" xfId="0" applyNumberFormat="1" applyFont="1" applyFill="1" applyBorder="1" applyAlignment="1">
      <alignment horizontal="center" vertical="center"/>
    </xf>
    <xf numFmtId="192" fontId="5" fillId="0" borderId="53" xfId="0" applyNumberFormat="1" applyFont="1" applyFill="1" applyBorder="1" applyAlignment="1">
      <alignment horizontal="center" vertical="center"/>
    </xf>
    <xf numFmtId="192" fontId="53" fillId="0" borderId="54" xfId="0" applyNumberFormat="1" applyFont="1" applyFill="1" applyBorder="1" applyAlignment="1">
      <alignment horizontal="center" vertical="center"/>
    </xf>
    <xf numFmtId="189" fontId="53" fillId="0" borderId="22" xfId="0" applyNumberFormat="1" applyFont="1" applyFill="1" applyBorder="1" applyAlignment="1">
      <alignment horizontal="center" vertical="center"/>
    </xf>
    <xf numFmtId="189" fontId="53" fillId="0" borderId="23" xfId="0" applyNumberFormat="1" applyFont="1" applyFill="1" applyBorder="1" applyAlignment="1">
      <alignment horizontal="center" vertical="center"/>
    </xf>
    <xf numFmtId="192" fontId="5" fillId="0" borderId="54" xfId="0" applyNumberFormat="1" applyFont="1" applyFill="1" applyBorder="1" applyAlignment="1">
      <alignment horizontal="center" vertical="center"/>
    </xf>
    <xf numFmtId="189" fontId="53" fillId="0" borderId="47" xfId="0" applyNumberFormat="1" applyFont="1" applyFill="1" applyBorder="1" applyAlignment="1">
      <alignment horizontal="center" vertical="center"/>
    </xf>
    <xf numFmtId="189" fontId="53" fillId="0" borderId="24" xfId="0" applyNumberFormat="1" applyFont="1" applyFill="1" applyBorder="1" applyAlignment="1">
      <alignment horizontal="center" vertical="center"/>
    </xf>
    <xf numFmtId="193" fontId="53" fillId="0" borderId="48" xfId="0" applyNumberFormat="1" applyFont="1" applyFill="1" applyBorder="1" applyAlignment="1">
      <alignment horizontal="center" vertical="center"/>
    </xf>
    <xf numFmtId="192" fontId="53" fillId="0" borderId="22" xfId="0" applyNumberFormat="1" applyFont="1" applyFill="1" applyBorder="1" applyAlignment="1">
      <alignment horizontal="center" vertical="center"/>
    </xf>
    <xf numFmtId="192" fontId="53" fillId="0" borderId="23" xfId="0" applyNumberFormat="1" applyFont="1" applyFill="1" applyBorder="1" applyAlignment="1">
      <alignment horizontal="center" vertical="center"/>
    </xf>
    <xf numFmtId="49" fontId="53" fillId="0" borderId="22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189" fontId="53" fillId="0" borderId="11" xfId="0" applyNumberFormat="1" applyFont="1" applyFill="1" applyBorder="1" applyAlignment="1">
      <alignment horizontal="center" vertical="center"/>
    </xf>
    <xf numFmtId="189" fontId="53" fillId="0" borderId="12" xfId="0" applyNumberFormat="1" applyFont="1" applyFill="1" applyBorder="1" applyAlignment="1">
      <alignment horizontal="center" vertical="center"/>
    </xf>
    <xf numFmtId="189" fontId="53" fillId="0" borderId="31" xfId="0" applyNumberFormat="1" applyFont="1" applyFill="1" applyBorder="1" applyAlignment="1">
      <alignment horizontal="center" vertical="center"/>
    </xf>
    <xf numFmtId="189" fontId="5" fillId="0" borderId="11" xfId="0" applyNumberFormat="1" applyFont="1" applyFill="1" applyBorder="1" applyAlignment="1">
      <alignment horizontal="center" vertical="center"/>
    </xf>
    <xf numFmtId="189" fontId="53" fillId="0" borderId="55" xfId="0" applyNumberFormat="1" applyFont="1" applyFill="1" applyBorder="1" applyAlignment="1">
      <alignment horizontal="center" vertical="center"/>
    </xf>
    <xf numFmtId="189" fontId="53" fillId="0" borderId="13" xfId="0" applyNumberFormat="1" applyFont="1" applyFill="1" applyBorder="1" applyAlignment="1">
      <alignment horizontal="center" vertical="center"/>
    </xf>
    <xf numFmtId="193" fontId="53" fillId="0" borderId="50" xfId="0" applyNumberFormat="1" applyFont="1" applyFill="1" applyBorder="1" applyAlignment="1">
      <alignment horizontal="center" vertical="center"/>
    </xf>
    <xf numFmtId="193" fontId="53" fillId="0" borderId="12" xfId="0" applyNumberFormat="1" applyFont="1" applyFill="1" applyBorder="1" applyAlignment="1">
      <alignment horizontal="center" vertical="center"/>
    </xf>
    <xf numFmtId="193" fontId="53" fillId="0" borderId="31" xfId="0" applyNumberFormat="1" applyFont="1" applyFill="1" applyBorder="1" applyAlignment="1">
      <alignment horizontal="center" vertical="center"/>
    </xf>
    <xf numFmtId="192" fontId="53" fillId="0" borderId="11" xfId="0" applyNumberFormat="1" applyFont="1" applyFill="1" applyBorder="1" applyAlignment="1">
      <alignment horizontal="center" vertical="center"/>
    </xf>
    <xf numFmtId="192" fontId="53" fillId="0" borderId="12" xfId="0" applyNumberFormat="1" applyFont="1" applyFill="1" applyBorder="1" applyAlignment="1">
      <alignment horizontal="center" vertical="center"/>
    </xf>
    <xf numFmtId="192" fontId="53" fillId="0" borderId="3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3" fillId="0" borderId="12" xfId="0" applyNumberFormat="1" applyFont="1" applyFill="1" applyBorder="1" applyAlignment="1">
      <alignment horizontal="center" vertical="center"/>
    </xf>
    <xf numFmtId="192" fontId="5" fillId="0" borderId="14" xfId="0" applyNumberFormat="1" applyFont="1" applyFill="1" applyBorder="1" applyAlignment="1">
      <alignment horizontal="center" vertical="center"/>
    </xf>
    <xf numFmtId="193" fontId="5" fillId="0" borderId="56" xfId="0" applyNumberFormat="1" applyFont="1" applyFill="1" applyBorder="1" applyAlignment="1">
      <alignment horizontal="center" vertical="center"/>
    </xf>
    <xf numFmtId="192" fontId="5" fillId="0" borderId="10" xfId="0" applyNumberFormat="1" applyFont="1" applyFill="1" applyBorder="1" applyAlignment="1">
      <alignment horizontal="center" vertical="center"/>
    </xf>
    <xf numFmtId="193" fontId="5" fillId="0" borderId="29" xfId="0" applyNumberFormat="1" applyFont="1" applyFill="1" applyBorder="1" applyAlignment="1">
      <alignment horizontal="center" vertical="center"/>
    </xf>
    <xf numFmtId="193" fontId="5" fillId="0" borderId="40" xfId="0" applyNumberFormat="1" applyFont="1" applyFill="1" applyBorder="1" applyAlignment="1">
      <alignment horizontal="center" vertical="center"/>
    </xf>
    <xf numFmtId="193" fontId="5" fillId="0" borderId="16" xfId="0" applyNumberFormat="1" applyFont="1" applyFill="1" applyBorder="1" applyAlignment="1">
      <alignment horizontal="center" vertical="center"/>
    </xf>
    <xf numFmtId="193" fontId="5" fillId="0" borderId="21" xfId="0" applyNumberFormat="1" applyFont="1" applyFill="1" applyBorder="1" applyAlignment="1">
      <alignment horizontal="center" vertical="center"/>
    </xf>
    <xf numFmtId="189" fontId="5" fillId="0" borderId="25" xfId="0" applyNumberFormat="1" applyFont="1" applyFill="1" applyBorder="1" applyAlignment="1">
      <alignment horizontal="center" vertical="center"/>
    </xf>
    <xf numFmtId="189" fontId="5" fillId="0" borderId="22" xfId="0" applyNumberFormat="1" applyFont="1" applyFill="1" applyBorder="1" applyAlignment="1">
      <alignment horizontal="center" vertical="center"/>
    </xf>
    <xf numFmtId="189" fontId="5" fillId="0" borderId="23" xfId="0" applyNumberFormat="1" applyFont="1" applyFill="1" applyBorder="1" applyAlignment="1">
      <alignment horizontal="center" vertical="center"/>
    </xf>
    <xf numFmtId="194" fontId="5" fillId="0" borderId="25" xfId="0" applyNumberFormat="1" applyFont="1" applyFill="1" applyBorder="1" applyAlignment="1">
      <alignment horizontal="center" vertical="center"/>
    </xf>
    <xf numFmtId="189" fontId="5" fillId="0" borderId="47" xfId="0" applyNumberFormat="1" applyFont="1" applyFill="1" applyBorder="1" applyAlignment="1">
      <alignment horizontal="center" vertical="center"/>
    </xf>
    <xf numFmtId="189" fontId="5" fillId="0" borderId="24" xfId="0" applyNumberFormat="1" applyFont="1" applyFill="1" applyBorder="1" applyAlignment="1">
      <alignment horizontal="center" vertical="center"/>
    </xf>
    <xf numFmtId="193" fontId="5" fillId="0" borderId="48" xfId="0" applyNumberFormat="1" applyFont="1" applyFill="1" applyBorder="1" applyAlignment="1">
      <alignment horizontal="center" vertical="center"/>
    </xf>
    <xf numFmtId="192" fontId="5" fillId="0" borderId="25" xfId="0" applyNumberFormat="1" applyFont="1" applyFill="1" applyBorder="1" applyAlignment="1">
      <alignment horizontal="center" vertical="center"/>
    </xf>
    <xf numFmtId="192" fontId="5" fillId="0" borderId="22" xfId="0" applyNumberFormat="1" applyFont="1" applyFill="1" applyBorder="1" applyAlignment="1">
      <alignment horizontal="center" vertical="center"/>
    </xf>
    <xf numFmtId="192" fontId="5" fillId="0" borderId="23" xfId="0" applyNumberFormat="1" applyFont="1" applyFill="1" applyBorder="1" applyAlignment="1">
      <alignment horizontal="center" vertical="center"/>
    </xf>
    <xf numFmtId="193" fontId="5" fillId="0" borderId="25" xfId="0" applyNumberFormat="1" applyFont="1" applyFill="1" applyBorder="1" applyAlignment="1">
      <alignment horizontal="center" vertical="center"/>
    </xf>
    <xf numFmtId="193" fontId="5" fillId="0" borderId="22" xfId="0" applyNumberFormat="1" applyFont="1" applyFill="1" applyBorder="1" applyAlignment="1">
      <alignment horizontal="center" vertical="center"/>
    </xf>
    <xf numFmtId="193" fontId="5" fillId="0" borderId="26" xfId="0" applyNumberFormat="1" applyFont="1" applyFill="1" applyBorder="1" applyAlignment="1">
      <alignment horizontal="center" vertical="center"/>
    </xf>
    <xf numFmtId="189" fontId="5" fillId="0" borderId="12" xfId="0" applyNumberFormat="1" applyFont="1" applyFill="1" applyBorder="1" applyAlignment="1">
      <alignment horizontal="center" vertical="center"/>
    </xf>
    <xf numFmtId="189" fontId="5" fillId="0" borderId="31" xfId="0" applyNumberFormat="1" applyFont="1" applyFill="1" applyBorder="1" applyAlignment="1">
      <alignment horizontal="center" vertical="center"/>
    </xf>
    <xf numFmtId="189" fontId="5" fillId="0" borderId="55" xfId="0" applyNumberFormat="1" applyFont="1" applyFill="1" applyBorder="1" applyAlignment="1">
      <alignment horizontal="center" vertical="center"/>
    </xf>
    <xf numFmtId="189" fontId="5" fillId="0" borderId="13" xfId="0" applyNumberFormat="1" applyFont="1" applyFill="1" applyBorder="1" applyAlignment="1">
      <alignment horizontal="center" vertical="center"/>
    </xf>
    <xf numFmtId="193" fontId="5" fillId="0" borderId="50" xfId="0" applyNumberFormat="1" applyFont="1" applyFill="1" applyBorder="1" applyAlignment="1">
      <alignment horizontal="center" vertical="center"/>
    </xf>
    <xf numFmtId="193" fontId="5" fillId="0" borderId="12" xfId="0" applyNumberFormat="1" applyFont="1" applyFill="1" applyBorder="1" applyAlignment="1">
      <alignment horizontal="center" vertical="center"/>
    </xf>
    <xf numFmtId="192" fontId="5" fillId="0" borderId="11" xfId="0" applyNumberFormat="1" applyFont="1" applyFill="1" applyBorder="1" applyAlignment="1">
      <alignment horizontal="center" vertical="center"/>
    </xf>
    <xf numFmtId="192" fontId="5" fillId="0" borderId="12" xfId="0" applyNumberFormat="1" applyFont="1" applyFill="1" applyBorder="1" applyAlignment="1">
      <alignment horizontal="center" vertical="center"/>
    </xf>
    <xf numFmtId="192" fontId="5" fillId="0" borderId="3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18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189" fontId="8" fillId="0" borderId="42" xfId="0" applyNumberFormat="1" applyFont="1" applyBorder="1" applyAlignment="1">
      <alignment horizontal="center" vertical="center"/>
    </xf>
    <xf numFmtId="189" fontId="8" fillId="0" borderId="41" xfId="0" applyNumberFormat="1" applyFont="1" applyBorder="1" applyAlignment="1">
      <alignment horizontal="center" vertical="center"/>
    </xf>
    <xf numFmtId="189" fontId="8" fillId="0" borderId="0" xfId="0" applyNumberFormat="1" applyFont="1" applyBorder="1" applyAlignment="1">
      <alignment horizontal="center" vertical="center"/>
    </xf>
    <xf numFmtId="189" fontId="8" fillId="0" borderId="60" xfId="0" applyNumberFormat="1" applyFont="1" applyBorder="1" applyAlignment="1">
      <alignment horizontal="center" vertical="center"/>
    </xf>
    <xf numFmtId="0" fontId="9" fillId="0" borderId="54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189" fontId="9" fillId="0" borderId="43" xfId="0" applyNumberFormat="1" applyFont="1" applyBorder="1" applyAlignment="1">
      <alignment vertical="top" textRotation="255"/>
    </xf>
    <xf numFmtId="189" fontId="9" fillId="0" borderId="39" xfId="0" applyNumberFormat="1" applyFont="1" applyBorder="1" applyAlignment="1">
      <alignment vertical="top" textRotation="255"/>
    </xf>
    <xf numFmtId="189" fontId="9" fillId="0" borderId="44" xfId="0" applyNumberFormat="1" applyFont="1" applyBorder="1" applyAlignment="1">
      <alignment vertical="top" textRotation="255"/>
    </xf>
    <xf numFmtId="189" fontId="9" fillId="0" borderId="62" xfId="0" applyNumberFormat="1" applyFont="1" applyBorder="1" applyAlignment="1">
      <alignment vertical="top" textRotation="255"/>
    </xf>
    <xf numFmtId="189" fontId="9" fillId="0" borderId="63" xfId="0" applyNumberFormat="1" applyFont="1" applyBorder="1" applyAlignment="1">
      <alignment vertical="top" textRotation="255"/>
    </xf>
    <xf numFmtId="0" fontId="8" fillId="0" borderId="42" xfId="0" applyFont="1" applyBorder="1" applyAlignment="1">
      <alignment/>
    </xf>
    <xf numFmtId="0" fontId="8" fillId="0" borderId="0" xfId="0" applyFont="1" applyAlignment="1">
      <alignment/>
    </xf>
    <xf numFmtId="0" fontId="5" fillId="0" borderId="64" xfId="0" applyFont="1" applyBorder="1" applyAlignment="1">
      <alignment horizontal="center" vertical="center"/>
    </xf>
    <xf numFmtId="189" fontId="5" fillId="0" borderId="58" xfId="0" applyNumberFormat="1" applyFont="1" applyBorder="1" applyAlignment="1">
      <alignment vertical="center"/>
    </xf>
    <xf numFmtId="189" fontId="5" fillId="0" borderId="65" xfId="0" applyNumberFormat="1" applyFont="1" applyBorder="1" applyAlignment="1">
      <alignment vertical="center"/>
    </xf>
    <xf numFmtId="189" fontId="5" fillId="0" borderId="64" xfId="0" applyNumberFormat="1" applyFont="1" applyBorder="1" applyAlignment="1">
      <alignment vertical="center"/>
    </xf>
    <xf numFmtId="194" fontId="5" fillId="0" borderId="58" xfId="0" applyNumberFormat="1" applyFont="1" applyBorder="1" applyAlignment="1">
      <alignment vertical="center"/>
    </xf>
    <xf numFmtId="189" fontId="5" fillId="0" borderId="58" xfId="0" applyNumberFormat="1" applyFont="1" applyFill="1" applyBorder="1" applyAlignment="1">
      <alignment vertical="center"/>
    </xf>
    <xf numFmtId="189" fontId="5" fillId="0" borderId="66" xfId="0" applyNumberFormat="1" applyFont="1" applyFill="1" applyBorder="1" applyAlignment="1">
      <alignment vertical="center"/>
    </xf>
    <xf numFmtId="189" fontId="5" fillId="0" borderId="64" xfId="0" applyNumberFormat="1" applyFont="1" applyFill="1" applyBorder="1" applyAlignment="1">
      <alignment vertical="center"/>
    </xf>
    <xf numFmtId="192" fontId="5" fillId="0" borderId="56" xfId="0" applyNumberFormat="1" applyFont="1" applyBorder="1" applyAlignment="1">
      <alignment vertical="center"/>
    </xf>
    <xf numFmtId="192" fontId="5" fillId="0" borderId="65" xfId="0" applyNumberFormat="1" applyFont="1" applyBorder="1" applyAlignment="1">
      <alignment vertical="center"/>
    </xf>
    <xf numFmtId="192" fontId="5" fillId="0" borderId="64" xfId="0" applyNumberFormat="1" applyFont="1" applyBorder="1" applyAlignment="1">
      <alignment vertical="center"/>
    </xf>
    <xf numFmtId="192" fontId="5" fillId="0" borderId="58" xfId="0" applyNumberFormat="1" applyFont="1" applyBorder="1" applyAlignment="1">
      <alignment vertical="center"/>
    </xf>
    <xf numFmtId="193" fontId="5" fillId="0" borderId="58" xfId="0" applyNumberFormat="1" applyFont="1" applyFill="1" applyBorder="1" applyAlignment="1">
      <alignment vertical="center"/>
    </xf>
    <xf numFmtId="193" fontId="5" fillId="0" borderId="66" xfId="0" applyNumberFormat="1" applyFont="1" applyFill="1" applyBorder="1" applyAlignment="1">
      <alignment vertical="center"/>
    </xf>
    <xf numFmtId="193" fontId="5" fillId="0" borderId="64" xfId="0" applyNumberFormat="1" applyFont="1" applyFill="1" applyBorder="1" applyAlignment="1">
      <alignment vertical="center"/>
    </xf>
    <xf numFmtId="0" fontId="5" fillId="0" borderId="42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192" fontId="5" fillId="0" borderId="67" xfId="0" applyNumberFormat="1" applyFont="1" applyBorder="1" applyAlignment="1">
      <alignment vertical="center"/>
    </xf>
    <xf numFmtId="0" fontId="5" fillId="0" borderId="68" xfId="0" applyFont="1" applyBorder="1" applyAlignment="1">
      <alignment horizontal="center" vertical="center"/>
    </xf>
    <xf numFmtId="189" fontId="5" fillId="0" borderId="53" xfId="0" applyNumberFormat="1" applyFont="1" applyBorder="1" applyAlignment="1">
      <alignment vertical="center"/>
    </xf>
    <xf numFmtId="189" fontId="5" fillId="0" borderId="69" xfId="0" applyNumberFormat="1" applyFont="1" applyBorder="1" applyAlignment="1">
      <alignment vertical="center"/>
    </xf>
    <xf numFmtId="189" fontId="5" fillId="0" borderId="68" xfId="0" applyNumberFormat="1" applyFont="1" applyBorder="1" applyAlignment="1">
      <alignment vertical="center"/>
    </xf>
    <xf numFmtId="194" fontId="5" fillId="0" borderId="53" xfId="0" applyNumberFormat="1" applyFont="1" applyBorder="1" applyAlignment="1">
      <alignment vertical="center"/>
    </xf>
    <xf numFmtId="189" fontId="5" fillId="0" borderId="53" xfId="0" applyNumberFormat="1" applyFont="1" applyFill="1" applyBorder="1" applyAlignment="1">
      <alignment vertical="center"/>
    </xf>
    <xf numFmtId="189" fontId="5" fillId="0" borderId="51" xfId="0" applyNumberFormat="1" applyFont="1" applyFill="1" applyBorder="1" applyAlignment="1">
      <alignment vertical="center"/>
    </xf>
    <xf numFmtId="189" fontId="5" fillId="0" borderId="68" xfId="0" applyNumberFormat="1" applyFont="1" applyFill="1" applyBorder="1" applyAlignment="1">
      <alignment vertical="center"/>
    </xf>
    <xf numFmtId="192" fontId="5" fillId="0" borderId="53" xfId="0" applyNumberFormat="1" applyFont="1" applyBorder="1" applyAlignment="1">
      <alignment vertical="center"/>
    </xf>
    <xf numFmtId="192" fontId="5" fillId="0" borderId="69" xfId="0" applyNumberFormat="1" applyFont="1" applyBorder="1" applyAlignment="1">
      <alignment vertical="center"/>
    </xf>
    <xf numFmtId="192" fontId="5" fillId="0" borderId="68" xfId="0" applyNumberFormat="1" applyFont="1" applyBorder="1" applyAlignment="1">
      <alignment vertical="center"/>
    </xf>
    <xf numFmtId="193" fontId="5" fillId="0" borderId="53" xfId="0" applyNumberFormat="1" applyFont="1" applyFill="1" applyBorder="1" applyAlignment="1">
      <alignment vertical="center"/>
    </xf>
    <xf numFmtId="193" fontId="5" fillId="0" borderId="51" xfId="0" applyNumberFormat="1" applyFont="1" applyFill="1" applyBorder="1" applyAlignment="1">
      <alignment vertical="center"/>
    </xf>
    <xf numFmtId="193" fontId="5" fillId="0" borderId="68" xfId="0" applyNumberFormat="1" applyFont="1" applyFill="1" applyBorder="1" applyAlignment="1">
      <alignment vertical="center"/>
    </xf>
    <xf numFmtId="0" fontId="5" fillId="0" borderId="64" xfId="0" applyFont="1" applyBorder="1" applyAlignment="1">
      <alignment horizontal="center" vertical="center" wrapText="1"/>
    </xf>
    <xf numFmtId="194" fontId="5" fillId="0" borderId="65" xfId="0" applyNumberFormat="1" applyFont="1" applyBorder="1" applyAlignment="1">
      <alignment vertical="center"/>
    </xf>
    <xf numFmtId="194" fontId="5" fillId="0" borderId="64" xfId="0" applyNumberFormat="1" applyFont="1" applyBorder="1" applyAlignment="1">
      <alignment vertical="center"/>
    </xf>
    <xf numFmtId="192" fontId="5" fillId="0" borderId="70" xfId="0" applyNumberFormat="1" applyFont="1" applyBorder="1" applyAlignment="1">
      <alignment vertical="center"/>
    </xf>
    <xf numFmtId="192" fontId="5" fillId="0" borderId="41" xfId="0" applyNumberFormat="1" applyFont="1" applyBorder="1" applyAlignment="1">
      <alignment vertical="center"/>
    </xf>
    <xf numFmtId="192" fontId="5" fillId="0" borderId="71" xfId="0" applyNumberFormat="1" applyFont="1" applyBorder="1" applyAlignment="1">
      <alignment vertical="center"/>
    </xf>
    <xf numFmtId="192" fontId="5" fillId="0" borderId="59" xfId="0" applyNumberFormat="1" applyFont="1" applyBorder="1" applyAlignment="1">
      <alignment vertical="center"/>
    </xf>
    <xf numFmtId="192" fontId="5" fillId="0" borderId="72" xfId="0" applyNumberFormat="1" applyFont="1" applyBorder="1" applyAlignment="1">
      <alignment vertical="center"/>
    </xf>
    <xf numFmtId="192" fontId="5" fillId="0" borderId="73" xfId="0" applyNumberFormat="1" applyFont="1" applyBorder="1" applyAlignment="1">
      <alignment vertical="center"/>
    </xf>
    <xf numFmtId="0" fontId="5" fillId="0" borderId="74" xfId="0" applyFont="1" applyBorder="1" applyAlignment="1">
      <alignment horizontal="center" vertical="center" wrapText="1"/>
    </xf>
    <xf numFmtId="194" fontId="5" fillId="0" borderId="75" xfId="0" applyNumberFormat="1" applyFont="1" applyBorder="1" applyAlignment="1">
      <alignment vertical="center"/>
    </xf>
    <xf numFmtId="194" fontId="5" fillId="0" borderId="41" xfId="0" applyNumberFormat="1" applyFont="1" applyBorder="1" applyAlignment="1">
      <alignment vertical="center"/>
    </xf>
    <xf numFmtId="194" fontId="5" fillId="0" borderId="74" xfId="0" applyNumberFormat="1" applyFont="1" applyBorder="1" applyAlignment="1">
      <alignment vertical="center"/>
    </xf>
    <xf numFmtId="189" fontId="5" fillId="0" borderId="75" xfId="0" applyNumberFormat="1" applyFont="1" applyFill="1" applyBorder="1" applyAlignment="1">
      <alignment vertical="center"/>
    </xf>
    <xf numFmtId="189" fontId="5" fillId="0" borderId="76" xfId="0" applyNumberFormat="1" applyFont="1" applyFill="1" applyBorder="1" applyAlignment="1">
      <alignment vertical="center"/>
    </xf>
    <xf numFmtId="189" fontId="5" fillId="0" borderId="74" xfId="0" applyNumberFormat="1" applyFont="1" applyFill="1" applyBorder="1" applyAlignment="1">
      <alignment vertical="center"/>
    </xf>
    <xf numFmtId="192" fontId="5" fillId="0" borderId="75" xfId="0" applyNumberFormat="1" applyFont="1" applyBorder="1" applyAlignment="1">
      <alignment vertical="center"/>
    </xf>
    <xf numFmtId="192" fontId="5" fillId="0" borderId="74" xfId="0" applyNumberFormat="1" applyFont="1" applyBorder="1" applyAlignment="1">
      <alignment vertical="center"/>
    </xf>
    <xf numFmtId="193" fontId="5" fillId="0" borderId="75" xfId="0" applyNumberFormat="1" applyFont="1" applyFill="1" applyBorder="1" applyAlignment="1">
      <alignment vertical="center"/>
    </xf>
    <xf numFmtId="193" fontId="5" fillId="0" borderId="76" xfId="0" applyNumberFormat="1" applyFont="1" applyFill="1" applyBorder="1" applyAlignment="1">
      <alignment vertical="center"/>
    </xf>
    <xf numFmtId="193" fontId="5" fillId="0" borderId="74" xfId="0" applyNumberFormat="1" applyFont="1" applyFill="1" applyBorder="1" applyAlignment="1">
      <alignment vertical="center"/>
    </xf>
    <xf numFmtId="0" fontId="5" fillId="0" borderId="64" xfId="0" applyFont="1" applyFill="1" applyBorder="1" applyAlignment="1">
      <alignment horizontal="center" vertical="center" wrapText="1"/>
    </xf>
    <xf numFmtId="189" fontId="5" fillId="0" borderId="65" xfId="0" applyNumberFormat="1" applyFont="1" applyFill="1" applyBorder="1" applyAlignment="1">
      <alignment vertical="center"/>
    </xf>
    <xf numFmtId="192" fontId="5" fillId="0" borderId="65" xfId="0" applyNumberFormat="1" applyFont="1" applyFill="1" applyBorder="1" applyAlignment="1">
      <alignment vertical="center"/>
    </xf>
    <xf numFmtId="192" fontId="5" fillId="0" borderId="64" xfId="0" applyNumberFormat="1" applyFont="1" applyFill="1" applyBorder="1" applyAlignment="1">
      <alignment vertical="center"/>
    </xf>
    <xf numFmtId="0" fontId="5" fillId="0" borderId="68" xfId="0" applyFont="1" applyFill="1" applyBorder="1" applyAlignment="1">
      <alignment horizontal="center" vertical="center" wrapText="1"/>
    </xf>
    <xf numFmtId="189" fontId="5" fillId="0" borderId="69" xfId="0" applyNumberFormat="1" applyFont="1" applyFill="1" applyBorder="1" applyAlignment="1">
      <alignment vertical="center"/>
    </xf>
    <xf numFmtId="192" fontId="5" fillId="0" borderId="69" xfId="0" applyNumberFormat="1" applyFont="1" applyFill="1" applyBorder="1" applyAlignment="1">
      <alignment vertical="center"/>
    </xf>
    <xf numFmtId="192" fontId="5" fillId="0" borderId="68" xfId="0" applyNumberFormat="1" applyFont="1" applyFill="1" applyBorder="1" applyAlignment="1">
      <alignment vertical="center"/>
    </xf>
    <xf numFmtId="192" fontId="5" fillId="0" borderId="62" xfId="0" applyNumberFormat="1" applyFont="1" applyBorder="1" applyAlignment="1">
      <alignment vertical="center"/>
    </xf>
    <xf numFmtId="192" fontId="5" fillId="0" borderId="39" xfId="0" applyNumberFormat="1" applyFont="1" applyBorder="1" applyAlignment="1">
      <alignment vertical="center"/>
    </xf>
    <xf numFmtId="192" fontId="5" fillId="0" borderId="61" xfId="0" applyNumberFormat="1" applyFont="1" applyBorder="1" applyAlignment="1">
      <alignment vertical="center"/>
    </xf>
    <xf numFmtId="0" fontId="5" fillId="0" borderId="77" xfId="0" applyFont="1" applyBorder="1" applyAlignment="1">
      <alignment horizontal="center" vertical="center"/>
    </xf>
    <xf numFmtId="189" fontId="5" fillId="0" borderId="10" xfId="0" applyNumberFormat="1" applyFont="1" applyBorder="1" applyAlignment="1">
      <alignment vertical="center"/>
    </xf>
    <xf numFmtId="189" fontId="5" fillId="0" borderId="78" xfId="0" applyNumberFormat="1" applyFont="1" applyBorder="1" applyAlignment="1">
      <alignment vertical="center"/>
    </xf>
    <xf numFmtId="189" fontId="5" fillId="0" borderId="77" xfId="0" applyNumberFormat="1" applyFont="1" applyBorder="1" applyAlignment="1">
      <alignment vertical="center"/>
    </xf>
    <xf numFmtId="194" fontId="5" fillId="0" borderId="10" xfId="0" applyNumberFormat="1" applyFont="1" applyBorder="1" applyAlignment="1">
      <alignment vertical="center"/>
    </xf>
    <xf numFmtId="189" fontId="5" fillId="0" borderId="10" xfId="0" applyNumberFormat="1" applyFont="1" applyFill="1" applyBorder="1" applyAlignment="1">
      <alignment vertical="center"/>
    </xf>
    <xf numFmtId="189" fontId="5" fillId="0" borderId="79" xfId="0" applyNumberFormat="1" applyFont="1" applyFill="1" applyBorder="1" applyAlignment="1">
      <alignment vertical="center"/>
    </xf>
    <xf numFmtId="189" fontId="5" fillId="0" borderId="77" xfId="0" applyNumberFormat="1" applyFont="1" applyFill="1" applyBorder="1" applyAlignment="1">
      <alignment vertical="center"/>
    </xf>
    <xf numFmtId="192" fontId="5" fillId="0" borderId="67" xfId="0" applyNumberFormat="1" applyFont="1" applyFill="1" applyBorder="1" applyAlignment="1">
      <alignment vertical="center"/>
    </xf>
    <xf numFmtId="192" fontId="5" fillId="0" borderId="10" xfId="0" applyNumberFormat="1" applyFont="1" applyFill="1" applyBorder="1" applyAlignment="1">
      <alignment vertical="center"/>
    </xf>
    <xf numFmtId="192" fontId="5" fillId="0" borderId="78" xfId="0" applyNumberFormat="1" applyFont="1" applyFill="1" applyBorder="1" applyAlignment="1">
      <alignment vertical="center"/>
    </xf>
    <xf numFmtId="192" fontId="5" fillId="0" borderId="77" xfId="0" applyNumberFormat="1" applyFont="1" applyFill="1" applyBorder="1" applyAlignment="1">
      <alignment vertical="center"/>
    </xf>
    <xf numFmtId="193" fontId="5" fillId="0" borderId="79" xfId="0" applyNumberFormat="1" applyFont="1" applyFill="1" applyBorder="1" applyAlignment="1">
      <alignment vertical="center"/>
    </xf>
    <xf numFmtId="193" fontId="5" fillId="0" borderId="77" xfId="0" applyNumberFormat="1" applyFont="1" applyFill="1" applyBorder="1" applyAlignment="1">
      <alignment vertical="center"/>
    </xf>
    <xf numFmtId="192" fontId="5" fillId="0" borderId="58" xfId="0" applyNumberFormat="1" applyFont="1" applyFill="1" applyBorder="1" applyAlignment="1">
      <alignment vertical="center"/>
    </xf>
    <xf numFmtId="192" fontId="5" fillId="0" borderId="59" xfId="0" applyNumberFormat="1" applyFont="1" applyFill="1" applyBorder="1" applyAlignment="1">
      <alignment vertical="center"/>
    </xf>
    <xf numFmtId="192" fontId="5" fillId="0" borderId="72" xfId="0" applyNumberFormat="1" applyFont="1" applyFill="1" applyBorder="1" applyAlignment="1">
      <alignment vertical="center"/>
    </xf>
    <xf numFmtId="192" fontId="5" fillId="0" borderId="73" xfId="0" applyNumberFormat="1" applyFont="1" applyFill="1" applyBorder="1" applyAlignment="1">
      <alignment vertical="center"/>
    </xf>
    <xf numFmtId="192" fontId="5" fillId="0" borderId="53" xfId="0" applyNumberFormat="1" applyFont="1" applyFill="1" applyBorder="1" applyAlignment="1">
      <alignment vertical="center"/>
    </xf>
    <xf numFmtId="192" fontId="5" fillId="0" borderId="70" xfId="0" applyNumberFormat="1" applyFont="1" applyFill="1" applyBorder="1" applyAlignment="1">
      <alignment vertical="center"/>
    </xf>
    <xf numFmtId="192" fontId="5" fillId="0" borderId="41" xfId="0" applyNumberFormat="1" applyFont="1" applyFill="1" applyBorder="1" applyAlignment="1">
      <alignment vertical="center"/>
    </xf>
    <xf numFmtId="192" fontId="5" fillId="0" borderId="71" xfId="0" applyNumberFormat="1" applyFont="1" applyFill="1" applyBorder="1" applyAlignment="1">
      <alignment vertical="center"/>
    </xf>
    <xf numFmtId="0" fontId="5" fillId="0" borderId="74" xfId="0" applyFont="1" applyBorder="1" applyAlignment="1">
      <alignment horizontal="center" vertical="center"/>
    </xf>
    <xf numFmtId="189" fontId="5" fillId="0" borderId="75" xfId="0" applyNumberFormat="1" applyFont="1" applyBorder="1" applyAlignment="1">
      <alignment vertical="center"/>
    </xf>
    <xf numFmtId="189" fontId="5" fillId="0" borderId="41" xfId="0" applyNumberFormat="1" applyFont="1" applyBorder="1" applyAlignment="1">
      <alignment vertical="center"/>
    </xf>
    <xf numFmtId="189" fontId="5" fillId="0" borderId="74" xfId="0" applyNumberFormat="1" applyFont="1" applyBorder="1" applyAlignment="1">
      <alignment vertical="center"/>
    </xf>
    <xf numFmtId="192" fontId="5" fillId="0" borderId="75" xfId="0" applyNumberFormat="1" applyFont="1" applyFill="1" applyBorder="1" applyAlignment="1">
      <alignment vertical="center"/>
    </xf>
    <xf numFmtId="192" fontId="5" fillId="0" borderId="74" xfId="0" applyNumberFormat="1" applyFont="1" applyFill="1" applyBorder="1" applyAlignment="1">
      <alignment vertical="center"/>
    </xf>
    <xf numFmtId="0" fontId="5" fillId="0" borderId="63" xfId="0" applyFont="1" applyBorder="1" applyAlignment="1">
      <alignment horizontal="center" vertical="center"/>
    </xf>
    <xf numFmtId="189" fontId="5" fillId="0" borderId="54" xfId="0" applyNumberFormat="1" applyFont="1" applyBorder="1" applyAlignment="1">
      <alignment vertical="center"/>
    </xf>
    <xf numFmtId="189" fontId="5" fillId="0" borderId="39" xfId="0" applyNumberFormat="1" applyFont="1" applyBorder="1" applyAlignment="1">
      <alignment vertical="center"/>
    </xf>
    <xf numFmtId="189" fontId="5" fillId="0" borderId="63" xfId="0" applyNumberFormat="1" applyFont="1" applyBorder="1" applyAlignment="1">
      <alignment vertical="center"/>
    </xf>
    <xf numFmtId="194" fontId="5" fillId="0" borderId="54" xfId="0" applyNumberFormat="1" applyFont="1" applyBorder="1" applyAlignment="1">
      <alignment vertical="center"/>
    </xf>
    <xf numFmtId="189" fontId="5" fillId="0" borderId="54" xfId="0" applyNumberFormat="1" applyFont="1" applyFill="1" applyBorder="1" applyAlignment="1">
      <alignment vertical="center"/>
    </xf>
    <xf numFmtId="189" fontId="5" fillId="0" borderId="80" xfId="0" applyNumberFormat="1" applyFont="1" applyFill="1" applyBorder="1" applyAlignment="1">
      <alignment vertical="center"/>
    </xf>
    <xf numFmtId="189" fontId="5" fillId="0" borderId="63" xfId="0" applyNumberFormat="1" applyFont="1" applyFill="1" applyBorder="1" applyAlignment="1">
      <alignment vertical="center"/>
    </xf>
    <xf numFmtId="192" fontId="5" fillId="0" borderId="39" xfId="0" applyNumberFormat="1" applyFont="1" applyFill="1" applyBorder="1" applyAlignment="1">
      <alignment vertical="center"/>
    </xf>
    <xf numFmtId="192" fontId="5" fillId="0" borderId="63" xfId="0" applyNumberFormat="1" applyFont="1" applyFill="1" applyBorder="1" applyAlignment="1">
      <alignment vertical="center"/>
    </xf>
    <xf numFmtId="192" fontId="5" fillId="0" borderId="54" xfId="0" applyNumberFormat="1" applyFont="1" applyFill="1" applyBorder="1" applyAlignment="1">
      <alignment vertical="center"/>
    </xf>
    <xf numFmtId="193" fontId="5" fillId="0" borderId="54" xfId="0" applyNumberFormat="1" applyFont="1" applyFill="1" applyBorder="1" applyAlignment="1">
      <alignment vertical="center"/>
    </xf>
    <xf numFmtId="193" fontId="5" fillId="0" borderId="80" xfId="0" applyNumberFormat="1" applyFont="1" applyFill="1" applyBorder="1" applyAlignment="1">
      <alignment vertical="center"/>
    </xf>
    <xf numFmtId="189" fontId="5" fillId="0" borderId="11" xfId="0" applyNumberFormat="1" applyFont="1" applyBorder="1" applyAlignment="1">
      <alignment vertical="center"/>
    </xf>
    <xf numFmtId="189" fontId="5" fillId="0" borderId="12" xfId="0" applyNumberFormat="1" applyFont="1" applyBorder="1" applyAlignment="1">
      <alignment vertical="center"/>
    </xf>
    <xf numFmtId="189" fontId="5" fillId="0" borderId="31" xfId="0" applyNumberFormat="1" applyFont="1" applyBorder="1" applyAlignment="1">
      <alignment vertical="center"/>
    </xf>
    <xf numFmtId="194" fontId="5" fillId="0" borderId="11" xfId="0" applyNumberFormat="1" applyFont="1" applyBorder="1" applyAlignment="1">
      <alignment vertical="center"/>
    </xf>
    <xf numFmtId="189" fontId="5" fillId="0" borderId="55" xfId="0" applyNumberFormat="1" applyFont="1" applyFill="1" applyBorder="1" applyAlignment="1">
      <alignment vertical="center"/>
    </xf>
    <xf numFmtId="192" fontId="5" fillId="0" borderId="50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192" fontId="5" fillId="0" borderId="31" xfId="0" applyNumberFormat="1" applyFont="1" applyBorder="1" applyAlignment="1">
      <alignment vertical="center"/>
    </xf>
    <xf numFmtId="192" fontId="5" fillId="0" borderId="11" xfId="0" applyNumberFormat="1" applyFont="1" applyBorder="1" applyAlignment="1">
      <alignment vertical="center"/>
    </xf>
    <xf numFmtId="192" fontId="5" fillId="0" borderId="55" xfId="0" applyNumberFormat="1" applyFont="1" applyFill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89" fontId="12" fillId="0" borderId="0" xfId="0" applyNumberFormat="1" applyFont="1" applyAlignment="1">
      <alignment/>
    </xf>
    <xf numFmtId="192" fontId="7" fillId="0" borderId="0" xfId="0" applyNumberFormat="1" applyFont="1" applyFill="1" applyAlignment="1">
      <alignment/>
    </xf>
    <xf numFmtId="0" fontId="5" fillId="0" borderId="57" xfId="0" applyFont="1" applyBorder="1" applyAlignment="1">
      <alignment horizontal="center" vertical="center"/>
    </xf>
    <xf numFmtId="194" fontId="5" fillId="0" borderId="78" xfId="0" applyNumberFormat="1" applyFont="1" applyBorder="1" applyAlignment="1">
      <alignment vertical="center"/>
    </xf>
    <xf numFmtId="194" fontId="5" fillId="0" borderId="77" xfId="0" applyNumberFormat="1" applyFont="1" applyBorder="1" applyAlignment="1">
      <alignment vertical="center"/>
    </xf>
    <xf numFmtId="189" fontId="5" fillId="0" borderId="79" xfId="0" applyNumberFormat="1" applyFont="1" applyBorder="1" applyAlignment="1">
      <alignment vertical="center"/>
    </xf>
    <xf numFmtId="192" fontId="5" fillId="0" borderId="78" xfId="0" applyNumberFormat="1" applyFont="1" applyBorder="1" applyAlignment="1">
      <alignment vertical="center"/>
    </xf>
    <xf numFmtId="192" fontId="5" fillId="0" borderId="57" xfId="0" applyNumberFormat="1" applyFont="1" applyBorder="1" applyAlignment="1">
      <alignment vertical="center"/>
    </xf>
    <xf numFmtId="192" fontId="5" fillId="0" borderId="10" xfId="0" applyNumberFormat="1" applyFont="1" applyBorder="1" applyAlignment="1">
      <alignment vertical="center"/>
    </xf>
    <xf numFmtId="193" fontId="5" fillId="0" borderId="10" xfId="0" applyNumberFormat="1" applyFont="1" applyBorder="1" applyAlignment="1">
      <alignment vertical="center"/>
    </xf>
    <xf numFmtId="193" fontId="5" fillId="0" borderId="79" xfId="0" applyNumberFormat="1" applyFont="1" applyBorder="1" applyAlignment="1">
      <alignment vertical="center"/>
    </xf>
    <xf numFmtId="193" fontId="5" fillId="0" borderId="57" xfId="0" applyNumberFormat="1" applyFont="1" applyBorder="1" applyAlignment="1">
      <alignment vertical="center"/>
    </xf>
    <xf numFmtId="0" fontId="5" fillId="0" borderId="59" xfId="0" applyFont="1" applyBorder="1" applyAlignment="1">
      <alignment horizontal="center" vertical="center"/>
    </xf>
    <xf numFmtId="189" fontId="5" fillId="0" borderId="66" xfId="0" applyNumberFormat="1" applyFont="1" applyBorder="1" applyAlignment="1">
      <alignment vertical="center"/>
    </xf>
    <xf numFmtId="193" fontId="5" fillId="0" borderId="58" xfId="0" applyNumberFormat="1" applyFont="1" applyBorder="1" applyAlignment="1">
      <alignment vertical="center"/>
    </xf>
    <xf numFmtId="193" fontId="5" fillId="0" borderId="66" xfId="0" applyNumberFormat="1" applyFont="1" applyBorder="1" applyAlignment="1">
      <alignment vertical="center"/>
    </xf>
    <xf numFmtId="193" fontId="5" fillId="0" borderId="59" xfId="0" applyNumberFormat="1" applyFont="1" applyBorder="1" applyAlignment="1">
      <alignment vertical="center"/>
    </xf>
    <xf numFmtId="0" fontId="5" fillId="0" borderId="73" xfId="0" applyFont="1" applyBorder="1" applyAlignment="1">
      <alignment horizontal="center" vertical="center"/>
    </xf>
    <xf numFmtId="194" fontId="5" fillId="0" borderId="69" xfId="0" applyNumberFormat="1" applyFont="1" applyBorder="1" applyAlignment="1">
      <alignment vertical="center"/>
    </xf>
    <xf numFmtId="194" fontId="5" fillId="0" borderId="68" xfId="0" applyNumberFormat="1" applyFont="1" applyBorder="1" applyAlignment="1">
      <alignment vertical="center"/>
    </xf>
    <xf numFmtId="189" fontId="5" fillId="0" borderId="51" xfId="0" applyNumberFormat="1" applyFont="1" applyBorder="1" applyAlignment="1">
      <alignment vertical="center"/>
    </xf>
    <xf numFmtId="193" fontId="5" fillId="0" borderId="53" xfId="0" applyNumberFormat="1" applyFont="1" applyBorder="1" applyAlignment="1">
      <alignment vertical="center"/>
    </xf>
    <xf numFmtId="193" fontId="5" fillId="0" borderId="51" xfId="0" applyNumberFormat="1" applyFont="1" applyBorder="1" applyAlignment="1">
      <alignment vertical="center"/>
    </xf>
    <xf numFmtId="193" fontId="5" fillId="0" borderId="73" xfId="0" applyNumberFormat="1" applyFont="1" applyBorder="1" applyAlignment="1">
      <alignment vertical="center"/>
    </xf>
    <xf numFmtId="193" fontId="5" fillId="0" borderId="59" xfId="0" applyNumberFormat="1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193" fontId="5" fillId="0" borderId="73" xfId="0" applyNumberFormat="1" applyFont="1" applyFill="1" applyBorder="1" applyAlignment="1">
      <alignment vertical="center"/>
    </xf>
    <xf numFmtId="0" fontId="5" fillId="0" borderId="71" xfId="0" applyFont="1" applyBorder="1" applyAlignment="1">
      <alignment horizontal="center" vertical="center"/>
    </xf>
    <xf numFmtId="189" fontId="5" fillId="0" borderId="76" xfId="0" applyNumberFormat="1" applyFont="1" applyBorder="1" applyAlignment="1">
      <alignment vertical="center"/>
    </xf>
    <xf numFmtId="193" fontId="5" fillId="0" borderId="75" xfId="0" applyNumberFormat="1" applyFont="1" applyBorder="1" applyAlignment="1">
      <alignment vertical="center"/>
    </xf>
    <xf numFmtId="193" fontId="5" fillId="0" borderId="76" xfId="0" applyNumberFormat="1" applyFont="1" applyBorder="1" applyAlignment="1">
      <alignment vertical="center"/>
    </xf>
    <xf numFmtId="193" fontId="5" fillId="0" borderId="71" xfId="0" applyNumberFormat="1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61" xfId="0" applyFont="1" applyFill="1" applyBorder="1" applyAlignment="1">
      <alignment horizontal="center" vertical="center"/>
    </xf>
    <xf numFmtId="189" fontId="5" fillId="33" borderId="58" xfId="0" applyNumberFormat="1" applyFont="1" applyFill="1" applyBorder="1" applyAlignment="1">
      <alignment vertical="center"/>
    </xf>
    <xf numFmtId="189" fontId="5" fillId="33" borderId="65" xfId="0" applyNumberFormat="1" applyFont="1" applyFill="1" applyBorder="1" applyAlignment="1">
      <alignment vertical="center"/>
    </xf>
    <xf numFmtId="189" fontId="5" fillId="33" borderId="64" xfId="0" applyNumberFormat="1" applyFont="1" applyFill="1" applyBorder="1" applyAlignment="1">
      <alignment vertical="center"/>
    </xf>
    <xf numFmtId="194" fontId="5" fillId="33" borderId="58" xfId="0" applyNumberFormat="1" applyFont="1" applyFill="1" applyBorder="1" applyAlignment="1">
      <alignment vertical="center"/>
    </xf>
    <xf numFmtId="189" fontId="5" fillId="33" borderId="66" xfId="0" applyNumberFormat="1" applyFont="1" applyFill="1" applyBorder="1" applyAlignment="1">
      <alignment vertical="center"/>
    </xf>
    <xf numFmtId="192" fontId="5" fillId="33" borderId="62" xfId="0" applyNumberFormat="1" applyFont="1" applyFill="1" applyBorder="1" applyAlignment="1">
      <alignment vertical="center"/>
    </xf>
    <xf numFmtId="192" fontId="5" fillId="33" borderId="39" xfId="0" applyNumberFormat="1" applyFont="1" applyFill="1" applyBorder="1" applyAlignment="1">
      <alignment vertical="center"/>
    </xf>
    <xf numFmtId="192" fontId="5" fillId="33" borderId="63" xfId="0" applyNumberFormat="1" applyFont="1" applyFill="1" applyBorder="1" applyAlignment="1">
      <alignment vertical="center"/>
    </xf>
    <xf numFmtId="192" fontId="5" fillId="33" borderId="54" xfId="0" applyNumberFormat="1" applyFont="1" applyFill="1" applyBorder="1" applyAlignment="1">
      <alignment vertical="center"/>
    </xf>
    <xf numFmtId="192" fontId="5" fillId="33" borderId="65" xfId="0" applyNumberFormat="1" applyFont="1" applyFill="1" applyBorder="1" applyAlignment="1">
      <alignment vertical="center"/>
    </xf>
    <xf numFmtId="192" fontId="5" fillId="33" borderId="64" xfId="0" applyNumberFormat="1" applyFont="1" applyFill="1" applyBorder="1" applyAlignment="1">
      <alignment vertical="center"/>
    </xf>
    <xf numFmtId="193" fontId="5" fillId="33" borderId="58" xfId="0" applyNumberFormat="1" applyFont="1" applyFill="1" applyBorder="1" applyAlignment="1">
      <alignment vertical="center"/>
    </xf>
    <xf numFmtId="193" fontId="5" fillId="33" borderId="66" xfId="0" applyNumberFormat="1" applyFont="1" applyFill="1" applyBorder="1" applyAlignment="1">
      <alignment vertical="center"/>
    </xf>
    <xf numFmtId="193" fontId="5" fillId="33" borderId="59" xfId="0" applyNumberFormat="1" applyFont="1" applyFill="1" applyBorder="1" applyAlignment="1">
      <alignment vertical="center"/>
    </xf>
    <xf numFmtId="189" fontId="5" fillId="0" borderId="55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55" xfId="0" applyNumberFormat="1" applyFont="1" applyBorder="1" applyAlignment="1">
      <alignment vertical="center"/>
    </xf>
    <xf numFmtId="0" fontId="11" fillId="0" borderId="0" xfId="0" applyFont="1" applyAlignment="1">
      <alignment horizontal="center"/>
    </xf>
    <xf numFmtId="18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92" fontId="7" fillId="0" borderId="0" xfId="0" applyNumberFormat="1" applyFont="1" applyAlignment="1">
      <alignment/>
    </xf>
    <xf numFmtId="193" fontId="5" fillId="0" borderId="67" xfId="0" applyNumberFormat="1" applyFont="1" applyBorder="1" applyAlignment="1">
      <alignment vertical="center"/>
    </xf>
    <xf numFmtId="193" fontId="5" fillId="0" borderId="65" xfId="0" applyNumberFormat="1" applyFont="1" applyBorder="1" applyAlignment="1">
      <alignment vertical="center"/>
    </xf>
    <xf numFmtId="193" fontId="5" fillId="0" borderId="64" xfId="0" applyNumberFormat="1" applyFont="1" applyBorder="1" applyAlignment="1">
      <alignment vertical="center"/>
    </xf>
    <xf numFmtId="193" fontId="5" fillId="34" borderId="58" xfId="0" applyNumberFormat="1" applyFont="1" applyFill="1" applyBorder="1" applyAlignment="1">
      <alignment vertical="center"/>
    </xf>
    <xf numFmtId="193" fontId="5" fillId="34" borderId="66" xfId="0" applyNumberFormat="1" applyFont="1" applyFill="1" applyBorder="1" applyAlignment="1">
      <alignment vertical="center"/>
    </xf>
    <xf numFmtId="193" fontId="5" fillId="0" borderId="72" xfId="0" applyNumberFormat="1" applyFont="1" applyBorder="1" applyAlignment="1">
      <alignment vertical="center"/>
    </xf>
    <xf numFmtId="193" fontId="5" fillId="0" borderId="69" xfId="0" applyNumberFormat="1" applyFont="1" applyBorder="1" applyAlignment="1">
      <alignment vertical="center"/>
    </xf>
    <xf numFmtId="193" fontId="5" fillId="0" borderId="68" xfId="0" applyNumberFormat="1" applyFont="1" applyBorder="1" applyAlignment="1">
      <alignment vertical="center"/>
    </xf>
    <xf numFmtId="193" fontId="5" fillId="34" borderId="53" xfId="0" applyNumberFormat="1" applyFont="1" applyFill="1" applyBorder="1" applyAlignment="1">
      <alignment vertical="center"/>
    </xf>
    <xf numFmtId="193" fontId="5" fillId="34" borderId="51" xfId="0" applyNumberFormat="1" applyFont="1" applyFill="1" applyBorder="1" applyAlignment="1">
      <alignment vertical="center"/>
    </xf>
    <xf numFmtId="193" fontId="5" fillId="0" borderId="70" xfId="0" applyNumberFormat="1" applyFont="1" applyBorder="1" applyAlignment="1">
      <alignment vertical="center"/>
    </xf>
    <xf numFmtId="193" fontId="5" fillId="0" borderId="41" xfId="0" applyNumberFormat="1" applyFont="1" applyBorder="1" applyAlignment="1">
      <alignment vertical="center"/>
    </xf>
    <xf numFmtId="193" fontId="5" fillId="0" borderId="74" xfId="0" applyNumberFormat="1" applyFont="1" applyBorder="1" applyAlignment="1">
      <alignment vertical="center"/>
    </xf>
    <xf numFmtId="193" fontId="5" fillId="34" borderId="75" xfId="0" applyNumberFormat="1" applyFont="1" applyFill="1" applyBorder="1" applyAlignment="1">
      <alignment vertical="center"/>
    </xf>
    <xf numFmtId="193" fontId="5" fillId="34" borderId="76" xfId="0" applyNumberFormat="1" applyFont="1" applyFill="1" applyBorder="1" applyAlignment="1">
      <alignment vertical="center"/>
    </xf>
    <xf numFmtId="196" fontId="5" fillId="0" borderId="58" xfId="0" applyNumberFormat="1" applyFont="1" applyBorder="1" applyAlignment="1">
      <alignment vertical="center"/>
    </xf>
    <xf numFmtId="196" fontId="5" fillId="0" borderId="65" xfId="0" applyNumberFormat="1" applyFont="1" applyBorder="1" applyAlignment="1">
      <alignment vertical="center"/>
    </xf>
    <xf numFmtId="196" fontId="5" fillId="0" borderId="64" xfId="0" applyNumberFormat="1" applyFont="1" applyBorder="1" applyAlignment="1">
      <alignment vertical="center"/>
    </xf>
    <xf numFmtId="194" fontId="5" fillId="0" borderId="66" xfId="0" applyNumberFormat="1" applyFont="1" applyBorder="1" applyAlignment="1">
      <alignment vertical="center"/>
    </xf>
    <xf numFmtId="194" fontId="5" fillId="0" borderId="64" xfId="0" applyNumberFormat="1" applyFont="1" applyFill="1" applyBorder="1" applyAlignment="1">
      <alignment vertical="center"/>
    </xf>
    <xf numFmtId="0" fontId="5" fillId="0" borderId="4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96" fontId="5" fillId="0" borderId="53" xfId="0" applyNumberFormat="1" applyFont="1" applyBorder="1" applyAlignment="1">
      <alignment vertical="center"/>
    </xf>
    <xf numFmtId="196" fontId="5" fillId="0" borderId="69" xfId="0" applyNumberFormat="1" applyFont="1" applyBorder="1" applyAlignment="1">
      <alignment vertical="center"/>
    </xf>
    <xf numFmtId="196" fontId="5" fillId="0" borderId="68" xfId="0" applyNumberFormat="1" applyFont="1" applyBorder="1" applyAlignment="1">
      <alignment vertical="center"/>
    </xf>
    <xf numFmtId="194" fontId="5" fillId="0" borderId="51" xfId="0" applyNumberFormat="1" applyFont="1" applyBorder="1" applyAlignment="1">
      <alignment vertical="center"/>
    </xf>
    <xf numFmtId="194" fontId="5" fillId="0" borderId="68" xfId="0" applyNumberFormat="1" applyFont="1" applyFill="1" applyBorder="1" applyAlignment="1">
      <alignment vertical="center"/>
    </xf>
    <xf numFmtId="194" fontId="5" fillId="0" borderId="41" xfId="0" applyNumberFormat="1" applyFont="1" applyFill="1" applyBorder="1" applyAlignment="1">
      <alignment vertical="center"/>
    </xf>
    <xf numFmtId="194" fontId="5" fillId="0" borderId="74" xfId="0" applyNumberFormat="1" applyFont="1" applyFill="1" applyBorder="1" applyAlignment="1">
      <alignment vertical="center"/>
    </xf>
    <xf numFmtId="193" fontId="5" fillId="0" borderId="70" xfId="0" applyNumberFormat="1" applyFont="1" applyFill="1" applyBorder="1" applyAlignment="1">
      <alignment vertical="center"/>
    </xf>
    <xf numFmtId="193" fontId="5" fillId="0" borderId="41" xfId="0" applyNumberFormat="1" applyFont="1" applyFill="1" applyBorder="1" applyAlignment="1">
      <alignment vertical="center"/>
    </xf>
    <xf numFmtId="194" fontId="5" fillId="0" borderId="0" xfId="0" applyNumberFormat="1" applyFont="1" applyBorder="1" applyAlignment="1">
      <alignment vertical="center"/>
    </xf>
    <xf numFmtId="194" fontId="5" fillId="0" borderId="65" xfId="0" applyNumberFormat="1" applyFont="1" applyFill="1" applyBorder="1" applyAlignment="1">
      <alignment vertical="center"/>
    </xf>
    <xf numFmtId="193" fontId="5" fillId="0" borderId="67" xfId="0" applyNumberFormat="1" applyFont="1" applyFill="1" applyBorder="1" applyAlignment="1">
      <alignment vertical="center"/>
    </xf>
    <xf numFmtId="193" fontId="5" fillId="0" borderId="65" xfId="0" applyNumberFormat="1" applyFont="1" applyFill="1" applyBorder="1" applyAlignment="1">
      <alignment vertical="center"/>
    </xf>
    <xf numFmtId="193" fontId="5" fillId="0" borderId="0" xfId="0" applyNumberFormat="1" applyFont="1" applyFill="1" applyBorder="1" applyAlignment="1">
      <alignment vertical="center"/>
    </xf>
    <xf numFmtId="192" fontId="5" fillId="0" borderId="42" xfId="0" applyNumberFormat="1" applyFont="1" applyFill="1" applyBorder="1" applyAlignment="1">
      <alignment vertical="center"/>
    </xf>
    <xf numFmtId="192" fontId="5" fillId="0" borderId="0" xfId="0" applyNumberFormat="1" applyFont="1" applyFill="1" applyBorder="1" applyAlignment="1">
      <alignment vertical="center"/>
    </xf>
    <xf numFmtId="194" fontId="5" fillId="0" borderId="0" xfId="0" applyNumberFormat="1" applyFont="1" applyFill="1" applyBorder="1" applyAlignment="1">
      <alignment vertical="center"/>
    </xf>
    <xf numFmtId="189" fontId="5" fillId="0" borderId="0" xfId="0" applyNumberFormat="1" applyFont="1" applyFill="1" applyBorder="1" applyAlignment="1">
      <alignment vertical="center"/>
    </xf>
    <xf numFmtId="0" fontId="5" fillId="0" borderId="68" xfId="0" applyFont="1" applyBorder="1" applyAlignment="1">
      <alignment horizontal="center" vertical="center" wrapText="1"/>
    </xf>
    <xf numFmtId="194" fontId="5" fillId="0" borderId="69" xfId="0" applyNumberFormat="1" applyFont="1" applyFill="1" applyBorder="1" applyAlignment="1">
      <alignment vertical="center"/>
    </xf>
    <xf numFmtId="193" fontId="5" fillId="0" borderId="72" xfId="0" applyNumberFormat="1" applyFont="1" applyFill="1" applyBorder="1" applyAlignment="1">
      <alignment vertical="center"/>
    </xf>
    <xf numFmtId="193" fontId="5" fillId="0" borderId="69" xfId="0" applyNumberFormat="1" applyFont="1" applyFill="1" applyBorder="1" applyAlignment="1">
      <alignment vertical="center"/>
    </xf>
    <xf numFmtId="189" fontId="5" fillId="0" borderId="78" xfId="0" applyNumberFormat="1" applyFont="1" applyFill="1" applyBorder="1" applyAlignment="1">
      <alignment vertical="center"/>
    </xf>
    <xf numFmtId="193" fontId="5" fillId="0" borderId="56" xfId="0" applyNumberFormat="1" applyFont="1" applyFill="1" applyBorder="1" applyAlignment="1">
      <alignment vertical="center"/>
    </xf>
    <xf numFmtId="193" fontId="5" fillId="0" borderId="78" xfId="0" applyNumberFormat="1" applyFont="1" applyFill="1" applyBorder="1" applyAlignment="1">
      <alignment vertical="center"/>
    </xf>
    <xf numFmtId="189" fontId="5" fillId="0" borderId="41" xfId="0" applyNumberFormat="1" applyFont="1" applyFill="1" applyBorder="1" applyAlignment="1">
      <alignment vertical="center"/>
    </xf>
    <xf numFmtId="0" fontId="5" fillId="0" borderId="68" xfId="0" applyFont="1" applyFill="1" applyBorder="1" applyAlignment="1">
      <alignment horizontal="center" vertical="center"/>
    </xf>
    <xf numFmtId="194" fontId="5" fillId="0" borderId="11" xfId="0" applyNumberFormat="1" applyFont="1" applyFill="1" applyBorder="1" applyAlignment="1">
      <alignment vertical="center"/>
    </xf>
    <xf numFmtId="194" fontId="5" fillId="0" borderId="31" xfId="0" applyNumberFormat="1" applyFont="1" applyFill="1" applyBorder="1" applyAlignment="1">
      <alignment vertical="center"/>
    </xf>
    <xf numFmtId="194" fontId="5" fillId="0" borderId="55" xfId="0" applyNumberFormat="1" applyFont="1" applyFill="1" applyBorder="1" applyAlignment="1">
      <alignment vertical="center"/>
    </xf>
    <xf numFmtId="192" fontId="5" fillId="0" borderId="50" xfId="0" applyNumberFormat="1" applyFont="1" applyFill="1" applyBorder="1" applyAlignment="1">
      <alignment vertical="center"/>
    </xf>
    <xf numFmtId="193" fontId="17" fillId="0" borderId="0" xfId="0" applyNumberFormat="1" applyFont="1" applyFill="1" applyAlignment="1">
      <alignment/>
    </xf>
    <xf numFmtId="193" fontId="17" fillId="0" borderId="0" xfId="0" applyNumberFormat="1" applyFont="1" applyFill="1" applyAlignment="1">
      <alignment horizontal="center"/>
    </xf>
    <xf numFmtId="196" fontId="17" fillId="0" borderId="0" xfId="0" applyNumberFormat="1" applyFont="1" applyFill="1" applyAlignment="1">
      <alignment/>
    </xf>
    <xf numFmtId="193" fontId="17" fillId="0" borderId="0" xfId="0" applyNumberFormat="1" applyFont="1" applyAlignment="1">
      <alignment/>
    </xf>
    <xf numFmtId="193" fontId="17" fillId="0" borderId="0" xfId="0" applyNumberFormat="1" applyFont="1" applyAlignment="1">
      <alignment horizontal="center"/>
    </xf>
    <xf numFmtId="194" fontId="5" fillId="0" borderId="77" xfId="0" applyNumberFormat="1" applyFont="1" applyFill="1" applyBorder="1" applyAlignment="1">
      <alignment vertical="center"/>
    </xf>
    <xf numFmtId="192" fontId="5" fillId="0" borderId="77" xfId="0" applyNumberFormat="1" applyFont="1" applyBorder="1" applyAlignment="1">
      <alignment vertical="center"/>
    </xf>
    <xf numFmtId="193" fontId="5" fillId="34" borderId="10" xfId="0" applyNumberFormat="1" applyFont="1" applyFill="1" applyBorder="1" applyAlignment="1">
      <alignment vertical="center"/>
    </xf>
    <xf numFmtId="193" fontId="5" fillId="34" borderId="79" xfId="0" applyNumberFormat="1" applyFont="1" applyFill="1" applyBorder="1" applyAlignment="1">
      <alignment vertical="center"/>
    </xf>
    <xf numFmtId="193" fontId="5" fillId="34" borderId="57" xfId="0" applyNumberFormat="1" applyFont="1" applyFill="1" applyBorder="1" applyAlignment="1">
      <alignment vertical="center"/>
    </xf>
    <xf numFmtId="193" fontId="5" fillId="34" borderId="59" xfId="0" applyNumberFormat="1" applyFont="1" applyFill="1" applyBorder="1" applyAlignment="1">
      <alignment vertical="center"/>
    </xf>
    <xf numFmtId="193" fontId="5" fillId="34" borderId="73" xfId="0" applyNumberFormat="1" applyFont="1" applyFill="1" applyBorder="1" applyAlignment="1">
      <alignment vertical="center"/>
    </xf>
    <xf numFmtId="193" fontId="5" fillId="34" borderId="71" xfId="0" applyNumberFormat="1" applyFont="1" applyFill="1" applyBorder="1" applyAlignment="1">
      <alignment vertical="center"/>
    </xf>
    <xf numFmtId="0" fontId="5" fillId="0" borderId="61" xfId="0" applyFont="1" applyBorder="1" applyAlignment="1">
      <alignment horizontal="center" vertical="center"/>
    </xf>
    <xf numFmtId="192" fontId="5" fillId="33" borderId="67" xfId="0" applyNumberFormat="1" applyFont="1" applyFill="1" applyBorder="1" applyAlignment="1">
      <alignment vertical="center"/>
    </xf>
    <xf numFmtId="192" fontId="5" fillId="33" borderId="58" xfId="0" applyNumberFormat="1" applyFont="1" applyFill="1" applyBorder="1" applyAlignment="1">
      <alignment vertical="center"/>
    </xf>
    <xf numFmtId="194" fontId="5" fillId="0" borderId="12" xfId="0" applyNumberFormat="1" applyFont="1" applyBorder="1" applyAlignment="1">
      <alignment vertical="center"/>
    </xf>
    <xf numFmtId="194" fontId="5" fillId="0" borderId="31" xfId="0" applyNumberFormat="1" applyFont="1" applyBorder="1" applyAlignment="1">
      <alignment vertical="center"/>
    </xf>
    <xf numFmtId="194" fontId="5" fillId="0" borderId="55" xfId="0" applyNumberFormat="1" applyFont="1" applyBorder="1" applyAlignment="1">
      <alignment vertical="center"/>
    </xf>
    <xf numFmtId="192" fontId="5" fillId="34" borderId="11" xfId="0" applyNumberFormat="1" applyFont="1" applyFill="1" applyBorder="1" applyAlignment="1">
      <alignment vertical="center"/>
    </xf>
    <xf numFmtId="192" fontId="5" fillId="34" borderId="55" xfId="0" applyNumberFormat="1" applyFont="1" applyFill="1" applyBorder="1" applyAlignment="1">
      <alignment vertical="center"/>
    </xf>
    <xf numFmtId="192" fontId="5" fillId="34" borderId="14" xfId="0" applyNumberFormat="1" applyFont="1" applyFill="1" applyBorder="1" applyAlignment="1">
      <alignment vertical="center"/>
    </xf>
    <xf numFmtId="187" fontId="5" fillId="0" borderId="0" xfId="0" applyNumberFormat="1" applyFont="1" applyAlignment="1">
      <alignment vertical="center"/>
    </xf>
    <xf numFmtId="192" fontId="12" fillId="0" borderId="0" xfId="0" applyNumberFormat="1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189" fontId="17" fillId="0" borderId="0" xfId="0" applyNumberFormat="1" applyFont="1" applyAlignment="1">
      <alignment/>
    </xf>
    <xf numFmtId="192" fontId="5" fillId="0" borderId="81" xfId="0" applyNumberFormat="1" applyFont="1" applyFill="1" applyBorder="1" applyAlignment="1">
      <alignment vertical="center"/>
    </xf>
    <xf numFmtId="193" fontId="5" fillId="0" borderId="78" xfId="0" applyNumberFormat="1" applyFont="1" applyBorder="1" applyAlignment="1">
      <alignment vertical="center"/>
    </xf>
    <xf numFmtId="194" fontId="5" fillId="0" borderId="58" xfId="0" applyNumberFormat="1" applyFont="1" applyFill="1" applyBorder="1" applyAlignment="1">
      <alignment vertical="center"/>
    </xf>
    <xf numFmtId="192" fontId="5" fillId="0" borderId="82" xfId="0" applyNumberFormat="1" applyFont="1" applyFill="1" applyBorder="1" applyAlignment="1">
      <alignment vertical="center"/>
    </xf>
    <xf numFmtId="193" fontId="5" fillId="0" borderId="71" xfId="0" applyNumberFormat="1" applyFont="1" applyFill="1" applyBorder="1" applyAlignment="1">
      <alignment vertical="center"/>
    </xf>
    <xf numFmtId="192" fontId="5" fillId="0" borderId="83" xfId="0" applyNumberFormat="1" applyFont="1" applyFill="1" applyBorder="1" applyAlignment="1">
      <alignment vertical="center"/>
    </xf>
    <xf numFmtId="192" fontId="5" fillId="0" borderId="42" xfId="0" applyNumberFormat="1" applyFont="1" applyBorder="1" applyAlignment="1">
      <alignment vertical="center"/>
    </xf>
    <xf numFmtId="192" fontId="5" fillId="0" borderId="83" xfId="0" applyNumberFormat="1" applyFont="1" applyBorder="1" applyAlignment="1">
      <alignment vertical="center"/>
    </xf>
    <xf numFmtId="189" fontId="5" fillId="35" borderId="65" xfId="0" applyNumberFormat="1" applyFont="1" applyFill="1" applyBorder="1" applyAlignment="1">
      <alignment vertical="center"/>
    </xf>
    <xf numFmtId="192" fontId="5" fillId="33" borderId="42" xfId="0" applyNumberFormat="1" applyFont="1" applyFill="1" applyBorder="1" applyAlignment="1">
      <alignment vertical="center"/>
    </xf>
    <xf numFmtId="193" fontId="5" fillId="33" borderId="65" xfId="0" applyNumberFormat="1" applyFont="1" applyFill="1" applyBorder="1" applyAlignment="1">
      <alignment vertical="center"/>
    </xf>
    <xf numFmtId="193" fontId="5" fillId="33" borderId="64" xfId="0" applyNumberFormat="1" applyFont="1" applyFill="1" applyBorder="1" applyAlignment="1">
      <alignment vertical="center"/>
    </xf>
    <xf numFmtId="192" fontId="5" fillId="0" borderId="49" xfId="0" applyNumberFormat="1" applyFont="1" applyBorder="1" applyAlignment="1">
      <alignment vertical="center"/>
    </xf>
    <xf numFmtId="194" fontId="8" fillId="0" borderId="42" xfId="0" applyNumberFormat="1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192" fontId="8" fillId="0" borderId="77" xfId="62" applyNumberFormat="1" applyFont="1" applyFill="1" applyBorder="1" applyAlignment="1">
      <alignment vertical="center"/>
      <protection/>
    </xf>
    <xf numFmtId="192" fontId="8" fillId="0" borderId="64" xfId="62" applyNumberFormat="1" applyFont="1" applyFill="1" applyBorder="1" applyAlignment="1">
      <alignment vertical="center"/>
      <protection/>
    </xf>
    <xf numFmtId="194" fontId="8" fillId="0" borderId="83" xfId="0" applyNumberFormat="1" applyFont="1" applyBorder="1" applyAlignment="1">
      <alignment vertical="center"/>
    </xf>
    <xf numFmtId="0" fontId="8" fillId="0" borderId="83" xfId="0" applyFont="1" applyBorder="1" applyAlignment="1">
      <alignment vertical="center"/>
    </xf>
    <xf numFmtId="192" fontId="8" fillId="0" borderId="69" xfId="62" applyNumberFormat="1" applyFont="1" applyFill="1" applyBorder="1" applyAlignment="1">
      <alignment vertical="center"/>
      <protection/>
    </xf>
    <xf numFmtId="192" fontId="8" fillId="0" borderId="65" xfId="62" applyNumberFormat="1" applyFont="1" applyFill="1" applyBorder="1" applyAlignment="1">
      <alignment vertical="center"/>
      <protection/>
    </xf>
    <xf numFmtId="196" fontId="5" fillId="0" borderId="65" xfId="0" applyNumberFormat="1" applyFont="1" applyFill="1" applyBorder="1" applyAlignment="1">
      <alignment vertical="center"/>
    </xf>
    <xf numFmtId="196" fontId="5" fillId="0" borderId="69" xfId="0" applyNumberFormat="1" applyFont="1" applyFill="1" applyBorder="1" applyAlignment="1">
      <alignment vertical="center"/>
    </xf>
    <xf numFmtId="192" fontId="8" fillId="0" borderId="68" xfId="62" applyNumberFormat="1" applyFont="1" applyFill="1" applyBorder="1" applyAlignment="1">
      <alignment vertical="center"/>
      <protection/>
    </xf>
    <xf numFmtId="189" fontId="5" fillId="0" borderId="71" xfId="0" applyNumberFormat="1" applyFont="1" applyFill="1" applyBorder="1" applyAlignment="1">
      <alignment vertical="center"/>
    </xf>
    <xf numFmtId="196" fontId="5" fillId="33" borderId="65" xfId="0" applyNumberFormat="1" applyFont="1" applyFill="1" applyBorder="1" applyAlignment="1">
      <alignment vertical="center"/>
    </xf>
    <xf numFmtId="192" fontId="8" fillId="33" borderId="42" xfId="0" applyNumberFormat="1" applyFont="1" applyFill="1" applyBorder="1" applyAlignment="1">
      <alignment vertical="center"/>
    </xf>
    <xf numFmtId="4" fontId="8" fillId="33" borderId="64" xfId="62" applyNumberFormat="1" applyFont="1" applyFill="1" applyBorder="1" applyAlignment="1">
      <alignment vertical="center" wrapText="1"/>
      <protection/>
    </xf>
    <xf numFmtId="196" fontId="5" fillId="0" borderId="12" xfId="0" applyNumberFormat="1" applyFont="1" applyBorder="1" applyAlignment="1">
      <alignment vertical="center"/>
    </xf>
    <xf numFmtId="192" fontId="8" fillId="0" borderId="49" xfId="0" applyNumberFormat="1" applyFont="1" applyBorder="1" applyAlignment="1">
      <alignment vertical="center"/>
    </xf>
    <xf numFmtId="192" fontId="8" fillId="0" borderId="12" xfId="0" applyNumberFormat="1" applyFont="1" applyBorder="1" applyAlignment="1">
      <alignment vertical="center"/>
    </xf>
    <xf numFmtId="196" fontId="5" fillId="0" borderId="10" xfId="0" applyNumberFormat="1" applyFont="1" applyBorder="1" applyAlignment="1">
      <alignment vertical="center"/>
    </xf>
    <xf numFmtId="196" fontId="5" fillId="0" borderId="78" xfId="0" applyNumberFormat="1" applyFont="1" applyBorder="1" applyAlignment="1">
      <alignment vertical="center"/>
    </xf>
    <xf numFmtId="196" fontId="5" fillId="0" borderId="77" xfId="0" applyNumberFormat="1" applyFont="1" applyBorder="1" applyAlignment="1">
      <alignment vertical="center"/>
    </xf>
    <xf numFmtId="193" fontId="5" fillId="0" borderId="56" xfId="0" applyNumberFormat="1" applyFont="1" applyBorder="1" applyAlignment="1">
      <alignment vertical="center"/>
    </xf>
    <xf numFmtId="193" fontId="5" fillId="0" borderId="77" xfId="0" applyNumberFormat="1" applyFont="1" applyBorder="1" applyAlignment="1">
      <alignment vertical="center"/>
    </xf>
    <xf numFmtId="187" fontId="8" fillId="0" borderId="42" xfId="0" applyNumberFormat="1" applyFont="1" applyBorder="1" applyAlignment="1">
      <alignment vertical="center"/>
    </xf>
    <xf numFmtId="193" fontId="5" fillId="0" borderId="57" xfId="0" applyNumberFormat="1" applyFont="1" applyFill="1" applyBorder="1" applyAlignment="1">
      <alignment vertical="center"/>
    </xf>
    <xf numFmtId="187" fontId="8" fillId="0" borderId="83" xfId="0" applyNumberFormat="1" applyFont="1" applyBorder="1" applyAlignment="1">
      <alignment vertical="center"/>
    </xf>
    <xf numFmtId="0" fontId="5" fillId="0" borderId="59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194" fontId="8" fillId="0" borderId="43" xfId="0" applyNumberFormat="1" applyFont="1" applyBorder="1" applyAlignment="1">
      <alignment vertical="center"/>
    </xf>
    <xf numFmtId="189" fontId="5" fillId="0" borderId="39" xfId="0" applyNumberFormat="1" applyFont="1" applyFill="1" applyBorder="1" applyAlignment="1">
      <alignment vertical="center"/>
    </xf>
    <xf numFmtId="192" fontId="5" fillId="0" borderId="63" xfId="0" applyNumberFormat="1" applyFont="1" applyBorder="1" applyAlignment="1">
      <alignment vertical="center"/>
    </xf>
    <xf numFmtId="192" fontId="5" fillId="0" borderId="54" xfId="0" applyNumberFormat="1" applyFont="1" applyBorder="1" applyAlignment="1">
      <alignment vertical="center"/>
    </xf>
    <xf numFmtId="187" fontId="8" fillId="0" borderId="43" xfId="0" applyNumberFormat="1" applyFont="1" applyBorder="1" applyAlignment="1">
      <alignment vertical="center"/>
    </xf>
    <xf numFmtId="193" fontId="5" fillId="0" borderId="39" xfId="0" applyNumberFormat="1" applyFont="1" applyFill="1" applyBorder="1" applyAlignment="1">
      <alignment vertical="center"/>
    </xf>
    <xf numFmtId="193" fontId="5" fillId="0" borderId="61" xfId="0" applyNumberFormat="1" applyFont="1" applyFill="1" applyBorder="1" applyAlignment="1">
      <alignment vertical="center"/>
    </xf>
    <xf numFmtId="194" fontId="5" fillId="0" borderId="49" xfId="0" applyNumberFormat="1" applyFont="1" applyBorder="1" applyAlignment="1">
      <alignment vertical="center"/>
    </xf>
    <xf numFmtId="189" fontId="5" fillId="33" borderId="42" xfId="0" applyNumberFormat="1" applyFont="1" applyFill="1" applyBorder="1" applyAlignment="1">
      <alignment vertical="center"/>
    </xf>
    <xf numFmtId="189" fontId="5" fillId="0" borderId="49" xfId="0" applyNumberFormat="1" applyFont="1" applyBorder="1" applyAlignment="1">
      <alignment vertical="center"/>
    </xf>
    <xf numFmtId="0" fontId="7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194" fontId="8" fillId="0" borderId="58" xfId="0" applyNumberFormat="1" applyFont="1" applyBorder="1" applyAlignment="1">
      <alignment vertical="center"/>
    </xf>
    <xf numFmtId="193" fontId="8" fillId="0" borderId="58" xfId="0" applyNumberFormat="1" applyFont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194" fontId="5" fillId="0" borderId="53" xfId="0" applyNumberFormat="1" applyFont="1" applyFill="1" applyBorder="1" applyAlignment="1">
      <alignment vertical="center"/>
    </xf>
    <xf numFmtId="194" fontId="8" fillId="0" borderId="53" xfId="0" applyNumberFormat="1" applyFont="1" applyBorder="1" applyAlignment="1">
      <alignment vertical="center"/>
    </xf>
    <xf numFmtId="193" fontId="8" fillId="0" borderId="53" xfId="0" applyNumberFormat="1" applyFont="1" applyBorder="1" applyAlignment="1">
      <alignment vertical="center"/>
    </xf>
    <xf numFmtId="0" fontId="5" fillId="0" borderId="71" xfId="0" applyFont="1" applyFill="1" applyBorder="1" applyAlignment="1">
      <alignment horizontal="center" vertical="center" wrapText="1"/>
    </xf>
    <xf numFmtId="194" fontId="5" fillId="0" borderId="75" xfId="0" applyNumberFormat="1" applyFont="1" applyFill="1" applyBorder="1" applyAlignment="1">
      <alignment vertical="center"/>
    </xf>
    <xf numFmtId="194" fontId="8" fillId="0" borderId="75" xfId="0" applyNumberFormat="1" applyFont="1" applyBorder="1" applyAlignment="1">
      <alignment vertical="center"/>
    </xf>
    <xf numFmtId="193" fontId="8" fillId="0" borderId="75" xfId="0" applyNumberFormat="1" applyFont="1" applyBorder="1" applyAlignment="1">
      <alignment vertical="center"/>
    </xf>
    <xf numFmtId="0" fontId="5" fillId="0" borderId="42" xfId="0" applyFont="1" applyFill="1" applyBorder="1" applyAlignment="1">
      <alignment/>
    </xf>
    <xf numFmtId="194" fontId="5" fillId="0" borderId="42" xfId="0" applyNumberFormat="1" applyFont="1" applyFill="1" applyBorder="1" applyAlignment="1">
      <alignment vertical="center"/>
    </xf>
    <xf numFmtId="192" fontId="5" fillId="0" borderId="60" xfId="0" applyNumberFormat="1" applyFont="1" applyFill="1" applyBorder="1" applyAlignment="1">
      <alignment vertical="center"/>
    </xf>
    <xf numFmtId="193" fontId="8" fillId="0" borderId="42" xfId="0" applyNumberFormat="1" applyFont="1" applyBorder="1" applyAlignment="1">
      <alignment vertical="center"/>
    </xf>
    <xf numFmtId="194" fontId="8" fillId="0" borderId="54" xfId="0" applyNumberFormat="1" applyFont="1" applyBorder="1" applyAlignment="1">
      <alignment vertical="center"/>
    </xf>
    <xf numFmtId="192" fontId="5" fillId="0" borderId="62" xfId="0" applyNumberFormat="1" applyFont="1" applyFill="1" applyBorder="1" applyAlignment="1">
      <alignment vertical="center"/>
    </xf>
    <xf numFmtId="193" fontId="8" fillId="0" borderId="54" xfId="0" applyNumberFormat="1" applyFont="1" applyBorder="1" applyAlignment="1">
      <alignment vertical="center"/>
    </xf>
    <xf numFmtId="194" fontId="5" fillId="0" borderId="78" xfId="0" applyNumberFormat="1" applyFont="1" applyFill="1" applyBorder="1" applyAlignment="1">
      <alignment vertical="center"/>
    </xf>
    <xf numFmtId="0" fontId="5" fillId="0" borderId="71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6" fillId="0" borderId="0" xfId="0" applyFont="1" applyAlignment="1">
      <alignment horizontal="left" vertical="center"/>
    </xf>
    <xf numFmtId="189" fontId="8" fillId="0" borderId="58" xfId="0" applyNumberFormat="1" applyFont="1" applyBorder="1" applyAlignment="1">
      <alignment vertical="center"/>
    </xf>
    <xf numFmtId="192" fontId="5" fillId="0" borderId="56" xfId="0" applyNumberFormat="1" applyFont="1" applyFill="1" applyBorder="1" applyAlignment="1">
      <alignment vertical="center"/>
    </xf>
    <xf numFmtId="189" fontId="8" fillId="0" borderId="53" xfId="0" applyNumberFormat="1" applyFont="1" applyBorder="1" applyAlignment="1">
      <alignment vertical="center"/>
    </xf>
    <xf numFmtId="193" fontId="8" fillId="0" borderId="83" xfId="0" applyNumberFormat="1" applyFont="1" applyBorder="1" applyAlignment="1">
      <alignment vertical="center"/>
    </xf>
    <xf numFmtId="193" fontId="8" fillId="33" borderId="42" xfId="0" applyNumberFormat="1" applyFont="1" applyFill="1" applyBorder="1" applyAlignment="1">
      <alignment vertical="center"/>
    </xf>
    <xf numFmtId="193" fontId="8" fillId="0" borderId="49" xfId="0" applyNumberFormat="1" applyFont="1" applyBorder="1" applyAlignment="1">
      <alignment vertical="center"/>
    </xf>
    <xf numFmtId="193" fontId="5" fillId="0" borderId="11" xfId="0" applyNumberFormat="1" applyFont="1" applyBorder="1" applyAlignment="1">
      <alignment vertical="center"/>
    </xf>
    <xf numFmtId="189" fontId="8" fillId="0" borderId="42" xfId="0" applyNumberFormat="1" applyFont="1" applyBorder="1" applyAlignment="1">
      <alignment vertical="center"/>
    </xf>
    <xf numFmtId="189" fontId="8" fillId="0" borderId="83" xfId="0" applyNumberFormat="1" applyFont="1" applyBorder="1" applyAlignment="1">
      <alignment vertical="center"/>
    </xf>
    <xf numFmtId="187" fontId="8" fillId="0" borderId="58" xfId="0" applyNumberFormat="1" applyFont="1" applyBorder="1" applyAlignment="1">
      <alignment vertical="center"/>
    </xf>
    <xf numFmtId="187" fontId="8" fillId="0" borderId="53" xfId="0" applyNumberFormat="1" applyFont="1" applyBorder="1" applyAlignment="1">
      <alignment vertical="center"/>
    </xf>
    <xf numFmtId="189" fontId="12" fillId="0" borderId="0" xfId="0" applyNumberFormat="1" applyFont="1" applyBorder="1" applyAlignment="1">
      <alignment/>
    </xf>
    <xf numFmtId="187" fontId="5" fillId="0" borderId="81" xfId="0" applyNumberFormat="1" applyFont="1" applyFill="1" applyBorder="1" applyAlignment="1">
      <alignment vertical="center"/>
    </xf>
    <xf numFmtId="187" fontId="5" fillId="0" borderId="78" xfId="0" applyNumberFormat="1" applyFont="1" applyFill="1" applyBorder="1" applyAlignment="1">
      <alignment vertical="center"/>
    </xf>
    <xf numFmtId="193" fontId="5" fillId="0" borderId="42" xfId="0" applyNumberFormat="1" applyFont="1" applyBorder="1" applyAlignment="1">
      <alignment vertical="center"/>
    </xf>
    <xf numFmtId="193" fontId="5" fillId="0" borderId="82" xfId="0" applyNumberFormat="1" applyFont="1" applyFill="1" applyBorder="1" applyAlignment="1">
      <alignment vertical="center"/>
    </xf>
    <xf numFmtId="193" fontId="5" fillId="0" borderId="42" xfId="0" applyNumberFormat="1" applyFont="1" applyFill="1" applyBorder="1" applyAlignment="1">
      <alignment vertical="center"/>
    </xf>
    <xf numFmtId="193" fontId="5" fillId="0" borderId="83" xfId="0" applyNumberFormat="1" applyFont="1" applyFill="1" applyBorder="1" applyAlignment="1">
      <alignment vertical="center"/>
    </xf>
    <xf numFmtId="193" fontId="5" fillId="0" borderId="82" xfId="0" applyNumberFormat="1" applyFont="1" applyBorder="1" applyAlignment="1">
      <alignment vertical="center"/>
    </xf>
    <xf numFmtId="193" fontId="5" fillId="0" borderId="83" xfId="0" applyNumberFormat="1" applyFont="1" applyBorder="1" applyAlignment="1">
      <alignment vertical="center"/>
    </xf>
    <xf numFmtId="193" fontId="5" fillId="33" borderId="42" xfId="0" applyNumberFormat="1" applyFont="1" applyFill="1" applyBorder="1" applyAlignment="1">
      <alignment vertical="center"/>
    </xf>
    <xf numFmtId="193" fontId="5" fillId="0" borderId="49" xfId="0" applyNumberFormat="1" applyFont="1" applyBorder="1" applyAlignment="1">
      <alignment vertical="center"/>
    </xf>
    <xf numFmtId="193" fontId="5" fillId="0" borderId="12" xfId="0" applyNumberFormat="1" applyFont="1" applyBorder="1" applyAlignment="1">
      <alignment vertical="center"/>
    </xf>
    <xf numFmtId="0" fontId="8" fillId="0" borderId="77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189" fontId="8" fillId="0" borderId="60" xfId="0" applyNumberFormat="1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/>
    </xf>
    <xf numFmtId="0" fontId="9" fillId="0" borderId="61" xfId="0" applyFont="1" applyFill="1" applyBorder="1" applyAlignment="1">
      <alignment horizontal="center"/>
    </xf>
    <xf numFmtId="189" fontId="9" fillId="0" borderId="80" xfId="0" applyNumberFormat="1" applyFont="1" applyFill="1" applyBorder="1" applyAlignment="1">
      <alignment vertical="top" textRotation="255"/>
    </xf>
    <xf numFmtId="189" fontId="9" fillId="0" borderId="63" xfId="0" applyNumberFormat="1" applyFont="1" applyFill="1" applyBorder="1" applyAlignment="1">
      <alignment vertical="top" textRotation="255"/>
    </xf>
    <xf numFmtId="189" fontId="9" fillId="0" borderId="62" xfId="0" applyNumberFormat="1" applyFont="1" applyFill="1" applyBorder="1" applyAlignment="1">
      <alignment vertical="top" textRotation="255"/>
    </xf>
    <xf numFmtId="0" fontId="5" fillId="0" borderId="54" xfId="0" applyFont="1" applyFill="1" applyBorder="1" applyAlignment="1">
      <alignment vertical="center"/>
    </xf>
    <xf numFmtId="189" fontId="5" fillId="0" borderId="46" xfId="0" applyNumberFormat="1" applyFont="1" applyFill="1" applyBorder="1" applyAlignment="1">
      <alignment vertical="center"/>
    </xf>
    <xf numFmtId="0" fontId="8" fillId="0" borderId="77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89" fontId="5" fillId="0" borderId="0" xfId="0" applyNumberFormat="1" applyFont="1" applyAlignment="1">
      <alignment/>
    </xf>
    <xf numFmtId="189" fontId="9" fillId="0" borderId="54" xfId="0" applyNumberFormat="1" applyFont="1" applyFill="1" applyBorder="1" applyAlignment="1">
      <alignment vertical="top" textRotation="255"/>
    </xf>
    <xf numFmtId="0" fontId="5" fillId="0" borderId="77" xfId="0" applyFont="1" applyFill="1" applyBorder="1" applyAlignment="1">
      <alignment horizontal="center" vertical="center"/>
    </xf>
    <xf numFmtId="194" fontId="5" fillId="0" borderId="10" xfId="0" applyNumberFormat="1" applyFont="1" applyFill="1" applyBorder="1" applyAlignment="1">
      <alignment horizontal="right" vertical="center"/>
    </xf>
    <xf numFmtId="194" fontId="5" fillId="0" borderId="78" xfId="0" applyNumberFormat="1" applyFont="1" applyFill="1" applyBorder="1" applyAlignment="1">
      <alignment horizontal="right" vertical="center"/>
    </xf>
    <xf numFmtId="194" fontId="5" fillId="0" borderId="77" xfId="0" applyNumberFormat="1" applyFont="1" applyFill="1" applyBorder="1" applyAlignment="1">
      <alignment horizontal="right" vertical="center"/>
    </xf>
    <xf numFmtId="194" fontId="18" fillId="0" borderId="10" xfId="0" applyNumberFormat="1" applyFont="1" applyFill="1" applyBorder="1" applyAlignment="1">
      <alignment horizontal="right" vertical="center"/>
    </xf>
    <xf numFmtId="189" fontId="5" fillId="0" borderId="10" xfId="0" applyNumberFormat="1" applyFont="1" applyFill="1" applyBorder="1" applyAlignment="1">
      <alignment horizontal="right" vertical="center"/>
    </xf>
    <xf numFmtId="189" fontId="5" fillId="0" borderId="78" xfId="0" applyNumberFormat="1" applyFont="1" applyFill="1" applyBorder="1" applyAlignment="1">
      <alignment horizontal="right" vertical="center"/>
    </xf>
    <xf numFmtId="189" fontId="5" fillId="0" borderId="77" xfId="0" applyNumberFormat="1" applyFont="1" applyFill="1" applyBorder="1" applyAlignment="1">
      <alignment horizontal="right" vertical="center"/>
    </xf>
    <xf numFmtId="192" fontId="5" fillId="0" borderId="67" xfId="0" applyNumberFormat="1" applyFont="1" applyFill="1" applyBorder="1" applyAlignment="1">
      <alignment horizontal="right" vertical="center"/>
    </xf>
    <xf numFmtId="192" fontId="5" fillId="0" borderId="79" xfId="0" applyNumberFormat="1" applyFont="1" applyFill="1" applyBorder="1" applyAlignment="1">
      <alignment horizontal="right" vertical="center"/>
    </xf>
    <xf numFmtId="192" fontId="5" fillId="0" borderId="77" xfId="0" applyNumberFormat="1" applyFont="1" applyFill="1" applyBorder="1" applyAlignment="1">
      <alignment horizontal="right" vertical="center"/>
    </xf>
    <xf numFmtId="193" fontId="5" fillId="0" borderId="10" xfId="0" applyNumberFormat="1" applyFont="1" applyFill="1" applyBorder="1" applyAlignment="1">
      <alignment horizontal="right" vertical="center"/>
    </xf>
    <xf numFmtId="193" fontId="5" fillId="0" borderId="78" xfId="0" applyNumberFormat="1" applyFont="1" applyFill="1" applyBorder="1" applyAlignment="1">
      <alignment horizontal="right" vertical="center"/>
    </xf>
    <xf numFmtId="193" fontId="5" fillId="0" borderId="57" xfId="0" applyNumberFormat="1" applyFont="1" applyFill="1" applyBorder="1" applyAlignment="1">
      <alignment horizontal="right" vertical="center"/>
    </xf>
    <xf numFmtId="189" fontId="5" fillId="0" borderId="84" xfId="0" applyNumberFormat="1" applyFont="1" applyFill="1" applyBorder="1" applyAlignment="1">
      <alignment vertical="center"/>
    </xf>
    <xf numFmtId="0" fontId="5" fillId="0" borderId="64" xfId="0" applyFont="1" applyFill="1" applyBorder="1" applyAlignment="1">
      <alignment horizontal="center" vertical="center"/>
    </xf>
    <xf numFmtId="194" fontId="5" fillId="0" borderId="58" xfId="0" applyNumberFormat="1" applyFont="1" applyFill="1" applyBorder="1" applyAlignment="1">
      <alignment horizontal="right" vertical="center"/>
    </xf>
    <xf numFmtId="194" fontId="5" fillId="0" borderId="65" xfId="0" applyNumberFormat="1" applyFont="1" applyFill="1" applyBorder="1" applyAlignment="1">
      <alignment horizontal="right" vertical="center"/>
    </xf>
    <xf numFmtId="194" fontId="5" fillId="0" borderId="64" xfId="0" applyNumberFormat="1" applyFont="1" applyFill="1" applyBorder="1" applyAlignment="1">
      <alignment horizontal="right" vertical="center"/>
    </xf>
    <xf numFmtId="194" fontId="18" fillId="0" borderId="58" xfId="0" applyNumberFormat="1" applyFont="1" applyFill="1" applyBorder="1" applyAlignment="1">
      <alignment horizontal="right" vertical="center"/>
    </xf>
    <xf numFmtId="194" fontId="5" fillId="0" borderId="66" xfId="0" applyNumberFormat="1" applyFont="1" applyFill="1" applyBorder="1" applyAlignment="1">
      <alignment horizontal="right" vertical="center"/>
    </xf>
    <xf numFmtId="189" fontId="5" fillId="0" borderId="58" xfId="0" applyNumberFormat="1" applyFont="1" applyFill="1" applyBorder="1" applyAlignment="1">
      <alignment horizontal="right" vertical="center"/>
    </xf>
    <xf numFmtId="189" fontId="5" fillId="0" borderId="65" xfId="0" applyNumberFormat="1" applyFont="1" applyFill="1" applyBorder="1" applyAlignment="1">
      <alignment horizontal="right" vertical="center"/>
    </xf>
    <xf numFmtId="189" fontId="5" fillId="0" borderId="64" xfId="0" applyNumberFormat="1" applyFont="1" applyFill="1" applyBorder="1" applyAlignment="1">
      <alignment horizontal="right" vertical="center"/>
    </xf>
    <xf numFmtId="192" fontId="5" fillId="0" borderId="66" xfId="0" applyNumberFormat="1" applyFont="1" applyFill="1" applyBorder="1" applyAlignment="1">
      <alignment horizontal="right" vertical="center"/>
    </xf>
    <xf numFmtId="192" fontId="5" fillId="0" borderId="64" xfId="0" applyNumberFormat="1" applyFont="1" applyFill="1" applyBorder="1" applyAlignment="1">
      <alignment horizontal="right" vertical="center"/>
    </xf>
    <xf numFmtId="193" fontId="5" fillId="0" borderId="58" xfId="0" applyNumberFormat="1" applyFont="1" applyFill="1" applyBorder="1" applyAlignment="1">
      <alignment horizontal="right" vertical="center"/>
    </xf>
    <xf numFmtId="193" fontId="5" fillId="0" borderId="65" xfId="0" applyNumberFormat="1" applyFont="1" applyFill="1" applyBorder="1" applyAlignment="1">
      <alignment horizontal="right" vertical="center"/>
    </xf>
    <xf numFmtId="193" fontId="5" fillId="0" borderId="59" xfId="0" applyNumberFormat="1" applyFont="1" applyFill="1" applyBorder="1" applyAlignment="1">
      <alignment horizontal="right" vertical="center"/>
    </xf>
    <xf numFmtId="189" fontId="5" fillId="0" borderId="85" xfId="0" applyNumberFormat="1" applyFont="1" applyFill="1" applyBorder="1" applyAlignment="1">
      <alignment vertical="center"/>
    </xf>
    <xf numFmtId="194" fontId="18" fillId="0" borderId="53" xfId="0" applyNumberFormat="1" applyFont="1" applyFill="1" applyBorder="1" applyAlignment="1">
      <alignment horizontal="right" vertical="center"/>
    </xf>
    <xf numFmtId="192" fontId="5" fillId="0" borderId="72" xfId="0" applyNumberFormat="1" applyFont="1" applyFill="1" applyBorder="1" applyAlignment="1">
      <alignment horizontal="right" vertical="center"/>
    </xf>
    <xf numFmtId="0" fontId="5" fillId="0" borderId="74" xfId="0" applyFont="1" applyFill="1" applyBorder="1" applyAlignment="1">
      <alignment horizontal="center" vertical="center"/>
    </xf>
    <xf numFmtId="189" fontId="5" fillId="0" borderId="75" xfId="0" applyNumberFormat="1" applyFont="1" applyFill="1" applyBorder="1" applyAlignment="1">
      <alignment horizontal="right" vertical="center"/>
    </xf>
    <xf numFmtId="189" fontId="5" fillId="0" borderId="41" xfId="0" applyNumberFormat="1" applyFont="1" applyFill="1" applyBorder="1" applyAlignment="1">
      <alignment horizontal="right" vertical="center"/>
    </xf>
    <xf numFmtId="189" fontId="5" fillId="0" borderId="74" xfId="0" applyNumberFormat="1" applyFont="1" applyFill="1" applyBorder="1" applyAlignment="1">
      <alignment horizontal="right" vertical="center"/>
    </xf>
    <xf numFmtId="189" fontId="5" fillId="0" borderId="76" xfId="0" applyNumberFormat="1" applyFont="1" applyFill="1" applyBorder="1" applyAlignment="1">
      <alignment horizontal="right" vertical="center"/>
    </xf>
    <xf numFmtId="192" fontId="5" fillId="0" borderId="76" xfId="0" applyNumberFormat="1" applyFont="1" applyFill="1" applyBorder="1" applyAlignment="1">
      <alignment horizontal="right" vertical="center"/>
    </xf>
    <xf numFmtId="192" fontId="5" fillId="0" borderId="74" xfId="0" applyNumberFormat="1" applyFont="1" applyFill="1" applyBorder="1" applyAlignment="1">
      <alignment horizontal="right" vertical="center"/>
    </xf>
    <xf numFmtId="193" fontId="5" fillId="0" borderId="75" xfId="0" applyNumberFormat="1" applyFont="1" applyFill="1" applyBorder="1" applyAlignment="1">
      <alignment horizontal="right" vertical="center"/>
    </xf>
    <xf numFmtId="193" fontId="5" fillId="0" borderId="41" xfId="0" applyNumberFormat="1" applyFont="1" applyFill="1" applyBorder="1" applyAlignment="1">
      <alignment horizontal="right" vertical="center"/>
    </xf>
    <xf numFmtId="193" fontId="5" fillId="0" borderId="71" xfId="0" applyNumberFormat="1" applyFont="1" applyFill="1" applyBorder="1" applyAlignment="1">
      <alignment horizontal="right" vertical="center"/>
    </xf>
    <xf numFmtId="189" fontId="5" fillId="0" borderId="86" xfId="0" applyNumberFormat="1" applyFont="1" applyFill="1" applyBorder="1" applyAlignment="1">
      <alignment vertical="center"/>
    </xf>
    <xf numFmtId="189" fontId="5" fillId="0" borderId="66" xfId="0" applyNumberFormat="1" applyFont="1" applyFill="1" applyBorder="1" applyAlignment="1">
      <alignment horizontal="right" vertical="center"/>
    </xf>
    <xf numFmtId="189" fontId="5" fillId="0" borderId="53" xfId="0" applyNumberFormat="1" applyFont="1" applyFill="1" applyBorder="1" applyAlignment="1">
      <alignment horizontal="right" vertical="center"/>
    </xf>
    <xf numFmtId="189" fontId="5" fillId="0" borderId="69" xfId="0" applyNumberFormat="1" applyFont="1" applyFill="1" applyBorder="1" applyAlignment="1">
      <alignment horizontal="right" vertical="center"/>
    </xf>
    <xf numFmtId="189" fontId="5" fillId="0" borderId="68" xfId="0" applyNumberFormat="1" applyFont="1" applyFill="1" applyBorder="1" applyAlignment="1">
      <alignment horizontal="right" vertical="center"/>
    </xf>
    <xf numFmtId="189" fontId="5" fillId="0" borderId="51" xfId="0" applyNumberFormat="1" applyFont="1" applyFill="1" applyBorder="1" applyAlignment="1">
      <alignment horizontal="right" vertical="center"/>
    </xf>
    <xf numFmtId="192" fontId="5" fillId="0" borderId="51" xfId="0" applyNumberFormat="1" applyFont="1" applyFill="1" applyBorder="1" applyAlignment="1">
      <alignment horizontal="right" vertical="center"/>
    </xf>
    <xf numFmtId="192" fontId="5" fillId="0" borderId="68" xfId="0" applyNumberFormat="1" applyFont="1" applyFill="1" applyBorder="1" applyAlignment="1">
      <alignment horizontal="right" vertical="center"/>
    </xf>
    <xf numFmtId="193" fontId="5" fillId="0" borderId="53" xfId="0" applyNumberFormat="1" applyFont="1" applyFill="1" applyBorder="1" applyAlignment="1">
      <alignment horizontal="right" vertical="center"/>
    </xf>
    <xf numFmtId="193" fontId="5" fillId="0" borderId="69" xfId="0" applyNumberFormat="1" applyFont="1" applyFill="1" applyBorder="1" applyAlignment="1">
      <alignment horizontal="right" vertical="center"/>
    </xf>
    <xf numFmtId="193" fontId="5" fillId="0" borderId="73" xfId="0" applyNumberFormat="1" applyFont="1" applyFill="1" applyBorder="1" applyAlignment="1">
      <alignment horizontal="right" vertical="center"/>
    </xf>
    <xf numFmtId="189" fontId="5" fillId="0" borderId="87" xfId="0" applyNumberFormat="1" applyFont="1" applyFill="1" applyBorder="1" applyAlignment="1">
      <alignment vertical="center"/>
    </xf>
    <xf numFmtId="189" fontId="5" fillId="0" borderId="85" xfId="0" applyNumberFormat="1" applyFont="1" applyFill="1" applyBorder="1" applyAlignment="1">
      <alignment horizontal="right" vertical="center"/>
    </xf>
    <xf numFmtId="192" fontId="5" fillId="0" borderId="58" xfId="0" applyNumberFormat="1" applyFont="1" applyFill="1" applyBorder="1" applyAlignment="1">
      <alignment horizontal="right" vertical="center"/>
    </xf>
    <xf numFmtId="192" fontId="5" fillId="0" borderId="65" xfId="0" applyNumberFormat="1" applyFont="1" applyFill="1" applyBorder="1" applyAlignment="1">
      <alignment horizontal="right" vertical="center"/>
    </xf>
    <xf numFmtId="189" fontId="5" fillId="0" borderId="87" xfId="0" applyNumberFormat="1" applyFont="1" applyFill="1" applyBorder="1" applyAlignment="1">
      <alignment horizontal="right" vertical="center"/>
    </xf>
    <xf numFmtId="192" fontId="5" fillId="0" borderId="53" xfId="0" applyNumberFormat="1" applyFont="1" applyFill="1" applyBorder="1" applyAlignment="1">
      <alignment horizontal="right" vertical="center"/>
    </xf>
    <xf numFmtId="192" fontId="5" fillId="0" borderId="69" xfId="0" applyNumberFormat="1" applyFont="1" applyFill="1" applyBorder="1" applyAlignment="1">
      <alignment horizontal="right" vertical="center"/>
    </xf>
    <xf numFmtId="194" fontId="18" fillId="0" borderId="54" xfId="0" applyNumberFormat="1" applyFont="1" applyFill="1" applyBorder="1" applyAlignment="1">
      <alignment horizontal="right" vertical="center"/>
    </xf>
    <xf numFmtId="194" fontId="18" fillId="0" borderId="11" xfId="0" applyNumberFormat="1" applyFont="1" applyFill="1" applyBorder="1" applyAlignment="1">
      <alignment horizontal="right" vertical="center"/>
    </xf>
    <xf numFmtId="189" fontId="5" fillId="0" borderId="12" xfId="0" applyNumberFormat="1" applyFont="1" applyFill="1" applyBorder="1" applyAlignment="1">
      <alignment horizontal="right" vertical="center"/>
    </xf>
    <xf numFmtId="189" fontId="5" fillId="0" borderId="31" xfId="0" applyNumberFormat="1" applyFont="1" applyFill="1" applyBorder="1" applyAlignment="1">
      <alignment horizontal="right" vertical="center"/>
    </xf>
    <xf numFmtId="189" fontId="5" fillId="0" borderId="13" xfId="0" applyNumberFormat="1" applyFont="1" applyFill="1" applyBorder="1" applyAlignment="1">
      <alignment horizontal="right" vertical="center"/>
    </xf>
    <xf numFmtId="192" fontId="5" fillId="0" borderId="11" xfId="0" applyNumberFormat="1" applyFont="1" applyFill="1" applyBorder="1" applyAlignment="1">
      <alignment horizontal="right" vertical="center"/>
    </xf>
    <xf numFmtId="192" fontId="5" fillId="0" borderId="12" xfId="0" applyNumberFormat="1" applyFont="1" applyFill="1" applyBorder="1" applyAlignment="1">
      <alignment horizontal="right" vertical="center"/>
    </xf>
    <xf numFmtId="192" fontId="5" fillId="0" borderId="31" xfId="0" applyNumberFormat="1" applyFont="1" applyFill="1" applyBorder="1" applyAlignment="1">
      <alignment horizontal="right" vertical="center"/>
    </xf>
    <xf numFmtId="193" fontId="5" fillId="0" borderId="11" xfId="0" applyNumberFormat="1" applyFont="1" applyFill="1" applyBorder="1" applyAlignment="1">
      <alignment horizontal="right" vertical="center"/>
    </xf>
    <xf numFmtId="192" fontId="5" fillId="0" borderId="14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89" fontId="9" fillId="0" borderId="0" xfId="0" applyNumberFormat="1" applyFont="1" applyFill="1" applyBorder="1" applyAlignment="1">
      <alignment vertical="top" textRotation="255"/>
    </xf>
    <xf numFmtId="0" fontId="5" fillId="0" borderId="0" xfId="0" applyFont="1" applyFill="1" applyBorder="1" applyAlignment="1">
      <alignment horizontal="center" vertical="center"/>
    </xf>
    <xf numFmtId="193" fontId="5" fillId="0" borderId="88" xfId="0" applyNumberFormat="1" applyFont="1" applyFill="1" applyBorder="1" applyAlignment="1">
      <alignment vertical="center"/>
    </xf>
    <xf numFmtId="0" fontId="18" fillId="0" borderId="45" xfId="0" applyFont="1" applyFill="1" applyBorder="1" applyAlignment="1">
      <alignment horizontal="center" vertical="center"/>
    </xf>
    <xf numFmtId="193" fontId="5" fillId="0" borderId="14" xfId="0" applyNumberFormat="1" applyFont="1" applyFill="1" applyBorder="1" applyAlignment="1">
      <alignment vertical="center"/>
    </xf>
    <xf numFmtId="193" fontId="5" fillId="0" borderId="49" xfId="0" applyNumberFormat="1" applyFont="1" applyFill="1" applyBorder="1" applyAlignment="1">
      <alignment vertical="center"/>
    </xf>
    <xf numFmtId="193" fontId="5" fillId="0" borderId="55" xfId="0" applyNumberFormat="1" applyFont="1" applyFill="1" applyBorder="1" applyAlignment="1">
      <alignment vertical="center"/>
    </xf>
    <xf numFmtId="192" fontId="5" fillId="0" borderId="49" xfId="0" applyNumberFormat="1" applyFont="1" applyFill="1" applyBorder="1" applyAlignment="1">
      <alignment vertical="center"/>
    </xf>
    <xf numFmtId="0" fontId="13" fillId="0" borderId="42" xfId="0" applyFont="1" applyFill="1" applyBorder="1" applyAlignment="1">
      <alignment/>
    </xf>
    <xf numFmtId="189" fontId="12" fillId="0" borderId="0" xfId="0" applyNumberFormat="1" applyFont="1" applyFill="1" applyBorder="1" applyAlignment="1">
      <alignment/>
    </xf>
    <xf numFmtId="189" fontId="9" fillId="0" borderId="89" xfId="0" applyNumberFormat="1" applyFont="1" applyFill="1" applyBorder="1" applyAlignment="1">
      <alignment vertical="top" textRotation="255"/>
    </xf>
    <xf numFmtId="189" fontId="5" fillId="0" borderId="30" xfId="0" applyNumberFormat="1" applyFont="1" applyFill="1" applyBorder="1" applyAlignment="1">
      <alignment vertical="center"/>
    </xf>
    <xf numFmtId="193" fontId="5" fillId="0" borderId="90" xfId="0" applyNumberFormat="1" applyFont="1" applyFill="1" applyBorder="1" applyAlignment="1">
      <alignment vertical="center"/>
    </xf>
    <xf numFmtId="193" fontId="5" fillId="0" borderId="91" xfId="0" applyNumberFormat="1" applyFont="1" applyFill="1" applyBorder="1" applyAlignment="1">
      <alignment vertical="center"/>
    </xf>
    <xf numFmtId="193" fontId="5" fillId="0" borderId="92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189" fontId="6" fillId="0" borderId="0" xfId="0" applyNumberFormat="1" applyFont="1" applyBorder="1" applyAlignment="1">
      <alignment/>
    </xf>
    <xf numFmtId="189" fontId="7" fillId="0" borderId="0" xfId="0" applyNumberFormat="1" applyFont="1" applyBorder="1" applyAlignment="1">
      <alignment/>
    </xf>
    <xf numFmtId="189" fontId="7" fillId="0" borderId="0" xfId="0" applyNumberFormat="1" applyFont="1" applyFill="1" applyBorder="1" applyAlignment="1">
      <alignment/>
    </xf>
    <xf numFmtId="189" fontId="7" fillId="0" borderId="44" xfId="0" applyNumberFormat="1" applyFont="1" applyFill="1" applyBorder="1" applyAlignment="1">
      <alignment/>
    </xf>
    <xf numFmtId="193" fontId="5" fillId="0" borderId="93" xfId="0" applyNumberFormat="1" applyFont="1" applyFill="1" applyBorder="1" applyAlignment="1">
      <alignment vertical="center"/>
    </xf>
    <xf numFmtId="189" fontId="18" fillId="0" borderId="0" xfId="0" applyNumberFormat="1" applyFont="1" applyFill="1" applyAlignment="1">
      <alignment horizontal="left"/>
    </xf>
    <xf numFmtId="0" fontId="8" fillId="0" borderId="71" xfId="0" applyNumberFormat="1" applyFont="1" applyBorder="1" applyAlignment="1">
      <alignment horizontal="center" vertical="center" wrapText="1"/>
    </xf>
    <xf numFmtId="0" fontId="8" fillId="0" borderId="61" xfId="0" applyNumberFormat="1" applyFont="1" applyBorder="1" applyAlignment="1">
      <alignment horizontal="center" vertical="center" wrapText="1"/>
    </xf>
    <xf numFmtId="0" fontId="8" fillId="0" borderId="82" xfId="0" applyNumberFormat="1" applyFont="1" applyBorder="1" applyAlignment="1">
      <alignment horizontal="center" vertical="center" wrapText="1"/>
    </xf>
    <xf numFmtId="0" fontId="8" fillId="0" borderId="43" xfId="0" applyNumberFormat="1" applyFont="1" applyBorder="1" applyAlignment="1">
      <alignment horizontal="center" vertical="center" wrapText="1"/>
    </xf>
    <xf numFmtId="0" fontId="8" fillId="0" borderId="74" xfId="0" applyNumberFormat="1" applyFont="1" applyBorder="1" applyAlignment="1">
      <alignment horizontal="center" vertical="center" wrapText="1"/>
    </xf>
    <xf numFmtId="0" fontId="8" fillId="0" borderId="63" xfId="0" applyNumberFormat="1" applyFont="1" applyBorder="1" applyAlignment="1">
      <alignment horizontal="center" vertical="center" wrapText="1"/>
    </xf>
    <xf numFmtId="0" fontId="8" fillId="0" borderId="75" xfId="0" applyNumberFormat="1" applyFont="1" applyBorder="1" applyAlignment="1">
      <alignment horizontal="center" vertical="center" wrapText="1"/>
    </xf>
    <xf numFmtId="0" fontId="8" fillId="0" borderId="54" xfId="0" applyNumberFormat="1" applyFont="1" applyBorder="1" applyAlignment="1">
      <alignment horizontal="center" vertical="center" wrapText="1"/>
    </xf>
    <xf numFmtId="0" fontId="8" fillId="0" borderId="41" xfId="0" applyNumberFormat="1" applyFont="1" applyBorder="1" applyAlignment="1">
      <alignment horizontal="center" vertical="center" wrapText="1"/>
    </xf>
    <xf numFmtId="0" fontId="8" fillId="0" borderId="39" xfId="0" applyNumberFormat="1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 wrapText="1"/>
    </xf>
    <xf numFmtId="0" fontId="16" fillId="0" borderId="94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89" fontId="9" fillId="0" borderId="83" xfId="0" applyNumberFormat="1" applyFont="1" applyBorder="1" applyAlignment="1">
      <alignment horizontal="center" vertical="center"/>
    </xf>
    <xf numFmtId="189" fontId="8" fillId="0" borderId="52" xfId="0" applyNumberFormat="1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189" fontId="9" fillId="0" borderId="95" xfId="0" applyNumberFormat="1" applyFont="1" applyBorder="1" applyAlignment="1">
      <alignment horizontal="center" vertical="center"/>
    </xf>
    <xf numFmtId="189" fontId="8" fillId="0" borderId="46" xfId="0" applyNumberFormat="1" applyFont="1" applyBorder="1" applyAlignment="1">
      <alignment horizontal="center" vertical="center"/>
    </xf>
    <xf numFmtId="189" fontId="8" fillId="0" borderId="96" xfId="0" applyNumberFormat="1" applyFont="1" applyBorder="1" applyAlignment="1">
      <alignment horizontal="center" vertical="center"/>
    </xf>
    <xf numFmtId="189" fontId="9" fillId="0" borderId="49" xfId="0" applyNumberFormat="1" applyFont="1" applyBorder="1" applyAlignment="1">
      <alignment horizontal="center" vertical="center"/>
    </xf>
    <xf numFmtId="189" fontId="8" fillId="0" borderId="90" xfId="0" applyNumberFormat="1" applyFont="1" applyBorder="1" applyAlignment="1">
      <alignment horizontal="center" vertical="center"/>
    </xf>
    <xf numFmtId="189" fontId="8" fillId="0" borderId="97" xfId="0" applyNumberFormat="1" applyFont="1" applyBorder="1" applyAlignment="1">
      <alignment horizontal="center" vertical="center"/>
    </xf>
    <xf numFmtId="0" fontId="9" fillId="0" borderId="90" xfId="0" applyNumberFormat="1" applyFont="1" applyBorder="1" applyAlignment="1">
      <alignment horizontal="center" vertical="center"/>
    </xf>
    <xf numFmtId="0" fontId="8" fillId="0" borderId="97" xfId="0" applyNumberFormat="1" applyFont="1" applyBorder="1" applyAlignment="1">
      <alignment horizontal="center" vertical="center"/>
    </xf>
    <xf numFmtId="189" fontId="8" fillId="0" borderId="98" xfId="0" applyNumberFormat="1" applyFont="1" applyBorder="1" applyAlignment="1">
      <alignment horizontal="center" vertical="center"/>
    </xf>
    <xf numFmtId="189" fontId="9" fillId="0" borderId="29" xfId="0" applyNumberFormat="1" applyFont="1" applyFill="1" applyBorder="1" applyAlignment="1">
      <alignment horizontal="center" vertical="center"/>
    </xf>
    <xf numFmtId="189" fontId="9" fillId="0" borderId="15" xfId="0" applyNumberFormat="1" applyFont="1" applyFill="1" applyBorder="1" applyAlignment="1">
      <alignment horizontal="center" vertical="center"/>
    </xf>
    <xf numFmtId="189" fontId="8" fillId="0" borderId="40" xfId="0" applyNumberFormat="1" applyFont="1" applyFill="1" applyBorder="1" applyAlignment="1">
      <alignment horizontal="center" vertical="center"/>
    </xf>
    <xf numFmtId="0" fontId="9" fillId="0" borderId="90" xfId="0" applyNumberFormat="1" applyFont="1" applyFill="1" applyBorder="1" applyAlignment="1">
      <alignment horizontal="center" vertical="center"/>
    </xf>
    <xf numFmtId="0" fontId="9" fillId="0" borderId="97" xfId="0" applyNumberFormat="1" applyFont="1" applyFill="1" applyBorder="1" applyAlignment="1">
      <alignment horizontal="center" vertical="center"/>
    </xf>
    <xf numFmtId="0" fontId="8" fillId="0" borderId="97" xfId="0" applyNumberFormat="1" applyFont="1" applyFill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189" fontId="8" fillId="0" borderId="94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94" xfId="0" applyFont="1" applyFill="1" applyBorder="1" applyAlignment="1">
      <alignment horizontal="center" vertical="center" wrapText="1"/>
    </xf>
    <xf numFmtId="189" fontId="8" fillId="0" borderId="99" xfId="0" applyNumberFormat="1" applyFont="1" applyBorder="1" applyAlignment="1">
      <alignment horizontal="center" vertical="center"/>
    </xf>
    <xf numFmtId="189" fontId="9" fillId="0" borderId="90" xfId="0" applyNumberFormat="1" applyFont="1" applyFill="1" applyBorder="1" applyAlignment="1">
      <alignment horizontal="center" vertical="center"/>
    </xf>
    <xf numFmtId="189" fontId="9" fillId="0" borderId="97" xfId="0" applyNumberFormat="1" applyFont="1" applyFill="1" applyBorder="1" applyAlignment="1">
      <alignment horizontal="center" vertical="center"/>
    </xf>
    <xf numFmtId="189" fontId="9" fillId="0" borderId="100" xfId="0" applyNumberFormat="1" applyFont="1" applyFill="1" applyBorder="1" applyAlignment="1">
      <alignment horizontal="center" vertical="center"/>
    </xf>
    <xf numFmtId="0" fontId="15" fillId="0" borderId="94" xfId="0" applyFont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189" fontId="9" fillId="0" borderId="95" xfId="0" applyNumberFormat="1" applyFont="1" applyFill="1" applyBorder="1" applyAlignment="1">
      <alignment horizontal="center" vertical="center"/>
    </xf>
    <xf numFmtId="189" fontId="8" fillId="0" borderId="46" xfId="0" applyNumberFormat="1" applyFont="1" applyFill="1" applyBorder="1" applyAlignment="1">
      <alignment horizontal="center" vertical="center"/>
    </xf>
    <xf numFmtId="189" fontId="8" fillId="0" borderId="94" xfId="0" applyNumberFormat="1" applyFont="1" applyFill="1" applyBorder="1" applyAlignment="1">
      <alignment horizontal="center" vertical="center"/>
    </xf>
    <xf numFmtId="189" fontId="9" fillId="0" borderId="49" xfId="0" applyNumberFormat="1" applyFont="1" applyFill="1" applyBorder="1" applyAlignment="1">
      <alignment horizontal="center" vertical="center"/>
    </xf>
    <xf numFmtId="189" fontId="8" fillId="0" borderId="90" xfId="0" applyNumberFormat="1" applyFont="1" applyFill="1" applyBorder="1" applyAlignment="1">
      <alignment horizontal="center" vertical="center"/>
    </xf>
    <xf numFmtId="189" fontId="8" fillId="0" borderId="97" xfId="0" applyNumberFormat="1" applyFont="1" applyFill="1" applyBorder="1" applyAlignment="1">
      <alignment horizontal="center" vertical="center"/>
    </xf>
    <xf numFmtId="189" fontId="8" fillId="0" borderId="98" xfId="0" applyNumberFormat="1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8" fillId="0" borderId="9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189" fontId="9" fillId="0" borderId="83" xfId="0" applyNumberFormat="1" applyFont="1" applyFill="1" applyBorder="1" applyAlignment="1">
      <alignment horizontal="center" vertical="center"/>
    </xf>
    <xf numFmtId="189" fontId="8" fillId="0" borderId="52" xfId="0" applyNumberFormat="1" applyFont="1" applyFill="1" applyBorder="1" applyAlignment="1">
      <alignment horizontal="center" vertical="center"/>
    </xf>
    <xf numFmtId="189" fontId="9" fillId="0" borderId="46" xfId="0" applyNumberFormat="1" applyFont="1" applyBorder="1" applyAlignment="1">
      <alignment horizontal="center" vertical="center"/>
    </xf>
    <xf numFmtId="189" fontId="9" fillId="0" borderId="94" xfId="0" applyNumberFormat="1" applyFont="1" applyBorder="1" applyAlignment="1">
      <alignment horizontal="center" vertical="center"/>
    </xf>
    <xf numFmtId="189" fontId="8" fillId="0" borderId="100" xfId="0" applyNumberFormat="1" applyFont="1" applyBorder="1" applyAlignment="1">
      <alignment horizontal="center" vertical="center"/>
    </xf>
    <xf numFmtId="0" fontId="9" fillId="0" borderId="97" xfId="0" applyNumberFormat="1" applyFont="1" applyBorder="1" applyAlignment="1">
      <alignment horizontal="center" vertical="center"/>
    </xf>
    <xf numFmtId="189" fontId="9" fillId="0" borderId="90" xfId="0" applyNumberFormat="1" applyFont="1" applyBorder="1" applyAlignment="1">
      <alignment horizontal="center" vertical="center"/>
    </xf>
    <xf numFmtId="189" fontId="9" fillId="0" borderId="97" xfId="0" applyNumberFormat="1" applyFont="1" applyBorder="1" applyAlignment="1">
      <alignment horizontal="center" vertical="center"/>
    </xf>
    <xf numFmtId="0" fontId="8" fillId="0" borderId="75" xfId="0" applyNumberFormat="1" applyFont="1" applyFill="1" applyBorder="1" applyAlignment="1">
      <alignment horizontal="center" vertical="center" wrapText="1"/>
    </xf>
    <xf numFmtId="0" fontId="8" fillId="0" borderId="54" xfId="0" applyNumberFormat="1" applyFont="1" applyFill="1" applyBorder="1" applyAlignment="1">
      <alignment horizontal="center" vertical="center" wrapText="1"/>
    </xf>
    <xf numFmtId="0" fontId="8" fillId="0" borderId="41" xfId="0" applyNumberFormat="1" applyFont="1" applyFill="1" applyBorder="1" applyAlignment="1">
      <alignment horizontal="center" vertical="center" wrapText="1"/>
    </xf>
    <xf numFmtId="0" fontId="8" fillId="0" borderId="39" xfId="0" applyNumberFormat="1" applyFont="1" applyFill="1" applyBorder="1" applyAlignment="1">
      <alignment horizontal="center" vertical="center" wrapText="1"/>
    </xf>
    <xf numFmtId="0" fontId="8" fillId="0" borderId="71" xfId="0" applyNumberFormat="1" applyFont="1" applyFill="1" applyBorder="1" applyAlignment="1">
      <alignment horizontal="center" vertical="center" wrapText="1"/>
    </xf>
    <xf numFmtId="0" fontId="8" fillId="0" borderId="61" xfId="0" applyNumberFormat="1" applyFont="1" applyFill="1" applyBorder="1" applyAlignment="1">
      <alignment horizontal="center" vertical="center" wrapText="1"/>
    </xf>
    <xf numFmtId="0" fontId="8" fillId="0" borderId="82" xfId="0" applyNumberFormat="1" applyFont="1" applyFill="1" applyBorder="1" applyAlignment="1">
      <alignment horizontal="center" vertical="center" wrapText="1"/>
    </xf>
    <xf numFmtId="0" fontId="8" fillId="0" borderId="43" xfId="0" applyNumberFormat="1" applyFont="1" applyFill="1" applyBorder="1" applyAlignment="1">
      <alignment horizontal="center" vertical="center" wrapText="1"/>
    </xf>
    <xf numFmtId="0" fontId="8" fillId="0" borderId="74" xfId="0" applyNumberFormat="1" applyFont="1" applyFill="1" applyBorder="1" applyAlignment="1">
      <alignment horizontal="center" vertical="center" wrapText="1"/>
    </xf>
    <xf numFmtId="0" fontId="8" fillId="0" borderId="63" xfId="0" applyNumberFormat="1" applyFont="1" applyFill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8" fillId="0" borderId="101" xfId="0" applyNumberFormat="1" applyFont="1" applyFill="1" applyBorder="1" applyAlignment="1">
      <alignment horizontal="center" vertical="center" wrapText="1"/>
    </xf>
    <xf numFmtId="0" fontId="8" fillId="0" borderId="89" xfId="0" applyNumberFormat="1" applyFont="1" applyFill="1" applyBorder="1" applyAlignment="1">
      <alignment horizontal="center" vertical="center" wrapText="1"/>
    </xf>
    <xf numFmtId="0" fontId="8" fillId="0" borderId="102" xfId="0" applyNumberFormat="1" applyFont="1" applyFill="1" applyBorder="1" applyAlignment="1">
      <alignment horizontal="center" vertical="center" wrapText="1"/>
    </xf>
    <xf numFmtId="0" fontId="8" fillId="0" borderId="96" xfId="0" applyNumberFormat="1" applyFont="1" applyFill="1" applyBorder="1" applyAlignment="1">
      <alignment horizontal="center" vertical="center" wrapText="1"/>
    </xf>
    <xf numFmtId="0" fontId="8" fillId="0" borderId="103" xfId="0" applyNumberFormat="1" applyFont="1" applyFill="1" applyBorder="1" applyAlignment="1">
      <alignment horizontal="center" vertical="center" wrapText="1"/>
    </xf>
    <xf numFmtId="0" fontId="8" fillId="0" borderId="104" xfId="0" applyNumberFormat="1" applyFont="1" applyFill="1" applyBorder="1" applyAlignment="1">
      <alignment horizontal="center" vertical="center" wrapText="1"/>
    </xf>
    <xf numFmtId="0" fontId="8" fillId="0" borderId="70" xfId="0" applyNumberFormat="1" applyFont="1" applyFill="1" applyBorder="1" applyAlignment="1">
      <alignment horizontal="center" vertical="center" wrapText="1"/>
    </xf>
    <xf numFmtId="0" fontId="8" fillId="0" borderId="62" xfId="0" applyNumberFormat="1" applyFont="1" applyFill="1" applyBorder="1" applyAlignment="1">
      <alignment horizontal="center" vertical="center" wrapText="1"/>
    </xf>
    <xf numFmtId="0" fontId="5" fillId="0" borderId="94" xfId="0" applyFont="1" applyFill="1" applyBorder="1" applyAlignment="1">
      <alignment horizontal="center" vertical="center"/>
    </xf>
    <xf numFmtId="0" fontId="8" fillId="0" borderId="105" xfId="0" applyNumberFormat="1" applyFont="1" applyFill="1" applyBorder="1" applyAlignment="1">
      <alignment horizontal="center" vertical="center"/>
    </xf>
    <xf numFmtId="189" fontId="8" fillId="0" borderId="27" xfId="0" applyNumberFormat="1" applyFont="1" applyFill="1" applyBorder="1" applyAlignment="1">
      <alignment horizontal="center" vertical="center"/>
    </xf>
    <xf numFmtId="189" fontId="8" fillId="0" borderId="106" xfId="0" applyNumberFormat="1" applyFont="1" applyFill="1" applyBorder="1" applyAlignment="1">
      <alignment horizontal="center" vertical="center"/>
    </xf>
    <xf numFmtId="189" fontId="9" fillId="0" borderId="46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189" fontId="9" fillId="0" borderId="0" xfId="0" applyNumberFormat="1" applyFont="1" applyFill="1" applyBorder="1" applyAlignment="1">
      <alignment horizontal="center" vertical="center"/>
    </xf>
    <xf numFmtId="189" fontId="8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86" xfId="0" applyNumberFormat="1" applyFont="1" applyFill="1" applyBorder="1" applyAlignment="1">
      <alignment horizontal="center" vertical="center" wrapText="1"/>
    </xf>
    <xf numFmtId="0" fontId="8" fillId="0" borderId="107" xfId="0" applyNumberFormat="1" applyFont="1" applyFill="1" applyBorder="1" applyAlignment="1">
      <alignment horizontal="center" vertical="center" wrapText="1"/>
    </xf>
    <xf numFmtId="0" fontId="9" fillId="0" borderId="108" xfId="0" applyNumberFormat="1" applyFont="1" applyFill="1" applyBorder="1" applyAlignment="1">
      <alignment horizontal="center" vertical="center"/>
    </xf>
    <xf numFmtId="0" fontId="8" fillId="0" borderId="109" xfId="0" applyNumberFormat="1" applyFont="1" applyFill="1" applyBorder="1" applyAlignment="1">
      <alignment horizontal="center" vertical="center"/>
    </xf>
    <xf numFmtId="189" fontId="8" fillId="0" borderId="109" xfId="0" applyNumberFormat="1" applyFont="1" applyFill="1" applyBorder="1" applyAlignment="1">
      <alignment horizontal="center" vertical="center"/>
    </xf>
    <xf numFmtId="189" fontId="8" fillId="0" borderId="110" xfId="0" applyNumberFormat="1" applyFont="1" applyFill="1" applyBorder="1" applyAlignment="1">
      <alignment horizontal="center" vertical="center"/>
    </xf>
    <xf numFmtId="189" fontId="9" fillId="0" borderId="94" xfId="0" applyNumberFormat="1" applyFont="1" applyFill="1" applyBorder="1" applyAlignment="1">
      <alignment horizontal="center" vertical="center"/>
    </xf>
    <xf numFmtId="189" fontId="8" fillId="0" borderId="100" xfId="0" applyNumberFormat="1" applyFont="1" applyFill="1" applyBorder="1" applyAlignment="1">
      <alignment horizontal="center" vertical="center"/>
    </xf>
    <xf numFmtId="0" fontId="11" fillId="36" borderId="0" xfId="0" applyFont="1" applyFill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E1FF"/>
      <rgbColor rgb="00E7F6FF"/>
      <rgbColor rgb="00EBFFEB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F70"/>
  <sheetViews>
    <sheetView showGridLines="0" showZeros="0" tabSelected="1" zoomScale="75" zoomScaleNormal="75" zoomScalePageLayoutView="0" workbookViewId="0" topLeftCell="A1">
      <pane xSplit="2" ySplit="5" topLeftCell="C15" activePane="bottomRight" state="frozen"/>
      <selection pane="topLeft" activeCell="A40" sqref="A40:A48"/>
      <selection pane="topRight" activeCell="A40" sqref="A40:A48"/>
      <selection pane="bottomLeft" activeCell="A40" sqref="A40:A48"/>
      <selection pane="bottomRight" activeCell="A1" sqref="A1"/>
    </sheetView>
  </sheetViews>
  <sheetFormatPr defaultColWidth="9.00390625" defaultRowHeight="13.5"/>
  <cols>
    <col min="1" max="1" width="3.625" style="346" customWidth="1"/>
    <col min="2" max="2" width="4.625" style="347" customWidth="1"/>
    <col min="3" max="9" width="6.75390625" style="348" customWidth="1"/>
    <col min="10" max="12" width="7.25390625" style="348" customWidth="1"/>
    <col min="13" max="15" width="10.00390625" style="5" customWidth="1"/>
    <col min="16" max="25" width="7.375" style="348" customWidth="1"/>
    <col min="26" max="28" width="8.625" style="5" customWidth="1"/>
    <col min="29" max="16384" width="9.00390625" style="346" customWidth="1"/>
  </cols>
  <sheetData>
    <row r="1" spans="1:28" s="209" customFormat="1" ht="24.75" customHeight="1">
      <c r="A1" s="206" t="s">
        <v>102</v>
      </c>
      <c r="B1" s="207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1"/>
      <c r="N1" s="1"/>
      <c r="O1" s="1"/>
      <c r="P1" s="696"/>
      <c r="Q1" s="697"/>
      <c r="R1" s="697"/>
      <c r="S1" s="697"/>
      <c r="T1" s="697"/>
      <c r="U1" s="697"/>
      <c r="V1" s="697"/>
      <c r="W1" s="697"/>
      <c r="X1" s="697"/>
      <c r="Y1" s="697"/>
      <c r="Z1" s="698"/>
      <c r="AA1" s="698"/>
      <c r="AB1" s="699"/>
    </row>
    <row r="2" spans="1:29" s="213" customFormat="1" ht="18" customHeight="1">
      <c r="A2" s="210"/>
      <c r="B2" s="211"/>
      <c r="C2" s="734" t="s">
        <v>56</v>
      </c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  <c r="P2" s="731" t="s">
        <v>88</v>
      </c>
      <c r="Q2" s="732"/>
      <c r="R2" s="732"/>
      <c r="S2" s="732"/>
      <c r="T2" s="732"/>
      <c r="U2" s="732"/>
      <c r="V2" s="732"/>
      <c r="W2" s="732"/>
      <c r="X2" s="732"/>
      <c r="Y2" s="732"/>
      <c r="Z2" s="732"/>
      <c r="AA2" s="732"/>
      <c r="AB2" s="733"/>
      <c r="AC2" s="692"/>
    </row>
    <row r="3" spans="1:29" s="213" customFormat="1" ht="18" customHeight="1">
      <c r="A3" s="214"/>
      <c r="B3" s="215"/>
      <c r="C3" s="735" t="s">
        <v>103</v>
      </c>
      <c r="D3" s="736"/>
      <c r="E3" s="736"/>
      <c r="F3" s="736"/>
      <c r="G3" s="736"/>
      <c r="H3" s="736"/>
      <c r="I3" s="736"/>
      <c r="J3" s="737" t="s">
        <v>53</v>
      </c>
      <c r="K3" s="738"/>
      <c r="L3" s="738"/>
      <c r="M3" s="743" t="s">
        <v>59</v>
      </c>
      <c r="N3" s="744"/>
      <c r="O3" s="745"/>
      <c r="P3" s="739" t="s">
        <v>103</v>
      </c>
      <c r="Q3" s="736"/>
      <c r="R3" s="736"/>
      <c r="S3" s="736"/>
      <c r="T3" s="736"/>
      <c r="U3" s="736"/>
      <c r="V3" s="736"/>
      <c r="W3" s="722" t="s">
        <v>57</v>
      </c>
      <c r="X3" s="723"/>
      <c r="Y3" s="723"/>
      <c r="Z3" s="740" t="s">
        <v>58</v>
      </c>
      <c r="AA3" s="741"/>
      <c r="AB3" s="742"/>
      <c r="AC3" s="692"/>
    </row>
    <row r="4" spans="1:29" s="213" customFormat="1" ht="6.75" customHeight="1">
      <c r="A4" s="214"/>
      <c r="B4" s="215"/>
      <c r="C4" s="216"/>
      <c r="D4" s="217"/>
      <c r="E4" s="217"/>
      <c r="F4" s="217"/>
      <c r="G4" s="217"/>
      <c r="H4" s="217"/>
      <c r="I4" s="218"/>
      <c r="J4" s="708" t="s">
        <v>104</v>
      </c>
      <c r="K4" s="710" t="s">
        <v>97</v>
      </c>
      <c r="L4" s="702" t="s">
        <v>96</v>
      </c>
      <c r="M4" s="704" t="s">
        <v>105</v>
      </c>
      <c r="N4" s="710" t="s">
        <v>97</v>
      </c>
      <c r="O4" s="706" t="s">
        <v>96</v>
      </c>
      <c r="P4" s="219"/>
      <c r="Q4" s="217"/>
      <c r="R4" s="217"/>
      <c r="S4" s="217"/>
      <c r="T4" s="217"/>
      <c r="U4" s="217"/>
      <c r="V4" s="218"/>
      <c r="W4" s="708" t="s">
        <v>105</v>
      </c>
      <c r="X4" s="710" t="s">
        <v>97</v>
      </c>
      <c r="Y4" s="702" t="s">
        <v>96</v>
      </c>
      <c r="Z4" s="704" t="s">
        <v>105</v>
      </c>
      <c r="AA4" s="710" t="s">
        <v>97</v>
      </c>
      <c r="AB4" s="702" t="s">
        <v>96</v>
      </c>
      <c r="AC4" s="692"/>
    </row>
    <row r="5" spans="1:29" s="228" customFormat="1" ht="61.5" customHeight="1">
      <c r="A5" s="220" t="s">
        <v>54</v>
      </c>
      <c r="B5" s="221" t="s">
        <v>55</v>
      </c>
      <c r="C5" s="222" t="s">
        <v>82</v>
      </c>
      <c r="D5" s="223" t="s">
        <v>83</v>
      </c>
      <c r="E5" s="223" t="s">
        <v>84</v>
      </c>
      <c r="F5" s="223" t="s">
        <v>52</v>
      </c>
      <c r="G5" s="223" t="s">
        <v>93</v>
      </c>
      <c r="H5" s="223" t="s">
        <v>85</v>
      </c>
      <c r="I5" s="224" t="s">
        <v>86</v>
      </c>
      <c r="J5" s="709"/>
      <c r="K5" s="711"/>
      <c r="L5" s="703"/>
      <c r="M5" s="705"/>
      <c r="N5" s="711"/>
      <c r="O5" s="707"/>
      <c r="P5" s="225" t="s">
        <v>82</v>
      </c>
      <c r="Q5" s="223" t="s">
        <v>83</v>
      </c>
      <c r="R5" s="223" t="s">
        <v>84</v>
      </c>
      <c r="S5" s="223" t="s">
        <v>52</v>
      </c>
      <c r="T5" s="223" t="s">
        <v>93</v>
      </c>
      <c r="U5" s="223" t="s">
        <v>85</v>
      </c>
      <c r="V5" s="226" t="s">
        <v>86</v>
      </c>
      <c r="W5" s="709"/>
      <c r="X5" s="711"/>
      <c r="Y5" s="703"/>
      <c r="Z5" s="705"/>
      <c r="AA5" s="711"/>
      <c r="AB5" s="703"/>
      <c r="AC5" s="693"/>
    </row>
    <row r="6" spans="1:32" s="245" customFormat="1" ht="13.5" customHeight="1">
      <c r="A6" s="721">
        <v>9</v>
      </c>
      <c r="B6" s="229">
        <v>36</v>
      </c>
      <c r="C6" s="230">
        <v>0</v>
      </c>
      <c r="D6" s="231">
        <v>0</v>
      </c>
      <c r="E6" s="231">
        <v>0</v>
      </c>
      <c r="F6" s="231">
        <v>6</v>
      </c>
      <c r="G6" s="231">
        <v>0</v>
      </c>
      <c r="H6" s="231">
        <v>0</v>
      </c>
      <c r="I6" s="232">
        <v>0</v>
      </c>
      <c r="J6" s="233">
        <f>SUM(C6:I6)</f>
        <v>6</v>
      </c>
      <c r="K6" s="231">
        <v>0</v>
      </c>
      <c r="L6" s="232">
        <v>0</v>
      </c>
      <c r="M6" s="234">
        <v>68</v>
      </c>
      <c r="N6" s="235">
        <v>979</v>
      </c>
      <c r="O6" s="236">
        <v>53</v>
      </c>
      <c r="P6" s="237">
        <f aca="true" t="shared" si="0" ref="P6:P37">C6/5</f>
        <v>0</v>
      </c>
      <c r="Q6" s="238">
        <f aca="true" t="shared" si="1" ref="Q6:Q37">D6/10</f>
        <v>0</v>
      </c>
      <c r="R6" s="238">
        <f aca="true" t="shared" si="2" ref="R6:R37">E6/8</f>
        <v>0</v>
      </c>
      <c r="S6" s="238">
        <f aca="true" t="shared" si="3" ref="S6:S37">F6/17</f>
        <v>0.35294117647058826</v>
      </c>
      <c r="T6" s="238">
        <f aca="true" t="shared" si="4" ref="T6:T37">G6/7</f>
        <v>0</v>
      </c>
      <c r="U6" s="238">
        <f aca="true" t="shared" si="5" ref="U6:U37">H6/7</f>
        <v>0</v>
      </c>
      <c r="V6" s="239">
        <f aca="true" t="shared" si="6" ref="V6:V37">I6/7</f>
        <v>0</v>
      </c>
      <c r="W6" s="240">
        <f aca="true" t="shared" si="7" ref="W6:W37">J6/61</f>
        <v>0.09836065573770492</v>
      </c>
      <c r="X6" s="238">
        <v>0</v>
      </c>
      <c r="Y6" s="239">
        <v>0</v>
      </c>
      <c r="Z6" s="241">
        <v>0.01</v>
      </c>
      <c r="AA6" s="242">
        <v>0.2</v>
      </c>
      <c r="AB6" s="372">
        <v>0.01</v>
      </c>
      <c r="AC6" s="694"/>
      <c r="AF6" s="246"/>
    </row>
    <row r="7" spans="1:32" s="245" customFormat="1" ht="13.5" customHeight="1">
      <c r="A7" s="713"/>
      <c r="B7" s="229">
        <v>37</v>
      </c>
      <c r="C7" s="230">
        <v>0</v>
      </c>
      <c r="D7" s="231">
        <v>0</v>
      </c>
      <c r="E7" s="231">
        <v>0</v>
      </c>
      <c r="F7" s="231">
        <v>0</v>
      </c>
      <c r="G7" s="231">
        <v>0</v>
      </c>
      <c r="H7" s="231">
        <v>0</v>
      </c>
      <c r="I7" s="232">
        <v>0</v>
      </c>
      <c r="J7" s="233">
        <f aca="true" t="shared" si="8" ref="J7:J22">SUM(C7:I7)</f>
        <v>0</v>
      </c>
      <c r="K7" s="231">
        <v>0</v>
      </c>
      <c r="L7" s="232">
        <v>19</v>
      </c>
      <c r="M7" s="234">
        <v>109</v>
      </c>
      <c r="N7" s="235">
        <v>1134</v>
      </c>
      <c r="O7" s="236">
        <v>93</v>
      </c>
      <c r="P7" s="247">
        <f t="shared" si="0"/>
        <v>0</v>
      </c>
      <c r="Q7" s="238">
        <f t="shared" si="1"/>
        <v>0</v>
      </c>
      <c r="R7" s="238">
        <f t="shared" si="2"/>
        <v>0</v>
      </c>
      <c r="S7" s="238">
        <f t="shared" si="3"/>
        <v>0</v>
      </c>
      <c r="T7" s="238">
        <f t="shared" si="4"/>
        <v>0</v>
      </c>
      <c r="U7" s="238">
        <f t="shared" si="5"/>
        <v>0</v>
      </c>
      <c r="V7" s="239">
        <f t="shared" si="6"/>
        <v>0</v>
      </c>
      <c r="W7" s="240">
        <f t="shared" si="7"/>
        <v>0</v>
      </c>
      <c r="X7" s="239">
        <v>0</v>
      </c>
      <c r="Y7" s="239">
        <v>0.3114754098360656</v>
      </c>
      <c r="Z7" s="241">
        <v>0.02</v>
      </c>
      <c r="AA7" s="242">
        <v>0.23</v>
      </c>
      <c r="AB7" s="372">
        <v>0.02</v>
      </c>
      <c r="AC7" s="694"/>
      <c r="AF7" s="246"/>
    </row>
    <row r="8" spans="1:32" s="245" customFormat="1" ht="13.5" customHeight="1">
      <c r="A8" s="713"/>
      <c r="B8" s="229">
        <v>38</v>
      </c>
      <c r="C8" s="230">
        <v>0</v>
      </c>
      <c r="D8" s="231">
        <v>1</v>
      </c>
      <c r="E8" s="231">
        <v>0</v>
      </c>
      <c r="F8" s="231">
        <v>0</v>
      </c>
      <c r="G8" s="231">
        <v>0</v>
      </c>
      <c r="H8" s="231">
        <v>0</v>
      </c>
      <c r="I8" s="232">
        <v>0</v>
      </c>
      <c r="J8" s="233">
        <f t="shared" si="8"/>
        <v>1</v>
      </c>
      <c r="K8" s="231">
        <v>0</v>
      </c>
      <c r="L8" s="232">
        <v>16</v>
      </c>
      <c r="M8" s="234">
        <v>114</v>
      </c>
      <c r="N8" s="235">
        <v>894</v>
      </c>
      <c r="O8" s="236">
        <v>101</v>
      </c>
      <c r="P8" s="247">
        <f t="shared" si="0"/>
        <v>0</v>
      </c>
      <c r="Q8" s="238">
        <f t="shared" si="1"/>
        <v>0.1</v>
      </c>
      <c r="R8" s="238">
        <f t="shared" si="2"/>
        <v>0</v>
      </c>
      <c r="S8" s="238">
        <f t="shared" si="3"/>
        <v>0</v>
      </c>
      <c r="T8" s="238">
        <f t="shared" si="4"/>
        <v>0</v>
      </c>
      <c r="U8" s="238">
        <f t="shared" si="5"/>
        <v>0</v>
      </c>
      <c r="V8" s="239">
        <f t="shared" si="6"/>
        <v>0</v>
      </c>
      <c r="W8" s="240">
        <f t="shared" si="7"/>
        <v>0.01639344262295082</v>
      </c>
      <c r="X8" s="238">
        <v>0</v>
      </c>
      <c r="Y8" s="239">
        <v>0.26229508196721313</v>
      </c>
      <c r="Z8" s="241">
        <v>0.02</v>
      </c>
      <c r="AA8" s="242">
        <v>0.18</v>
      </c>
      <c r="AB8" s="372">
        <v>0.02</v>
      </c>
      <c r="AC8" s="694"/>
      <c r="AF8" s="246"/>
    </row>
    <row r="9" spans="1:29" s="245" customFormat="1" ht="13.5" customHeight="1">
      <c r="A9" s="714"/>
      <c r="B9" s="248">
        <v>39</v>
      </c>
      <c r="C9" s="249">
        <v>0</v>
      </c>
      <c r="D9" s="250">
        <v>0</v>
      </c>
      <c r="E9" s="250">
        <v>0</v>
      </c>
      <c r="F9" s="250">
        <v>2</v>
      </c>
      <c r="G9" s="250">
        <v>0</v>
      </c>
      <c r="H9" s="250">
        <v>0</v>
      </c>
      <c r="I9" s="251">
        <v>0</v>
      </c>
      <c r="J9" s="252">
        <f t="shared" si="8"/>
        <v>2</v>
      </c>
      <c r="K9" s="250">
        <v>1</v>
      </c>
      <c r="L9" s="251">
        <v>10</v>
      </c>
      <c r="M9" s="253">
        <v>118</v>
      </c>
      <c r="N9" s="254">
        <v>692</v>
      </c>
      <c r="O9" s="255">
        <v>185</v>
      </c>
      <c r="P9" s="247">
        <f t="shared" si="0"/>
        <v>0</v>
      </c>
      <c r="Q9" s="238">
        <f t="shared" si="1"/>
        <v>0</v>
      </c>
      <c r="R9" s="238">
        <f t="shared" si="2"/>
        <v>0</v>
      </c>
      <c r="S9" s="238">
        <f t="shared" si="3"/>
        <v>0.11764705882352941</v>
      </c>
      <c r="T9" s="238">
        <f t="shared" si="4"/>
        <v>0</v>
      </c>
      <c r="U9" s="238">
        <f t="shared" si="5"/>
        <v>0</v>
      </c>
      <c r="V9" s="239">
        <f t="shared" si="6"/>
        <v>0</v>
      </c>
      <c r="W9" s="256">
        <f t="shared" si="7"/>
        <v>0.03278688524590164</v>
      </c>
      <c r="X9" s="257">
        <v>0.01639344262295082</v>
      </c>
      <c r="Y9" s="258">
        <v>0.16393442622950818</v>
      </c>
      <c r="Z9" s="259">
        <v>0.02</v>
      </c>
      <c r="AA9" s="260">
        <v>0.14</v>
      </c>
      <c r="AB9" s="374">
        <v>0.04</v>
      </c>
      <c r="AC9" s="694"/>
    </row>
    <row r="10" spans="1:29" s="246" customFormat="1" ht="13.5" customHeight="1">
      <c r="A10" s="724">
        <v>10</v>
      </c>
      <c r="B10" s="262">
        <v>40</v>
      </c>
      <c r="C10" s="233">
        <v>0</v>
      </c>
      <c r="D10" s="263">
        <v>0</v>
      </c>
      <c r="E10" s="263">
        <v>0</v>
      </c>
      <c r="F10" s="263">
        <v>1</v>
      </c>
      <c r="G10" s="263">
        <v>0</v>
      </c>
      <c r="H10" s="263">
        <v>0</v>
      </c>
      <c r="I10" s="264">
        <v>0</v>
      </c>
      <c r="J10" s="233">
        <f t="shared" si="8"/>
        <v>1</v>
      </c>
      <c r="K10" s="263">
        <v>0</v>
      </c>
      <c r="L10" s="264">
        <v>22</v>
      </c>
      <c r="M10" s="234">
        <v>153</v>
      </c>
      <c r="N10" s="235">
        <v>447</v>
      </c>
      <c r="O10" s="236">
        <v>313</v>
      </c>
      <c r="P10" s="265">
        <f t="shared" si="0"/>
        <v>0</v>
      </c>
      <c r="Q10" s="266">
        <f t="shared" si="1"/>
        <v>0</v>
      </c>
      <c r="R10" s="266">
        <f t="shared" si="2"/>
        <v>0</v>
      </c>
      <c r="S10" s="266">
        <f t="shared" si="3"/>
        <v>0.058823529411764705</v>
      </c>
      <c r="T10" s="266">
        <f t="shared" si="4"/>
        <v>0</v>
      </c>
      <c r="U10" s="266">
        <f t="shared" si="5"/>
        <v>0</v>
      </c>
      <c r="V10" s="267">
        <f t="shared" si="6"/>
        <v>0</v>
      </c>
      <c r="W10" s="240">
        <f t="shared" si="7"/>
        <v>0.01639344262295082</v>
      </c>
      <c r="X10" s="238">
        <v>0</v>
      </c>
      <c r="Y10" s="239">
        <v>0.36065573770491804</v>
      </c>
      <c r="Z10" s="241">
        <v>0.03</v>
      </c>
      <c r="AA10" s="242">
        <v>0.09</v>
      </c>
      <c r="AB10" s="372">
        <v>0.06</v>
      </c>
      <c r="AC10" s="694"/>
    </row>
    <row r="11" spans="1:29" s="246" customFormat="1" ht="13.5" customHeight="1">
      <c r="A11" s="725"/>
      <c r="B11" s="262">
        <v>41</v>
      </c>
      <c r="C11" s="233">
        <v>0</v>
      </c>
      <c r="D11" s="263">
        <v>0</v>
      </c>
      <c r="E11" s="263">
        <v>0</v>
      </c>
      <c r="F11" s="263">
        <v>0</v>
      </c>
      <c r="G11" s="263">
        <v>0</v>
      </c>
      <c r="H11" s="263">
        <v>0</v>
      </c>
      <c r="I11" s="264">
        <v>0</v>
      </c>
      <c r="J11" s="233">
        <f t="shared" si="8"/>
        <v>0</v>
      </c>
      <c r="K11" s="263">
        <v>0</v>
      </c>
      <c r="L11" s="264">
        <v>10</v>
      </c>
      <c r="M11" s="234">
        <v>191</v>
      </c>
      <c r="N11" s="235">
        <v>292</v>
      </c>
      <c r="O11" s="236">
        <v>296</v>
      </c>
      <c r="P11" s="247">
        <f t="shared" si="0"/>
        <v>0</v>
      </c>
      <c r="Q11" s="238">
        <f t="shared" si="1"/>
        <v>0</v>
      </c>
      <c r="R11" s="238">
        <f t="shared" si="2"/>
        <v>0</v>
      </c>
      <c r="S11" s="238">
        <f t="shared" si="3"/>
        <v>0</v>
      </c>
      <c r="T11" s="238">
        <f t="shared" si="4"/>
        <v>0</v>
      </c>
      <c r="U11" s="238">
        <f t="shared" si="5"/>
        <v>0</v>
      </c>
      <c r="V11" s="268">
        <f t="shared" si="6"/>
        <v>0</v>
      </c>
      <c r="W11" s="240">
        <f t="shared" si="7"/>
        <v>0</v>
      </c>
      <c r="X11" s="238">
        <v>0</v>
      </c>
      <c r="Y11" s="239">
        <v>0.16393442622950818</v>
      </c>
      <c r="Z11" s="241">
        <v>0.04</v>
      </c>
      <c r="AA11" s="242">
        <v>0.06</v>
      </c>
      <c r="AB11" s="372">
        <v>0.06</v>
      </c>
      <c r="AC11" s="694"/>
    </row>
    <row r="12" spans="1:29" s="246" customFormat="1" ht="13.5" customHeight="1">
      <c r="A12" s="725"/>
      <c r="B12" s="262">
        <v>42</v>
      </c>
      <c r="C12" s="233">
        <v>0</v>
      </c>
      <c r="D12" s="263">
        <v>0</v>
      </c>
      <c r="E12" s="263">
        <v>0</v>
      </c>
      <c r="F12" s="263">
        <v>0</v>
      </c>
      <c r="G12" s="263">
        <v>0</v>
      </c>
      <c r="H12" s="263">
        <v>0</v>
      </c>
      <c r="I12" s="264">
        <v>0</v>
      </c>
      <c r="J12" s="233">
        <f t="shared" si="8"/>
        <v>0</v>
      </c>
      <c r="K12" s="263">
        <v>0</v>
      </c>
      <c r="L12" s="264">
        <v>9</v>
      </c>
      <c r="M12" s="234">
        <v>122</v>
      </c>
      <c r="N12" s="235">
        <v>253</v>
      </c>
      <c r="O12" s="236">
        <v>434</v>
      </c>
      <c r="P12" s="247">
        <f t="shared" si="0"/>
        <v>0</v>
      </c>
      <c r="Q12" s="238">
        <f t="shared" si="1"/>
        <v>0</v>
      </c>
      <c r="R12" s="238">
        <f t="shared" si="2"/>
        <v>0</v>
      </c>
      <c r="S12" s="238">
        <f t="shared" si="3"/>
        <v>0</v>
      </c>
      <c r="T12" s="238">
        <f t="shared" si="4"/>
        <v>0</v>
      </c>
      <c r="U12" s="238">
        <f t="shared" si="5"/>
        <v>0</v>
      </c>
      <c r="V12" s="268">
        <f t="shared" si="6"/>
        <v>0</v>
      </c>
      <c r="W12" s="240">
        <f t="shared" si="7"/>
        <v>0</v>
      </c>
      <c r="X12" s="238">
        <v>0</v>
      </c>
      <c r="Y12" s="239">
        <v>0.14754098360655737</v>
      </c>
      <c r="Z12" s="241">
        <v>0.02</v>
      </c>
      <c r="AA12" s="242">
        <v>0.05</v>
      </c>
      <c r="AB12" s="372">
        <v>0.09</v>
      </c>
      <c r="AC12" s="694"/>
    </row>
    <row r="13" spans="1:29" s="246" customFormat="1" ht="13.5" customHeight="1">
      <c r="A13" s="726"/>
      <c r="B13" s="262">
        <v>43</v>
      </c>
      <c r="C13" s="233">
        <v>0</v>
      </c>
      <c r="D13" s="263">
        <v>0</v>
      </c>
      <c r="E13" s="263">
        <v>0</v>
      </c>
      <c r="F13" s="263">
        <v>1</v>
      </c>
      <c r="G13" s="263">
        <v>0</v>
      </c>
      <c r="H13" s="263">
        <v>0</v>
      </c>
      <c r="I13" s="264">
        <v>0</v>
      </c>
      <c r="J13" s="252">
        <f t="shared" si="8"/>
        <v>1</v>
      </c>
      <c r="K13" s="263">
        <v>1</v>
      </c>
      <c r="L13" s="264">
        <v>9</v>
      </c>
      <c r="M13" s="234">
        <v>273</v>
      </c>
      <c r="N13" s="235">
        <v>317</v>
      </c>
      <c r="O13" s="236">
        <v>466</v>
      </c>
      <c r="P13" s="269">
        <f t="shared" si="0"/>
        <v>0</v>
      </c>
      <c r="Q13" s="257">
        <f t="shared" si="1"/>
        <v>0</v>
      </c>
      <c r="R13" s="257">
        <f t="shared" si="2"/>
        <v>0</v>
      </c>
      <c r="S13" s="257">
        <f t="shared" si="3"/>
        <v>0.058823529411764705</v>
      </c>
      <c r="T13" s="257">
        <f t="shared" si="4"/>
        <v>0</v>
      </c>
      <c r="U13" s="257">
        <f t="shared" si="5"/>
        <v>0</v>
      </c>
      <c r="V13" s="270">
        <f t="shared" si="6"/>
        <v>0</v>
      </c>
      <c r="W13" s="240">
        <f t="shared" si="7"/>
        <v>0.01639344262295082</v>
      </c>
      <c r="X13" s="238">
        <v>0.01639344262295082</v>
      </c>
      <c r="Y13" s="239">
        <v>0.14754098360655737</v>
      </c>
      <c r="Z13" s="241">
        <v>0.06</v>
      </c>
      <c r="AA13" s="242">
        <v>0.06</v>
      </c>
      <c r="AB13" s="372">
        <v>0.1</v>
      </c>
      <c r="AC13" s="694"/>
    </row>
    <row r="14" spans="1:29" s="246" customFormat="1" ht="13.5" customHeight="1">
      <c r="A14" s="727">
        <v>11</v>
      </c>
      <c r="B14" s="271">
        <v>44</v>
      </c>
      <c r="C14" s="272">
        <v>0</v>
      </c>
      <c r="D14" s="273">
        <v>0</v>
      </c>
      <c r="E14" s="273">
        <v>0</v>
      </c>
      <c r="F14" s="273">
        <v>1</v>
      </c>
      <c r="G14" s="273">
        <v>0</v>
      </c>
      <c r="H14" s="273">
        <v>30</v>
      </c>
      <c r="I14" s="274">
        <v>3</v>
      </c>
      <c r="J14" s="233">
        <f t="shared" si="8"/>
        <v>34</v>
      </c>
      <c r="K14" s="273">
        <v>2</v>
      </c>
      <c r="L14" s="274">
        <v>3</v>
      </c>
      <c r="M14" s="275">
        <v>401</v>
      </c>
      <c r="N14" s="276">
        <v>371</v>
      </c>
      <c r="O14" s="277">
        <v>580</v>
      </c>
      <c r="P14" s="247">
        <f t="shared" si="0"/>
        <v>0</v>
      </c>
      <c r="Q14" s="238">
        <f t="shared" si="1"/>
        <v>0</v>
      </c>
      <c r="R14" s="238">
        <f t="shared" si="2"/>
        <v>0</v>
      </c>
      <c r="S14" s="238">
        <f t="shared" si="3"/>
        <v>0.058823529411764705</v>
      </c>
      <c r="T14" s="238">
        <f t="shared" si="4"/>
        <v>0</v>
      </c>
      <c r="U14" s="238">
        <f t="shared" si="5"/>
        <v>4.285714285714286</v>
      </c>
      <c r="V14" s="239">
        <f t="shared" si="6"/>
        <v>0.42857142857142855</v>
      </c>
      <c r="W14" s="278">
        <f t="shared" si="7"/>
        <v>0.5573770491803278</v>
      </c>
      <c r="X14" s="266">
        <v>0.03278688524590164</v>
      </c>
      <c r="Y14" s="279">
        <v>0.04918032786885246</v>
      </c>
      <c r="Z14" s="280">
        <v>0.08</v>
      </c>
      <c r="AA14" s="281">
        <v>0.08</v>
      </c>
      <c r="AB14" s="487">
        <v>0.12</v>
      </c>
      <c r="AC14" s="694"/>
    </row>
    <row r="15" spans="1:32" s="3" customFormat="1" ht="13.5" customHeight="1">
      <c r="A15" s="728"/>
      <c r="B15" s="283">
        <v>45</v>
      </c>
      <c r="C15" s="234">
        <v>0</v>
      </c>
      <c r="D15" s="284">
        <v>0</v>
      </c>
      <c r="E15" s="284">
        <v>0</v>
      </c>
      <c r="F15" s="284">
        <v>2</v>
      </c>
      <c r="G15" s="284">
        <v>0</v>
      </c>
      <c r="H15" s="284">
        <v>19</v>
      </c>
      <c r="I15" s="236">
        <v>22</v>
      </c>
      <c r="J15" s="233">
        <f t="shared" si="8"/>
        <v>43</v>
      </c>
      <c r="K15" s="284">
        <v>5</v>
      </c>
      <c r="L15" s="236">
        <v>1</v>
      </c>
      <c r="M15" s="234">
        <v>530</v>
      </c>
      <c r="N15" s="235">
        <v>536</v>
      </c>
      <c r="O15" s="236">
        <v>674</v>
      </c>
      <c r="P15" s="247">
        <f t="shared" si="0"/>
        <v>0</v>
      </c>
      <c r="Q15" s="238">
        <f t="shared" si="1"/>
        <v>0</v>
      </c>
      <c r="R15" s="238">
        <f t="shared" si="2"/>
        <v>0</v>
      </c>
      <c r="S15" s="238">
        <f t="shared" si="3"/>
        <v>0.11764705882352941</v>
      </c>
      <c r="T15" s="238">
        <f t="shared" si="4"/>
        <v>0</v>
      </c>
      <c r="U15" s="238">
        <f t="shared" si="5"/>
        <v>2.7142857142857144</v>
      </c>
      <c r="V15" s="239">
        <f t="shared" si="6"/>
        <v>3.142857142857143</v>
      </c>
      <c r="W15" s="240">
        <f t="shared" si="7"/>
        <v>0.7049180327868853</v>
      </c>
      <c r="X15" s="285">
        <v>0.08196721311475409</v>
      </c>
      <c r="Y15" s="286">
        <v>0.01639344262295082</v>
      </c>
      <c r="Z15" s="241">
        <v>0.11</v>
      </c>
      <c r="AA15" s="242">
        <v>0.11</v>
      </c>
      <c r="AB15" s="372">
        <v>0.14</v>
      </c>
      <c r="AC15" s="694"/>
      <c r="AF15" s="246"/>
    </row>
    <row r="16" spans="1:32" s="3" customFormat="1" ht="13.5" customHeight="1">
      <c r="A16" s="728"/>
      <c r="B16" s="283">
        <v>46</v>
      </c>
      <c r="C16" s="234">
        <v>0</v>
      </c>
      <c r="D16" s="284">
        <v>1</v>
      </c>
      <c r="E16" s="284">
        <v>0</v>
      </c>
      <c r="F16" s="284">
        <v>3</v>
      </c>
      <c r="G16" s="284">
        <v>0</v>
      </c>
      <c r="H16" s="284">
        <v>10</v>
      </c>
      <c r="I16" s="236">
        <v>5</v>
      </c>
      <c r="J16" s="233">
        <f t="shared" si="8"/>
        <v>19</v>
      </c>
      <c r="K16" s="284">
        <v>2</v>
      </c>
      <c r="L16" s="236">
        <v>12</v>
      </c>
      <c r="M16" s="234">
        <v>711</v>
      </c>
      <c r="N16" s="235">
        <v>686</v>
      </c>
      <c r="O16" s="236">
        <v>1012</v>
      </c>
      <c r="P16" s="247">
        <f t="shared" si="0"/>
        <v>0</v>
      </c>
      <c r="Q16" s="238">
        <f t="shared" si="1"/>
        <v>0.1</v>
      </c>
      <c r="R16" s="238">
        <f t="shared" si="2"/>
        <v>0</v>
      </c>
      <c r="S16" s="238">
        <f t="shared" si="3"/>
        <v>0.17647058823529413</v>
      </c>
      <c r="T16" s="238">
        <f t="shared" si="4"/>
        <v>0</v>
      </c>
      <c r="U16" s="238">
        <f t="shared" si="5"/>
        <v>1.4285714285714286</v>
      </c>
      <c r="V16" s="239">
        <f t="shared" si="6"/>
        <v>0.7142857142857143</v>
      </c>
      <c r="W16" s="240">
        <f t="shared" si="7"/>
        <v>0.3114754098360656</v>
      </c>
      <c r="X16" s="285">
        <v>0.03278688524590164</v>
      </c>
      <c r="Y16" s="286">
        <v>0.19672131147540983</v>
      </c>
      <c r="Z16" s="241">
        <v>0.14</v>
      </c>
      <c r="AA16" s="242">
        <v>0.14</v>
      </c>
      <c r="AB16" s="372">
        <v>0.21</v>
      </c>
      <c r="AC16" s="694"/>
      <c r="AF16" s="246"/>
    </row>
    <row r="17" spans="1:32" s="3" customFormat="1" ht="13.5" customHeight="1">
      <c r="A17" s="728"/>
      <c r="B17" s="283">
        <v>47</v>
      </c>
      <c r="C17" s="234">
        <v>0</v>
      </c>
      <c r="D17" s="284">
        <v>1</v>
      </c>
      <c r="E17" s="284">
        <v>0</v>
      </c>
      <c r="F17" s="284">
        <v>0</v>
      </c>
      <c r="G17" s="284">
        <v>0</v>
      </c>
      <c r="H17" s="284">
        <v>11</v>
      </c>
      <c r="I17" s="236">
        <v>14</v>
      </c>
      <c r="J17" s="233">
        <f t="shared" si="8"/>
        <v>26</v>
      </c>
      <c r="K17" s="284">
        <v>4</v>
      </c>
      <c r="L17" s="236">
        <v>15</v>
      </c>
      <c r="M17" s="234">
        <v>1325</v>
      </c>
      <c r="N17" s="235">
        <v>1096</v>
      </c>
      <c r="O17" s="236">
        <v>1398</v>
      </c>
      <c r="P17" s="247">
        <f t="shared" si="0"/>
        <v>0</v>
      </c>
      <c r="Q17" s="238">
        <f t="shared" si="1"/>
        <v>0.1</v>
      </c>
      <c r="R17" s="238">
        <f t="shared" si="2"/>
        <v>0</v>
      </c>
      <c r="S17" s="238">
        <f t="shared" si="3"/>
        <v>0</v>
      </c>
      <c r="T17" s="238">
        <f t="shared" si="4"/>
        <v>0</v>
      </c>
      <c r="U17" s="238">
        <f t="shared" si="5"/>
        <v>1.5714285714285714</v>
      </c>
      <c r="V17" s="239">
        <f t="shared" si="6"/>
        <v>2</v>
      </c>
      <c r="W17" s="240">
        <f t="shared" si="7"/>
        <v>0.4262295081967213</v>
      </c>
      <c r="X17" s="285">
        <v>0.06557377049180328</v>
      </c>
      <c r="Y17" s="286">
        <v>0.2459016393442623</v>
      </c>
      <c r="Z17" s="241">
        <v>0.27</v>
      </c>
      <c r="AA17" s="242">
        <v>0.22</v>
      </c>
      <c r="AB17" s="372">
        <v>0.28</v>
      </c>
      <c r="AC17" s="694"/>
      <c r="AF17" s="246"/>
    </row>
    <row r="18" spans="1:32" s="3" customFormat="1" ht="13.5" customHeight="1">
      <c r="A18" s="729"/>
      <c r="B18" s="287">
        <v>48</v>
      </c>
      <c r="C18" s="253">
        <v>2</v>
      </c>
      <c r="D18" s="288">
        <v>1</v>
      </c>
      <c r="E18" s="288">
        <v>0</v>
      </c>
      <c r="F18" s="288">
        <v>2</v>
      </c>
      <c r="G18" s="288">
        <v>0</v>
      </c>
      <c r="H18" s="288">
        <v>8</v>
      </c>
      <c r="I18" s="255">
        <v>14</v>
      </c>
      <c r="J18" s="252">
        <f t="shared" si="8"/>
        <v>27</v>
      </c>
      <c r="K18" s="288">
        <v>1</v>
      </c>
      <c r="L18" s="255">
        <v>51</v>
      </c>
      <c r="M18" s="253">
        <v>2155</v>
      </c>
      <c r="N18" s="254">
        <v>1533</v>
      </c>
      <c r="O18" s="255">
        <v>2784</v>
      </c>
      <c r="P18" s="269">
        <f t="shared" si="0"/>
        <v>0.4</v>
      </c>
      <c r="Q18" s="257">
        <f t="shared" si="1"/>
        <v>0.1</v>
      </c>
      <c r="R18" s="257">
        <f t="shared" si="2"/>
        <v>0</v>
      </c>
      <c r="S18" s="257">
        <f t="shared" si="3"/>
        <v>0.11764705882352941</v>
      </c>
      <c r="T18" s="257">
        <f t="shared" si="4"/>
        <v>0</v>
      </c>
      <c r="U18" s="257">
        <f t="shared" si="5"/>
        <v>1.1428571428571428</v>
      </c>
      <c r="V18" s="270">
        <f t="shared" si="6"/>
        <v>2</v>
      </c>
      <c r="W18" s="256">
        <f t="shared" si="7"/>
        <v>0.4426229508196721</v>
      </c>
      <c r="X18" s="289">
        <v>0.01639344262295082</v>
      </c>
      <c r="Y18" s="290">
        <v>0.8360655737704918</v>
      </c>
      <c r="Z18" s="259">
        <v>0.44</v>
      </c>
      <c r="AA18" s="260">
        <v>0.31</v>
      </c>
      <c r="AB18" s="374">
        <v>0.57</v>
      </c>
      <c r="AC18" s="694"/>
      <c r="AF18" s="246"/>
    </row>
    <row r="19" spans="1:32" s="3" customFormat="1" ht="13.5" customHeight="1">
      <c r="A19" s="727">
        <v>12</v>
      </c>
      <c r="B19" s="283">
        <v>49</v>
      </c>
      <c r="C19" s="234">
        <v>1</v>
      </c>
      <c r="D19" s="284">
        <v>0</v>
      </c>
      <c r="E19" s="284">
        <v>2</v>
      </c>
      <c r="F19" s="284">
        <v>0</v>
      </c>
      <c r="G19" s="284">
        <v>0</v>
      </c>
      <c r="H19" s="284">
        <v>31</v>
      </c>
      <c r="I19" s="236">
        <v>5</v>
      </c>
      <c r="J19" s="233">
        <f t="shared" si="8"/>
        <v>39</v>
      </c>
      <c r="K19" s="284">
        <v>11</v>
      </c>
      <c r="L19" s="236">
        <v>90</v>
      </c>
      <c r="M19" s="234">
        <v>3304</v>
      </c>
      <c r="N19" s="235">
        <v>2839</v>
      </c>
      <c r="O19" s="236">
        <v>5452</v>
      </c>
      <c r="P19" s="247">
        <f t="shared" si="0"/>
        <v>0.2</v>
      </c>
      <c r="Q19" s="238">
        <f t="shared" si="1"/>
        <v>0</v>
      </c>
      <c r="R19" s="238">
        <f t="shared" si="2"/>
        <v>0.25</v>
      </c>
      <c r="S19" s="238">
        <f t="shared" si="3"/>
        <v>0</v>
      </c>
      <c r="T19" s="238">
        <f t="shared" si="4"/>
        <v>0</v>
      </c>
      <c r="U19" s="238">
        <f t="shared" si="5"/>
        <v>4.428571428571429</v>
      </c>
      <c r="V19" s="239">
        <f t="shared" si="6"/>
        <v>0.7142857142857143</v>
      </c>
      <c r="W19" s="240">
        <f t="shared" si="7"/>
        <v>0.639344262295082</v>
      </c>
      <c r="X19" s="285">
        <v>0.18032786885245902</v>
      </c>
      <c r="Y19" s="286">
        <v>1.4754098360655739</v>
      </c>
      <c r="Z19" s="241">
        <v>0.67</v>
      </c>
      <c r="AA19" s="242">
        <v>0.57</v>
      </c>
      <c r="AB19" s="372">
        <v>1.11</v>
      </c>
      <c r="AC19" s="694"/>
      <c r="AF19" s="246"/>
    </row>
    <row r="20" spans="1:32" s="3" customFormat="1" ht="13.5" customHeight="1">
      <c r="A20" s="728"/>
      <c r="B20" s="283">
        <v>50</v>
      </c>
      <c r="C20" s="234">
        <v>5</v>
      </c>
      <c r="D20" s="284">
        <v>1</v>
      </c>
      <c r="E20" s="284">
        <v>0</v>
      </c>
      <c r="F20" s="284">
        <v>15</v>
      </c>
      <c r="G20" s="284">
        <v>0</v>
      </c>
      <c r="H20" s="284">
        <v>28</v>
      </c>
      <c r="I20" s="236">
        <v>6</v>
      </c>
      <c r="J20" s="233">
        <f t="shared" si="8"/>
        <v>55</v>
      </c>
      <c r="K20" s="284">
        <v>30</v>
      </c>
      <c r="L20" s="236">
        <v>270</v>
      </c>
      <c r="M20" s="234">
        <v>4085</v>
      </c>
      <c r="N20" s="235">
        <v>5807</v>
      </c>
      <c r="O20" s="236">
        <v>9745</v>
      </c>
      <c r="P20" s="247">
        <f t="shared" si="0"/>
        <v>1</v>
      </c>
      <c r="Q20" s="238">
        <f t="shared" si="1"/>
        <v>0.1</v>
      </c>
      <c r="R20" s="238">
        <f t="shared" si="2"/>
        <v>0</v>
      </c>
      <c r="S20" s="238">
        <f t="shared" si="3"/>
        <v>0.8823529411764706</v>
      </c>
      <c r="T20" s="238">
        <f t="shared" si="4"/>
        <v>0</v>
      </c>
      <c r="U20" s="238">
        <f t="shared" si="5"/>
        <v>4</v>
      </c>
      <c r="V20" s="239">
        <f t="shared" si="6"/>
        <v>0.8571428571428571</v>
      </c>
      <c r="W20" s="240">
        <f t="shared" si="7"/>
        <v>0.9016393442622951</v>
      </c>
      <c r="X20" s="285">
        <v>0.4918032786885246</v>
      </c>
      <c r="Y20" s="286">
        <v>4.426229508196721</v>
      </c>
      <c r="Z20" s="241">
        <v>0.83</v>
      </c>
      <c r="AA20" s="242">
        <v>1.18</v>
      </c>
      <c r="AB20" s="372">
        <v>1.98</v>
      </c>
      <c r="AC20" s="694"/>
      <c r="AF20" s="246"/>
    </row>
    <row r="21" spans="1:32" s="3" customFormat="1" ht="13.5" customHeight="1">
      <c r="A21" s="728"/>
      <c r="B21" s="283">
        <v>51</v>
      </c>
      <c r="C21" s="234">
        <v>2</v>
      </c>
      <c r="D21" s="284">
        <v>0</v>
      </c>
      <c r="E21" s="284">
        <v>1</v>
      </c>
      <c r="F21" s="284">
        <v>8</v>
      </c>
      <c r="G21" s="284">
        <v>0</v>
      </c>
      <c r="H21" s="284">
        <v>23</v>
      </c>
      <c r="I21" s="236">
        <v>29</v>
      </c>
      <c r="J21" s="233">
        <f t="shared" si="8"/>
        <v>63</v>
      </c>
      <c r="K21" s="284">
        <v>54</v>
      </c>
      <c r="L21" s="236">
        <v>366</v>
      </c>
      <c r="M21" s="234">
        <v>6856</v>
      </c>
      <c r="N21" s="235">
        <v>11004</v>
      </c>
      <c r="O21" s="236">
        <v>16431</v>
      </c>
      <c r="P21" s="247">
        <f t="shared" si="0"/>
        <v>0.4</v>
      </c>
      <c r="Q21" s="238">
        <f t="shared" si="1"/>
        <v>0</v>
      </c>
      <c r="R21" s="238">
        <f t="shared" si="2"/>
        <v>0.125</v>
      </c>
      <c r="S21" s="238">
        <f t="shared" si="3"/>
        <v>0.47058823529411764</v>
      </c>
      <c r="T21" s="238">
        <f t="shared" si="4"/>
        <v>0</v>
      </c>
      <c r="U21" s="238">
        <f t="shared" si="5"/>
        <v>3.2857142857142856</v>
      </c>
      <c r="V21" s="268">
        <f t="shared" si="6"/>
        <v>4.142857142857143</v>
      </c>
      <c r="W21" s="240">
        <f t="shared" si="7"/>
        <v>1.0327868852459017</v>
      </c>
      <c r="X21" s="285">
        <v>0.8852459016393442</v>
      </c>
      <c r="Y21" s="286">
        <v>6</v>
      </c>
      <c r="Z21" s="241">
        <v>1.39</v>
      </c>
      <c r="AA21" s="242">
        <v>2.23</v>
      </c>
      <c r="AB21" s="372">
        <v>3.34</v>
      </c>
      <c r="AC21" s="694"/>
      <c r="AF21" s="246"/>
    </row>
    <row r="22" spans="1:32" s="3" customFormat="1" ht="13.5" customHeight="1">
      <c r="A22" s="730"/>
      <c r="B22" s="283">
        <v>52</v>
      </c>
      <c r="C22" s="234">
        <v>6</v>
      </c>
      <c r="D22" s="284">
        <v>3</v>
      </c>
      <c r="E22" s="284">
        <v>4</v>
      </c>
      <c r="F22" s="284">
        <v>9</v>
      </c>
      <c r="G22" s="284">
        <v>4</v>
      </c>
      <c r="H22" s="284">
        <v>7</v>
      </c>
      <c r="I22" s="236">
        <v>22</v>
      </c>
      <c r="J22" s="233">
        <f t="shared" si="8"/>
        <v>55</v>
      </c>
      <c r="K22" s="284">
        <v>108</v>
      </c>
      <c r="L22" s="236">
        <v>377</v>
      </c>
      <c r="M22" s="234">
        <v>9377</v>
      </c>
      <c r="N22" s="235">
        <v>16414</v>
      </c>
      <c r="O22" s="236">
        <v>18318</v>
      </c>
      <c r="P22" s="291">
        <f t="shared" si="0"/>
        <v>1.2</v>
      </c>
      <c r="Q22" s="292">
        <f t="shared" si="1"/>
        <v>0.3</v>
      </c>
      <c r="R22" s="292">
        <f t="shared" si="2"/>
        <v>0.5</v>
      </c>
      <c r="S22" s="292">
        <f t="shared" si="3"/>
        <v>0.5294117647058824</v>
      </c>
      <c r="T22" s="292">
        <f t="shared" si="4"/>
        <v>0.5714285714285714</v>
      </c>
      <c r="U22" s="292">
        <f t="shared" si="5"/>
        <v>1</v>
      </c>
      <c r="V22" s="293">
        <f t="shared" si="6"/>
        <v>3.142857142857143</v>
      </c>
      <c r="W22" s="240">
        <f t="shared" si="7"/>
        <v>0.9016393442622951</v>
      </c>
      <c r="X22" s="285">
        <v>1.7704918032786885</v>
      </c>
      <c r="Y22" s="286">
        <v>6.180327868852459</v>
      </c>
      <c r="Z22" s="241">
        <v>1.91</v>
      </c>
      <c r="AA22" s="242">
        <v>3.34</v>
      </c>
      <c r="AB22" s="372">
        <v>3.79</v>
      </c>
      <c r="AC22" s="694"/>
      <c r="AF22" s="246"/>
    </row>
    <row r="23" spans="1:32" s="245" customFormat="1" ht="13.5" customHeight="1">
      <c r="A23" s="721">
        <v>1</v>
      </c>
      <c r="B23" s="294">
        <v>1</v>
      </c>
      <c r="C23" s="295">
        <v>2</v>
      </c>
      <c r="D23" s="296">
        <v>2</v>
      </c>
      <c r="E23" s="296">
        <v>5</v>
      </c>
      <c r="F23" s="296">
        <v>6</v>
      </c>
      <c r="G23" s="296">
        <v>15</v>
      </c>
      <c r="H23" s="296">
        <v>12</v>
      </c>
      <c r="I23" s="297">
        <v>45</v>
      </c>
      <c r="J23" s="298">
        <f aca="true" t="shared" si="9" ref="J23:J57">SUM(C23:I23)</f>
        <v>87</v>
      </c>
      <c r="K23" s="296">
        <v>92</v>
      </c>
      <c r="L23" s="297">
        <v>303</v>
      </c>
      <c r="M23" s="299">
        <v>9903</v>
      </c>
      <c r="N23" s="300">
        <v>18694</v>
      </c>
      <c r="O23" s="301">
        <v>18496</v>
      </c>
      <c r="P23" s="302">
        <f t="shared" si="0"/>
        <v>0.4</v>
      </c>
      <c r="Q23" s="285">
        <f t="shared" si="1"/>
        <v>0.2</v>
      </c>
      <c r="R23" s="285">
        <f t="shared" si="2"/>
        <v>0.625</v>
      </c>
      <c r="S23" s="285">
        <f t="shared" si="3"/>
        <v>0.35294117647058826</v>
      </c>
      <c r="T23" s="285">
        <f t="shared" si="4"/>
        <v>2.142857142857143</v>
      </c>
      <c r="U23" s="285">
        <f t="shared" si="5"/>
        <v>1.7142857142857142</v>
      </c>
      <c r="V23" s="286">
        <f t="shared" si="6"/>
        <v>6.428571428571429</v>
      </c>
      <c r="W23" s="303">
        <f t="shared" si="7"/>
        <v>1.4262295081967213</v>
      </c>
      <c r="X23" s="304">
        <v>1.5081967213114753</v>
      </c>
      <c r="Y23" s="305">
        <v>4.967213114754099</v>
      </c>
      <c r="Z23" s="2">
        <v>2.16</v>
      </c>
      <c r="AA23" s="306">
        <v>3.92</v>
      </c>
      <c r="AB23" s="520">
        <v>3.78</v>
      </c>
      <c r="AC23" s="694"/>
      <c r="AF23" s="246"/>
    </row>
    <row r="24" spans="1:32" s="245" customFormat="1" ht="13.5" customHeight="1">
      <c r="A24" s="713"/>
      <c r="B24" s="229">
        <v>2</v>
      </c>
      <c r="C24" s="230">
        <v>18</v>
      </c>
      <c r="D24" s="231">
        <v>40</v>
      </c>
      <c r="E24" s="231">
        <v>35</v>
      </c>
      <c r="F24" s="231">
        <v>36</v>
      </c>
      <c r="G24" s="231">
        <v>12</v>
      </c>
      <c r="H24" s="231">
        <v>33</v>
      </c>
      <c r="I24" s="232">
        <v>64</v>
      </c>
      <c r="J24" s="233">
        <f t="shared" si="9"/>
        <v>238</v>
      </c>
      <c r="K24" s="231">
        <v>479</v>
      </c>
      <c r="L24" s="232">
        <v>915</v>
      </c>
      <c r="M24" s="234">
        <v>27284</v>
      </c>
      <c r="N24" s="235">
        <v>59779</v>
      </c>
      <c r="O24" s="236">
        <v>36120</v>
      </c>
      <c r="P24" s="302">
        <f t="shared" si="0"/>
        <v>3.6</v>
      </c>
      <c r="Q24" s="285">
        <f t="shared" si="1"/>
        <v>4</v>
      </c>
      <c r="R24" s="285">
        <f t="shared" si="2"/>
        <v>4.375</v>
      </c>
      <c r="S24" s="285">
        <f t="shared" si="3"/>
        <v>2.1176470588235294</v>
      </c>
      <c r="T24" s="285">
        <f t="shared" si="4"/>
        <v>1.7142857142857142</v>
      </c>
      <c r="U24" s="285">
        <f t="shared" si="5"/>
        <v>4.714285714285714</v>
      </c>
      <c r="V24" s="286">
        <f t="shared" si="6"/>
        <v>9.142857142857142</v>
      </c>
      <c r="W24" s="308">
        <f t="shared" si="7"/>
        <v>3.901639344262295</v>
      </c>
      <c r="X24" s="285">
        <v>7.852459016393443</v>
      </c>
      <c r="Y24" s="286">
        <v>15</v>
      </c>
      <c r="Z24" s="241">
        <v>5.53</v>
      </c>
      <c r="AA24" s="242">
        <v>12.15</v>
      </c>
      <c r="AB24" s="372">
        <v>7.33</v>
      </c>
      <c r="AC24" s="694"/>
      <c r="AF24" s="246"/>
    </row>
    <row r="25" spans="1:32" s="245" customFormat="1" ht="13.5" customHeight="1">
      <c r="A25" s="713"/>
      <c r="B25" s="229">
        <v>3</v>
      </c>
      <c r="C25" s="230">
        <v>62</v>
      </c>
      <c r="D25" s="231">
        <v>52</v>
      </c>
      <c r="E25" s="231">
        <v>77</v>
      </c>
      <c r="F25" s="231">
        <v>98</v>
      </c>
      <c r="G25" s="231">
        <v>61</v>
      </c>
      <c r="H25" s="231">
        <v>45</v>
      </c>
      <c r="I25" s="232">
        <v>82</v>
      </c>
      <c r="J25" s="233">
        <f t="shared" si="9"/>
        <v>477</v>
      </c>
      <c r="K25" s="231">
        <v>1523</v>
      </c>
      <c r="L25" s="232">
        <v>2165</v>
      </c>
      <c r="M25" s="234">
        <v>58454</v>
      </c>
      <c r="N25" s="235">
        <v>111891</v>
      </c>
      <c r="O25" s="236">
        <v>112593</v>
      </c>
      <c r="P25" s="302">
        <f t="shared" si="0"/>
        <v>12.4</v>
      </c>
      <c r="Q25" s="285">
        <f t="shared" si="1"/>
        <v>5.2</v>
      </c>
      <c r="R25" s="285">
        <f t="shared" si="2"/>
        <v>9.625</v>
      </c>
      <c r="S25" s="285">
        <f t="shared" si="3"/>
        <v>5.764705882352941</v>
      </c>
      <c r="T25" s="285">
        <f t="shared" si="4"/>
        <v>8.714285714285714</v>
      </c>
      <c r="U25" s="285">
        <f t="shared" si="5"/>
        <v>6.428571428571429</v>
      </c>
      <c r="V25" s="286">
        <f t="shared" si="6"/>
        <v>11.714285714285714</v>
      </c>
      <c r="W25" s="308">
        <f t="shared" si="7"/>
        <v>7.819672131147541</v>
      </c>
      <c r="X25" s="285">
        <v>24.9672131147541</v>
      </c>
      <c r="Y25" s="286">
        <v>35.49180327868852</v>
      </c>
      <c r="Z25" s="241">
        <v>11.81</v>
      </c>
      <c r="AA25" s="242">
        <v>22.65</v>
      </c>
      <c r="AB25" s="372">
        <v>22.81</v>
      </c>
      <c r="AC25" s="694"/>
      <c r="AF25" s="246"/>
    </row>
    <row r="26" spans="1:32" s="245" customFormat="1" ht="13.5" customHeight="1">
      <c r="A26" s="713"/>
      <c r="B26" s="229">
        <v>4</v>
      </c>
      <c r="C26" s="230">
        <v>82</v>
      </c>
      <c r="D26" s="231">
        <v>131</v>
      </c>
      <c r="E26" s="231">
        <v>89</v>
      </c>
      <c r="F26" s="231">
        <v>312</v>
      </c>
      <c r="G26" s="231">
        <v>142</v>
      </c>
      <c r="H26" s="231">
        <v>65</v>
      </c>
      <c r="I26" s="232">
        <v>160</v>
      </c>
      <c r="J26" s="233">
        <f t="shared" si="9"/>
        <v>981</v>
      </c>
      <c r="K26" s="231">
        <v>2468</v>
      </c>
      <c r="L26" s="232">
        <v>2681</v>
      </c>
      <c r="M26" s="234">
        <v>123020</v>
      </c>
      <c r="N26" s="235">
        <v>180431</v>
      </c>
      <c r="O26" s="236">
        <v>177778</v>
      </c>
      <c r="P26" s="302">
        <f t="shared" si="0"/>
        <v>16.4</v>
      </c>
      <c r="Q26" s="285">
        <f t="shared" si="1"/>
        <v>13.1</v>
      </c>
      <c r="R26" s="285">
        <f t="shared" si="2"/>
        <v>11.125</v>
      </c>
      <c r="S26" s="285">
        <f t="shared" si="3"/>
        <v>18.352941176470587</v>
      </c>
      <c r="T26" s="285">
        <f t="shared" si="4"/>
        <v>20.285714285714285</v>
      </c>
      <c r="U26" s="285">
        <f t="shared" si="5"/>
        <v>9.285714285714286</v>
      </c>
      <c r="V26" s="309">
        <f t="shared" si="6"/>
        <v>22.857142857142858</v>
      </c>
      <c r="W26" s="308">
        <f t="shared" si="7"/>
        <v>16.081967213114755</v>
      </c>
      <c r="X26" s="285">
        <v>40.459016393442624</v>
      </c>
      <c r="Y26" s="286">
        <v>43.950819672131146</v>
      </c>
      <c r="Z26" s="241">
        <v>24.85</v>
      </c>
      <c r="AA26" s="242">
        <v>36.46</v>
      </c>
      <c r="AB26" s="372">
        <v>36.01</v>
      </c>
      <c r="AC26" s="694"/>
      <c r="AF26" s="246"/>
    </row>
    <row r="27" spans="1:32" s="245" customFormat="1" ht="13.5" customHeight="1">
      <c r="A27" s="714"/>
      <c r="B27" s="248">
        <v>5</v>
      </c>
      <c r="C27" s="249">
        <v>61</v>
      </c>
      <c r="D27" s="250">
        <v>203</v>
      </c>
      <c r="E27" s="250">
        <v>164</v>
      </c>
      <c r="F27" s="250">
        <v>480</v>
      </c>
      <c r="G27" s="250">
        <v>163</v>
      </c>
      <c r="H27" s="250">
        <v>92</v>
      </c>
      <c r="I27" s="251">
        <v>188</v>
      </c>
      <c r="J27" s="252">
        <f t="shared" si="9"/>
        <v>1351</v>
      </c>
      <c r="K27" s="250">
        <v>2761</v>
      </c>
      <c r="L27" s="251">
        <v>2272</v>
      </c>
      <c r="M27" s="253">
        <v>171002</v>
      </c>
      <c r="N27" s="254">
        <v>177611</v>
      </c>
      <c r="O27" s="255">
        <v>210606</v>
      </c>
      <c r="P27" s="310">
        <f t="shared" si="0"/>
        <v>12.2</v>
      </c>
      <c r="Q27" s="289">
        <f t="shared" si="1"/>
        <v>20.3</v>
      </c>
      <c r="R27" s="289">
        <f t="shared" si="2"/>
        <v>20.5</v>
      </c>
      <c r="S27" s="289">
        <f t="shared" si="3"/>
        <v>28.235294117647058</v>
      </c>
      <c r="T27" s="289">
        <f t="shared" si="4"/>
        <v>23.285714285714285</v>
      </c>
      <c r="U27" s="289">
        <f t="shared" si="5"/>
        <v>13.142857142857142</v>
      </c>
      <c r="V27" s="311">
        <f t="shared" si="6"/>
        <v>26.857142857142858</v>
      </c>
      <c r="W27" s="312">
        <f t="shared" si="7"/>
        <v>22.147540983606557</v>
      </c>
      <c r="X27" s="289">
        <v>45.26229508196721</v>
      </c>
      <c r="Y27" s="290">
        <v>37.24590163934426</v>
      </c>
      <c r="Z27" s="259">
        <v>34.52</v>
      </c>
      <c r="AA27" s="260">
        <v>35.86</v>
      </c>
      <c r="AB27" s="374">
        <v>42.68</v>
      </c>
      <c r="AC27" s="694"/>
      <c r="AF27" s="246"/>
    </row>
    <row r="28" spans="1:32" s="245" customFormat="1" ht="13.5" customHeight="1">
      <c r="A28" s="718">
        <v>2</v>
      </c>
      <c r="B28" s="229">
        <v>6</v>
      </c>
      <c r="C28" s="230">
        <v>100</v>
      </c>
      <c r="D28" s="231">
        <v>236</v>
      </c>
      <c r="E28" s="231">
        <v>132</v>
      </c>
      <c r="F28" s="231">
        <v>424</v>
      </c>
      <c r="G28" s="231">
        <v>134</v>
      </c>
      <c r="H28" s="231">
        <v>119</v>
      </c>
      <c r="I28" s="232">
        <v>158</v>
      </c>
      <c r="J28" s="233">
        <f t="shared" si="9"/>
        <v>1303</v>
      </c>
      <c r="K28" s="231">
        <v>2228</v>
      </c>
      <c r="L28" s="232">
        <v>1699</v>
      </c>
      <c r="M28" s="234">
        <v>153212</v>
      </c>
      <c r="N28" s="235">
        <v>131866</v>
      </c>
      <c r="O28" s="236">
        <v>199272</v>
      </c>
      <c r="P28" s="302">
        <f t="shared" si="0"/>
        <v>20</v>
      </c>
      <c r="Q28" s="285">
        <f t="shared" si="1"/>
        <v>23.6</v>
      </c>
      <c r="R28" s="285">
        <f t="shared" si="2"/>
        <v>16.5</v>
      </c>
      <c r="S28" s="285">
        <f t="shared" si="3"/>
        <v>24.941176470588236</v>
      </c>
      <c r="T28" s="285">
        <f t="shared" si="4"/>
        <v>19.142857142857142</v>
      </c>
      <c r="U28" s="285">
        <f t="shared" si="5"/>
        <v>17</v>
      </c>
      <c r="V28" s="309">
        <f t="shared" si="6"/>
        <v>22.571428571428573</v>
      </c>
      <c r="W28" s="308">
        <f t="shared" si="7"/>
        <v>21.360655737704917</v>
      </c>
      <c r="X28" s="285">
        <v>36.52459016393443</v>
      </c>
      <c r="Y28" s="286">
        <v>27.852459016393443</v>
      </c>
      <c r="Z28" s="241">
        <v>30.93</v>
      </c>
      <c r="AA28" s="242">
        <v>26.7</v>
      </c>
      <c r="AB28" s="372">
        <v>40.37</v>
      </c>
      <c r="AC28" s="694"/>
      <c r="AF28" s="246"/>
    </row>
    <row r="29" spans="1:32" s="245" customFormat="1" ht="13.5" customHeight="1">
      <c r="A29" s="719"/>
      <c r="B29" s="229">
        <v>7</v>
      </c>
      <c r="C29" s="230">
        <v>96</v>
      </c>
      <c r="D29" s="231">
        <v>247</v>
      </c>
      <c r="E29" s="231">
        <v>248</v>
      </c>
      <c r="F29" s="231">
        <v>373</v>
      </c>
      <c r="G29" s="231">
        <v>130</v>
      </c>
      <c r="H29" s="231">
        <v>138</v>
      </c>
      <c r="I29" s="232">
        <v>167</v>
      </c>
      <c r="J29" s="233">
        <f t="shared" si="9"/>
        <v>1399</v>
      </c>
      <c r="K29" s="231">
        <v>1499</v>
      </c>
      <c r="L29" s="232">
        <v>1588</v>
      </c>
      <c r="M29" s="234">
        <v>139623</v>
      </c>
      <c r="N29" s="235">
        <v>80854</v>
      </c>
      <c r="O29" s="236">
        <v>175129</v>
      </c>
      <c r="P29" s="302">
        <f t="shared" si="0"/>
        <v>19.2</v>
      </c>
      <c r="Q29" s="285">
        <f t="shared" si="1"/>
        <v>24.7</v>
      </c>
      <c r="R29" s="285">
        <f t="shared" si="2"/>
        <v>31</v>
      </c>
      <c r="S29" s="285">
        <f t="shared" si="3"/>
        <v>21.941176470588236</v>
      </c>
      <c r="T29" s="285">
        <f t="shared" si="4"/>
        <v>18.571428571428573</v>
      </c>
      <c r="U29" s="285">
        <f t="shared" si="5"/>
        <v>19.714285714285715</v>
      </c>
      <c r="V29" s="309">
        <f t="shared" si="6"/>
        <v>23.857142857142858</v>
      </c>
      <c r="W29" s="308">
        <f t="shared" si="7"/>
        <v>22.934426229508198</v>
      </c>
      <c r="X29" s="285">
        <v>24.57377049180328</v>
      </c>
      <c r="Y29" s="286">
        <v>26.0327868852459</v>
      </c>
      <c r="Z29" s="241">
        <v>28.23</v>
      </c>
      <c r="AA29" s="242">
        <v>16.33</v>
      </c>
      <c r="AB29" s="372">
        <v>35.47</v>
      </c>
      <c r="AC29" s="694"/>
      <c r="AF29" s="246"/>
    </row>
    <row r="30" spans="1:32" s="245" customFormat="1" ht="13.5" customHeight="1">
      <c r="A30" s="719"/>
      <c r="B30" s="229">
        <v>8</v>
      </c>
      <c r="C30" s="230">
        <v>96</v>
      </c>
      <c r="D30" s="231">
        <v>302</v>
      </c>
      <c r="E30" s="231">
        <v>354</v>
      </c>
      <c r="F30" s="231">
        <v>510</v>
      </c>
      <c r="G30" s="231">
        <v>105</v>
      </c>
      <c r="H30" s="231">
        <v>156</v>
      </c>
      <c r="I30" s="232">
        <v>170</v>
      </c>
      <c r="J30" s="233">
        <f t="shared" si="9"/>
        <v>1693</v>
      </c>
      <c r="K30" s="231">
        <v>1371</v>
      </c>
      <c r="L30" s="232">
        <v>1372</v>
      </c>
      <c r="M30" s="234">
        <v>135916</v>
      </c>
      <c r="N30" s="235">
        <v>68800</v>
      </c>
      <c r="O30" s="236">
        <v>143517</v>
      </c>
      <c r="P30" s="302">
        <f t="shared" si="0"/>
        <v>19.2</v>
      </c>
      <c r="Q30" s="285">
        <f t="shared" si="1"/>
        <v>30.2</v>
      </c>
      <c r="R30" s="285">
        <f t="shared" si="2"/>
        <v>44.25</v>
      </c>
      <c r="S30" s="285">
        <f t="shared" si="3"/>
        <v>30</v>
      </c>
      <c r="T30" s="285">
        <f t="shared" si="4"/>
        <v>15</v>
      </c>
      <c r="U30" s="285">
        <f t="shared" si="5"/>
        <v>22.285714285714285</v>
      </c>
      <c r="V30" s="309">
        <f t="shared" si="6"/>
        <v>24.285714285714285</v>
      </c>
      <c r="W30" s="308">
        <f t="shared" si="7"/>
        <v>27.75409836065574</v>
      </c>
      <c r="X30" s="285">
        <v>22.475409836065573</v>
      </c>
      <c r="Y30" s="286">
        <v>22.491803278688526</v>
      </c>
      <c r="Z30" s="241">
        <v>27.41</v>
      </c>
      <c r="AA30" s="242">
        <v>13.9</v>
      </c>
      <c r="AB30" s="372">
        <v>29.05</v>
      </c>
      <c r="AC30" s="694"/>
      <c r="AF30" s="246"/>
    </row>
    <row r="31" spans="1:32" s="245" customFormat="1" ht="13.5" customHeight="1">
      <c r="A31" s="720"/>
      <c r="B31" s="248">
        <v>9</v>
      </c>
      <c r="C31" s="249">
        <v>112</v>
      </c>
      <c r="D31" s="250">
        <v>226</v>
      </c>
      <c r="E31" s="250">
        <v>453</v>
      </c>
      <c r="F31" s="250">
        <v>596</v>
      </c>
      <c r="G31" s="250">
        <v>123</v>
      </c>
      <c r="H31" s="250">
        <v>137</v>
      </c>
      <c r="I31" s="251">
        <v>167</v>
      </c>
      <c r="J31" s="252">
        <f t="shared" si="9"/>
        <v>1814</v>
      </c>
      <c r="K31" s="250">
        <v>985</v>
      </c>
      <c r="L31" s="251">
        <v>1029</v>
      </c>
      <c r="M31" s="253">
        <v>141033</v>
      </c>
      <c r="N31" s="254">
        <v>60781</v>
      </c>
      <c r="O31" s="255">
        <v>117092</v>
      </c>
      <c r="P31" s="310">
        <f t="shared" si="0"/>
        <v>22.4</v>
      </c>
      <c r="Q31" s="289">
        <f t="shared" si="1"/>
        <v>22.6</v>
      </c>
      <c r="R31" s="289">
        <f t="shared" si="2"/>
        <v>56.625</v>
      </c>
      <c r="S31" s="289">
        <f t="shared" si="3"/>
        <v>35.05882352941177</v>
      </c>
      <c r="T31" s="289">
        <f t="shared" si="4"/>
        <v>17.571428571428573</v>
      </c>
      <c r="U31" s="289">
        <f t="shared" si="5"/>
        <v>19.571428571428573</v>
      </c>
      <c r="V31" s="290">
        <f t="shared" si="6"/>
        <v>23.857142857142858</v>
      </c>
      <c r="W31" s="312">
        <f t="shared" si="7"/>
        <v>29.737704918032787</v>
      </c>
      <c r="X31" s="289">
        <v>16.147540983606557</v>
      </c>
      <c r="Y31" s="290">
        <v>16.868852459016395</v>
      </c>
      <c r="Z31" s="259">
        <v>28.46</v>
      </c>
      <c r="AA31" s="260">
        <v>12.27</v>
      </c>
      <c r="AB31" s="374">
        <v>23.7</v>
      </c>
      <c r="AC31" s="694"/>
      <c r="AF31" s="246"/>
    </row>
    <row r="32" spans="1:32" s="245" customFormat="1" ht="13.5" customHeight="1">
      <c r="A32" s="712">
        <v>3</v>
      </c>
      <c r="B32" s="229">
        <v>10</v>
      </c>
      <c r="C32" s="230">
        <v>112</v>
      </c>
      <c r="D32" s="231">
        <v>167</v>
      </c>
      <c r="E32" s="231">
        <v>414</v>
      </c>
      <c r="F32" s="231">
        <v>420</v>
      </c>
      <c r="G32" s="231">
        <v>94</v>
      </c>
      <c r="H32" s="231">
        <v>79</v>
      </c>
      <c r="I32" s="232">
        <v>102</v>
      </c>
      <c r="J32" s="233">
        <f t="shared" si="9"/>
        <v>1388</v>
      </c>
      <c r="K32" s="231">
        <v>839</v>
      </c>
      <c r="L32" s="232">
        <v>816</v>
      </c>
      <c r="M32" s="234">
        <v>113840</v>
      </c>
      <c r="N32" s="235">
        <v>51279</v>
      </c>
      <c r="O32" s="236">
        <v>104051</v>
      </c>
      <c r="P32" s="302">
        <f t="shared" si="0"/>
        <v>22.4</v>
      </c>
      <c r="Q32" s="285">
        <f t="shared" si="1"/>
        <v>16.7</v>
      </c>
      <c r="R32" s="285">
        <f t="shared" si="2"/>
        <v>51.75</v>
      </c>
      <c r="S32" s="285">
        <f t="shared" si="3"/>
        <v>24.705882352941178</v>
      </c>
      <c r="T32" s="285">
        <f t="shared" si="4"/>
        <v>13.428571428571429</v>
      </c>
      <c r="U32" s="285">
        <f t="shared" si="5"/>
        <v>11.285714285714286</v>
      </c>
      <c r="V32" s="286">
        <f t="shared" si="6"/>
        <v>14.571428571428571</v>
      </c>
      <c r="W32" s="308">
        <f t="shared" si="7"/>
        <v>22.75409836065574</v>
      </c>
      <c r="X32" s="285">
        <v>13.754098360655737</v>
      </c>
      <c r="Y32" s="286">
        <v>13.37704918032787</v>
      </c>
      <c r="Z32" s="241">
        <v>22.99</v>
      </c>
      <c r="AA32" s="242">
        <v>10.37</v>
      </c>
      <c r="AB32" s="372">
        <v>21.08</v>
      </c>
      <c r="AC32" s="694"/>
      <c r="AF32" s="246"/>
    </row>
    <row r="33" spans="1:32" s="245" customFormat="1" ht="13.5" customHeight="1">
      <c r="A33" s="713"/>
      <c r="B33" s="229">
        <v>11</v>
      </c>
      <c r="C33" s="230">
        <v>126</v>
      </c>
      <c r="D33" s="231">
        <v>135</v>
      </c>
      <c r="E33" s="231">
        <v>493</v>
      </c>
      <c r="F33" s="231">
        <v>456</v>
      </c>
      <c r="G33" s="231">
        <v>153</v>
      </c>
      <c r="H33" s="231">
        <v>99</v>
      </c>
      <c r="I33" s="232">
        <v>121</v>
      </c>
      <c r="J33" s="233">
        <f t="shared" si="9"/>
        <v>1583</v>
      </c>
      <c r="K33" s="231">
        <v>523</v>
      </c>
      <c r="L33" s="232">
        <v>770</v>
      </c>
      <c r="M33" s="234">
        <v>113079</v>
      </c>
      <c r="N33" s="235">
        <v>40184</v>
      </c>
      <c r="O33" s="236">
        <v>82219</v>
      </c>
      <c r="P33" s="302">
        <f t="shared" si="0"/>
        <v>25.2</v>
      </c>
      <c r="Q33" s="285">
        <f t="shared" si="1"/>
        <v>13.5</v>
      </c>
      <c r="R33" s="285">
        <f t="shared" si="2"/>
        <v>61.625</v>
      </c>
      <c r="S33" s="285">
        <f t="shared" si="3"/>
        <v>26.823529411764707</v>
      </c>
      <c r="T33" s="285">
        <f t="shared" si="4"/>
        <v>21.857142857142858</v>
      </c>
      <c r="U33" s="285">
        <f t="shared" si="5"/>
        <v>14.142857142857142</v>
      </c>
      <c r="V33" s="286">
        <f t="shared" si="6"/>
        <v>17.285714285714285</v>
      </c>
      <c r="W33" s="308">
        <f t="shared" si="7"/>
        <v>25.950819672131146</v>
      </c>
      <c r="X33" s="285">
        <v>8.573770491803279</v>
      </c>
      <c r="Y33" s="286">
        <v>12.62295081967213</v>
      </c>
      <c r="Z33" s="241">
        <v>22.82</v>
      </c>
      <c r="AA33" s="242">
        <v>8.14</v>
      </c>
      <c r="AB33" s="372">
        <v>16.69</v>
      </c>
      <c r="AC33" s="694"/>
      <c r="AF33" s="246"/>
    </row>
    <row r="34" spans="1:32" s="245" customFormat="1" ht="13.5" customHeight="1">
      <c r="A34" s="713"/>
      <c r="B34" s="229">
        <v>12</v>
      </c>
      <c r="C34" s="230">
        <v>100</v>
      </c>
      <c r="D34" s="231">
        <v>132</v>
      </c>
      <c r="E34" s="231">
        <v>370</v>
      </c>
      <c r="F34" s="231">
        <v>459</v>
      </c>
      <c r="G34" s="231">
        <v>105</v>
      </c>
      <c r="H34" s="231">
        <v>71</v>
      </c>
      <c r="I34" s="232">
        <v>112</v>
      </c>
      <c r="J34" s="233">
        <f t="shared" si="9"/>
        <v>1349</v>
      </c>
      <c r="K34" s="231">
        <v>381</v>
      </c>
      <c r="L34" s="232">
        <v>700</v>
      </c>
      <c r="M34" s="234">
        <v>92253</v>
      </c>
      <c r="N34" s="235">
        <v>33333</v>
      </c>
      <c r="O34" s="236">
        <v>70065</v>
      </c>
      <c r="P34" s="302">
        <f t="shared" si="0"/>
        <v>20</v>
      </c>
      <c r="Q34" s="285">
        <f t="shared" si="1"/>
        <v>13.2</v>
      </c>
      <c r="R34" s="285">
        <f t="shared" si="2"/>
        <v>46.25</v>
      </c>
      <c r="S34" s="285">
        <f t="shared" si="3"/>
        <v>27</v>
      </c>
      <c r="T34" s="285">
        <f t="shared" si="4"/>
        <v>15</v>
      </c>
      <c r="U34" s="285">
        <f t="shared" si="5"/>
        <v>10.142857142857142</v>
      </c>
      <c r="V34" s="286">
        <f t="shared" si="6"/>
        <v>16</v>
      </c>
      <c r="W34" s="308">
        <f t="shared" si="7"/>
        <v>22.114754098360656</v>
      </c>
      <c r="X34" s="285">
        <v>6.245901639344262</v>
      </c>
      <c r="Y34" s="286">
        <v>11.475409836065573</v>
      </c>
      <c r="Z34" s="241">
        <v>18.63</v>
      </c>
      <c r="AA34" s="242">
        <v>6.76</v>
      </c>
      <c r="AB34" s="372">
        <v>14.21</v>
      </c>
      <c r="AC34" s="694"/>
      <c r="AF34" s="246"/>
    </row>
    <row r="35" spans="1:32" s="245" customFormat="1" ht="13.5" customHeight="1">
      <c r="A35" s="714"/>
      <c r="B35" s="248">
        <v>13</v>
      </c>
      <c r="C35" s="249">
        <v>49</v>
      </c>
      <c r="D35" s="250">
        <v>131</v>
      </c>
      <c r="E35" s="250">
        <v>215</v>
      </c>
      <c r="F35" s="250">
        <v>287</v>
      </c>
      <c r="G35" s="250">
        <v>90</v>
      </c>
      <c r="H35" s="250">
        <v>49</v>
      </c>
      <c r="I35" s="251">
        <v>59</v>
      </c>
      <c r="J35" s="252">
        <f t="shared" si="9"/>
        <v>880</v>
      </c>
      <c r="K35" s="250">
        <v>273</v>
      </c>
      <c r="L35" s="251">
        <v>560</v>
      </c>
      <c r="M35" s="253">
        <v>60052</v>
      </c>
      <c r="N35" s="254">
        <v>21601</v>
      </c>
      <c r="O35" s="255">
        <v>50096</v>
      </c>
      <c r="P35" s="302">
        <f t="shared" si="0"/>
        <v>9.8</v>
      </c>
      <c r="Q35" s="285">
        <f t="shared" si="1"/>
        <v>13.1</v>
      </c>
      <c r="R35" s="285">
        <f t="shared" si="2"/>
        <v>26.875</v>
      </c>
      <c r="S35" s="285">
        <f t="shared" si="3"/>
        <v>16.88235294117647</v>
      </c>
      <c r="T35" s="285">
        <f t="shared" si="4"/>
        <v>12.857142857142858</v>
      </c>
      <c r="U35" s="285">
        <f t="shared" si="5"/>
        <v>7</v>
      </c>
      <c r="V35" s="309">
        <f t="shared" si="6"/>
        <v>8.428571428571429</v>
      </c>
      <c r="W35" s="312">
        <f t="shared" si="7"/>
        <v>14.426229508196721</v>
      </c>
      <c r="X35" s="289">
        <v>4.475409836065574</v>
      </c>
      <c r="Y35" s="290">
        <v>9.180327868852459</v>
      </c>
      <c r="Z35" s="259">
        <v>12.14</v>
      </c>
      <c r="AA35" s="260">
        <v>4.38</v>
      </c>
      <c r="AB35" s="374">
        <v>10.15</v>
      </c>
      <c r="AC35" s="694"/>
      <c r="AF35" s="246"/>
    </row>
    <row r="36" spans="1:32" s="245" customFormat="1" ht="13.5" customHeight="1">
      <c r="A36" s="712">
        <v>4</v>
      </c>
      <c r="B36" s="229">
        <v>14</v>
      </c>
      <c r="C36" s="230">
        <v>22</v>
      </c>
      <c r="D36" s="231">
        <v>73</v>
      </c>
      <c r="E36" s="231">
        <v>70</v>
      </c>
      <c r="F36" s="231">
        <v>166</v>
      </c>
      <c r="G36" s="231">
        <v>29</v>
      </c>
      <c r="H36" s="231">
        <v>40</v>
      </c>
      <c r="I36" s="232">
        <v>27</v>
      </c>
      <c r="J36" s="233">
        <f t="shared" si="9"/>
        <v>427</v>
      </c>
      <c r="K36" s="231">
        <v>148</v>
      </c>
      <c r="L36" s="232">
        <v>352</v>
      </c>
      <c r="M36" s="234">
        <v>30367</v>
      </c>
      <c r="N36" s="235">
        <v>13885</v>
      </c>
      <c r="O36" s="236">
        <v>29803</v>
      </c>
      <c r="P36" s="313">
        <f t="shared" si="0"/>
        <v>4.4</v>
      </c>
      <c r="Q36" s="314">
        <f t="shared" si="1"/>
        <v>7.3</v>
      </c>
      <c r="R36" s="314">
        <f t="shared" si="2"/>
        <v>8.75</v>
      </c>
      <c r="S36" s="314">
        <f t="shared" si="3"/>
        <v>9.764705882352942</v>
      </c>
      <c r="T36" s="314">
        <f t="shared" si="4"/>
        <v>4.142857142857143</v>
      </c>
      <c r="U36" s="314">
        <f t="shared" si="5"/>
        <v>5.714285714285714</v>
      </c>
      <c r="V36" s="315">
        <f t="shared" si="6"/>
        <v>3.857142857142857</v>
      </c>
      <c r="W36" s="308">
        <f t="shared" si="7"/>
        <v>7</v>
      </c>
      <c r="X36" s="285">
        <v>2.4262295081967213</v>
      </c>
      <c r="Y36" s="286">
        <v>5.770491803278689</v>
      </c>
      <c r="Z36" s="241">
        <v>6.14</v>
      </c>
      <c r="AA36" s="242">
        <v>2.81</v>
      </c>
      <c r="AB36" s="372">
        <v>6.05</v>
      </c>
      <c r="AC36" s="694"/>
      <c r="AF36" s="246"/>
    </row>
    <row r="37" spans="1:32" s="245" customFormat="1" ht="13.5" customHeight="1">
      <c r="A37" s="713"/>
      <c r="B37" s="229">
        <v>15</v>
      </c>
      <c r="C37" s="230">
        <v>17</v>
      </c>
      <c r="D37" s="231">
        <v>37</v>
      </c>
      <c r="E37" s="231">
        <v>41</v>
      </c>
      <c r="F37" s="231">
        <v>63</v>
      </c>
      <c r="G37" s="231">
        <v>38</v>
      </c>
      <c r="H37" s="231">
        <v>38</v>
      </c>
      <c r="I37" s="232">
        <v>27</v>
      </c>
      <c r="J37" s="233">
        <f t="shared" si="9"/>
        <v>261</v>
      </c>
      <c r="K37" s="231">
        <v>119</v>
      </c>
      <c r="L37" s="232">
        <v>369</v>
      </c>
      <c r="M37" s="234">
        <v>20722</v>
      </c>
      <c r="N37" s="235">
        <v>9894</v>
      </c>
      <c r="O37" s="236">
        <v>27418</v>
      </c>
      <c r="P37" s="302">
        <f t="shared" si="0"/>
        <v>3.4</v>
      </c>
      <c r="Q37" s="285">
        <f t="shared" si="1"/>
        <v>3.7</v>
      </c>
      <c r="R37" s="285">
        <f t="shared" si="2"/>
        <v>5.125</v>
      </c>
      <c r="S37" s="285">
        <f t="shared" si="3"/>
        <v>3.7058823529411766</v>
      </c>
      <c r="T37" s="285">
        <f t="shared" si="4"/>
        <v>5.428571428571429</v>
      </c>
      <c r="U37" s="285">
        <f t="shared" si="5"/>
        <v>5.428571428571429</v>
      </c>
      <c r="V37" s="309">
        <f t="shared" si="6"/>
        <v>3.857142857142857</v>
      </c>
      <c r="W37" s="308">
        <f t="shared" si="7"/>
        <v>4.278688524590164</v>
      </c>
      <c r="X37" s="285">
        <v>1.9508196721311475</v>
      </c>
      <c r="Y37" s="286">
        <v>6.049180327868853</v>
      </c>
      <c r="Z37" s="241">
        <v>4.17</v>
      </c>
      <c r="AA37" s="242">
        <v>2.01</v>
      </c>
      <c r="AB37" s="372">
        <v>5.56</v>
      </c>
      <c r="AC37" s="694"/>
      <c r="AF37" s="246"/>
    </row>
    <row r="38" spans="1:32" s="245" customFormat="1" ht="13.5" customHeight="1">
      <c r="A38" s="713"/>
      <c r="B38" s="229">
        <v>16</v>
      </c>
      <c r="C38" s="230">
        <v>9</v>
      </c>
      <c r="D38" s="231">
        <v>43</v>
      </c>
      <c r="E38" s="231">
        <v>35</v>
      </c>
      <c r="F38" s="231">
        <v>97</v>
      </c>
      <c r="G38" s="231">
        <v>23</v>
      </c>
      <c r="H38" s="231">
        <v>25</v>
      </c>
      <c r="I38" s="232">
        <v>36</v>
      </c>
      <c r="J38" s="233">
        <f t="shared" si="9"/>
        <v>268</v>
      </c>
      <c r="K38" s="231">
        <v>121</v>
      </c>
      <c r="L38" s="232">
        <v>367</v>
      </c>
      <c r="M38" s="234">
        <v>23014</v>
      </c>
      <c r="N38" s="235">
        <v>14240</v>
      </c>
      <c r="O38" s="236">
        <v>26463</v>
      </c>
      <c r="P38" s="302">
        <f aca="true" t="shared" si="10" ref="P38:P57">C38/5</f>
        <v>1.8</v>
      </c>
      <c r="Q38" s="285">
        <f aca="true" t="shared" si="11" ref="Q38:Q57">D38/10</f>
        <v>4.3</v>
      </c>
      <c r="R38" s="285">
        <f aca="true" t="shared" si="12" ref="R38:R57">E38/8</f>
        <v>4.375</v>
      </c>
      <c r="S38" s="285">
        <f aca="true" t="shared" si="13" ref="S38:S57">F38/17</f>
        <v>5.705882352941177</v>
      </c>
      <c r="T38" s="285">
        <f aca="true" t="shared" si="14" ref="T38:T57">G38/7</f>
        <v>3.2857142857142856</v>
      </c>
      <c r="U38" s="285">
        <f aca="true" t="shared" si="15" ref="U38:U57">H38/7</f>
        <v>3.5714285714285716</v>
      </c>
      <c r="V38" s="309">
        <f aca="true" t="shared" si="16" ref="V38:V57">I38/7</f>
        <v>5.142857142857143</v>
      </c>
      <c r="W38" s="308">
        <f aca="true" t="shared" si="17" ref="W38:W57">J38/61</f>
        <v>4.39344262295082</v>
      </c>
      <c r="X38" s="285">
        <v>1.9836065573770492</v>
      </c>
      <c r="Y38" s="286">
        <v>6.016393442622951</v>
      </c>
      <c r="Z38" s="241">
        <v>4.65</v>
      </c>
      <c r="AA38" s="242">
        <v>2.89</v>
      </c>
      <c r="AB38" s="372">
        <v>5.37</v>
      </c>
      <c r="AC38" s="694"/>
      <c r="AF38" s="246"/>
    </row>
    <row r="39" spans="1:32" s="245" customFormat="1" ht="13.5" customHeight="1">
      <c r="A39" s="714"/>
      <c r="B39" s="229">
        <v>17</v>
      </c>
      <c r="C39" s="230">
        <v>6</v>
      </c>
      <c r="D39" s="231">
        <v>48</v>
      </c>
      <c r="E39" s="231">
        <v>45</v>
      </c>
      <c r="F39" s="231">
        <v>76</v>
      </c>
      <c r="G39" s="231">
        <v>16</v>
      </c>
      <c r="H39" s="231">
        <v>36</v>
      </c>
      <c r="I39" s="232">
        <v>25</v>
      </c>
      <c r="J39" s="233">
        <f t="shared" si="9"/>
        <v>252</v>
      </c>
      <c r="K39" s="231">
        <v>105</v>
      </c>
      <c r="L39" s="232">
        <v>289</v>
      </c>
      <c r="M39" s="234">
        <v>19867</v>
      </c>
      <c r="N39" s="235">
        <v>15195</v>
      </c>
      <c r="O39" s="236">
        <v>18723</v>
      </c>
      <c r="P39" s="310">
        <f t="shared" si="10"/>
        <v>1.2</v>
      </c>
      <c r="Q39" s="289">
        <f t="shared" si="11"/>
        <v>4.8</v>
      </c>
      <c r="R39" s="289">
        <f t="shared" si="12"/>
        <v>5.625</v>
      </c>
      <c r="S39" s="289">
        <f t="shared" si="13"/>
        <v>4.470588235294118</v>
      </c>
      <c r="T39" s="289">
        <f t="shared" si="14"/>
        <v>2.2857142857142856</v>
      </c>
      <c r="U39" s="289">
        <f t="shared" si="15"/>
        <v>5.142857142857143</v>
      </c>
      <c r="V39" s="311">
        <f t="shared" si="16"/>
        <v>3.5714285714285716</v>
      </c>
      <c r="W39" s="308">
        <f t="shared" si="17"/>
        <v>4.131147540983607</v>
      </c>
      <c r="X39" s="285">
        <v>1.721311475409836</v>
      </c>
      <c r="Y39" s="286">
        <v>4.737704918032787</v>
      </c>
      <c r="Z39" s="241">
        <v>4.04</v>
      </c>
      <c r="AA39" s="242">
        <v>3.1</v>
      </c>
      <c r="AB39" s="372">
        <v>3.82</v>
      </c>
      <c r="AC39" s="694"/>
      <c r="AF39" s="246"/>
    </row>
    <row r="40" spans="1:32" s="245" customFormat="1" ht="13.5" customHeight="1">
      <c r="A40" s="712">
        <v>5</v>
      </c>
      <c r="B40" s="316">
        <v>18</v>
      </c>
      <c r="C40" s="317">
        <v>2</v>
      </c>
      <c r="D40" s="318">
        <v>21</v>
      </c>
      <c r="E40" s="318">
        <v>56</v>
      </c>
      <c r="F40" s="318">
        <v>41</v>
      </c>
      <c r="G40" s="318">
        <v>14</v>
      </c>
      <c r="H40" s="318">
        <v>9</v>
      </c>
      <c r="I40" s="319">
        <v>22</v>
      </c>
      <c r="J40" s="272">
        <f t="shared" si="9"/>
        <v>165</v>
      </c>
      <c r="K40" s="318">
        <v>119</v>
      </c>
      <c r="L40" s="319">
        <v>97</v>
      </c>
      <c r="M40" s="275">
        <v>12281</v>
      </c>
      <c r="N40" s="276">
        <v>11543</v>
      </c>
      <c r="O40" s="277">
        <v>7429</v>
      </c>
      <c r="P40" s="302">
        <f t="shared" si="10"/>
        <v>0.4</v>
      </c>
      <c r="Q40" s="285">
        <f t="shared" si="11"/>
        <v>2.1</v>
      </c>
      <c r="R40" s="285">
        <f t="shared" si="12"/>
        <v>7</v>
      </c>
      <c r="S40" s="285">
        <f t="shared" si="13"/>
        <v>2.411764705882353</v>
      </c>
      <c r="T40" s="285">
        <f t="shared" si="14"/>
        <v>2</v>
      </c>
      <c r="U40" s="285">
        <f t="shared" si="15"/>
        <v>1.2857142857142858</v>
      </c>
      <c r="V40" s="286">
        <f t="shared" si="16"/>
        <v>3.142857142857143</v>
      </c>
      <c r="W40" s="320">
        <f t="shared" si="17"/>
        <v>2.7049180327868854</v>
      </c>
      <c r="X40" s="314">
        <v>1.9508196721311475</v>
      </c>
      <c r="Y40" s="321">
        <v>1.5901639344262295</v>
      </c>
      <c r="Z40" s="280">
        <v>2.52</v>
      </c>
      <c r="AA40" s="281">
        <v>2.37</v>
      </c>
      <c r="AB40" s="487">
        <v>1.53</v>
      </c>
      <c r="AC40" s="694"/>
      <c r="AF40" s="246"/>
    </row>
    <row r="41" spans="1:32" s="245" customFormat="1" ht="13.5" customHeight="1">
      <c r="A41" s="713"/>
      <c r="B41" s="229">
        <v>19</v>
      </c>
      <c r="C41" s="230">
        <v>3</v>
      </c>
      <c r="D41" s="231">
        <v>28</v>
      </c>
      <c r="E41" s="231">
        <v>13</v>
      </c>
      <c r="F41" s="231">
        <v>21</v>
      </c>
      <c r="G41" s="231">
        <v>5</v>
      </c>
      <c r="H41" s="231">
        <v>2</v>
      </c>
      <c r="I41" s="232">
        <v>13</v>
      </c>
      <c r="J41" s="233">
        <f t="shared" si="9"/>
        <v>85</v>
      </c>
      <c r="K41" s="231">
        <v>189</v>
      </c>
      <c r="L41" s="232">
        <v>70</v>
      </c>
      <c r="M41" s="234">
        <v>5398</v>
      </c>
      <c r="N41" s="235">
        <v>9458</v>
      </c>
      <c r="O41" s="236">
        <v>4236</v>
      </c>
      <c r="P41" s="302">
        <f t="shared" si="10"/>
        <v>0.6</v>
      </c>
      <c r="Q41" s="285">
        <f t="shared" si="11"/>
        <v>2.8</v>
      </c>
      <c r="R41" s="285">
        <f t="shared" si="12"/>
        <v>1.625</v>
      </c>
      <c r="S41" s="285">
        <f t="shared" si="13"/>
        <v>1.2352941176470589</v>
      </c>
      <c r="T41" s="285">
        <f t="shared" si="14"/>
        <v>0.7142857142857143</v>
      </c>
      <c r="U41" s="285">
        <f t="shared" si="15"/>
        <v>0.2857142857142857</v>
      </c>
      <c r="V41" s="286">
        <f t="shared" si="16"/>
        <v>1.8571428571428572</v>
      </c>
      <c r="W41" s="308">
        <f t="shared" si="17"/>
        <v>1.3934426229508197</v>
      </c>
      <c r="X41" s="285">
        <v>3.098360655737705</v>
      </c>
      <c r="Y41" s="286">
        <v>1.1475409836065573</v>
      </c>
      <c r="Z41" s="241">
        <v>1.09</v>
      </c>
      <c r="AA41" s="242">
        <v>1.92</v>
      </c>
      <c r="AB41" s="372">
        <v>0.86</v>
      </c>
      <c r="AC41" s="694"/>
      <c r="AF41" s="246"/>
    </row>
    <row r="42" spans="1:32" s="245" customFormat="1" ht="13.5" customHeight="1">
      <c r="A42" s="713"/>
      <c r="B42" s="229">
        <v>20</v>
      </c>
      <c r="C42" s="230">
        <v>22</v>
      </c>
      <c r="D42" s="231">
        <v>14</v>
      </c>
      <c r="E42" s="231">
        <v>5</v>
      </c>
      <c r="F42" s="231">
        <v>11</v>
      </c>
      <c r="G42" s="231">
        <v>4</v>
      </c>
      <c r="H42" s="231">
        <v>3</v>
      </c>
      <c r="I42" s="232">
        <v>5</v>
      </c>
      <c r="J42" s="233">
        <f t="shared" si="9"/>
        <v>64</v>
      </c>
      <c r="K42" s="231">
        <v>201</v>
      </c>
      <c r="L42" s="232">
        <v>42</v>
      </c>
      <c r="M42" s="234">
        <v>4081</v>
      </c>
      <c r="N42" s="235">
        <v>9249</v>
      </c>
      <c r="O42" s="236">
        <v>2746</v>
      </c>
      <c r="P42" s="302">
        <f t="shared" si="10"/>
        <v>4.4</v>
      </c>
      <c r="Q42" s="285">
        <f t="shared" si="11"/>
        <v>1.4</v>
      </c>
      <c r="R42" s="285">
        <f t="shared" si="12"/>
        <v>0.625</v>
      </c>
      <c r="S42" s="285">
        <f t="shared" si="13"/>
        <v>0.6470588235294118</v>
      </c>
      <c r="T42" s="285">
        <f t="shared" si="14"/>
        <v>0.5714285714285714</v>
      </c>
      <c r="U42" s="285">
        <f t="shared" si="15"/>
        <v>0.42857142857142855</v>
      </c>
      <c r="V42" s="286">
        <f t="shared" si="16"/>
        <v>0.7142857142857143</v>
      </c>
      <c r="W42" s="308">
        <f t="shared" si="17"/>
        <v>1.0491803278688525</v>
      </c>
      <c r="X42" s="285">
        <v>3.2950819672131146</v>
      </c>
      <c r="Y42" s="286">
        <v>0.6885245901639344</v>
      </c>
      <c r="Z42" s="241">
        <v>0.83</v>
      </c>
      <c r="AA42" s="242">
        <v>1.87</v>
      </c>
      <c r="AB42" s="372">
        <v>0.56</v>
      </c>
      <c r="AC42" s="694"/>
      <c r="AF42" s="246"/>
    </row>
    <row r="43" spans="1:32" s="245" customFormat="1" ht="13.5" customHeight="1">
      <c r="A43" s="713"/>
      <c r="B43" s="229">
        <v>21</v>
      </c>
      <c r="C43" s="230">
        <v>10</v>
      </c>
      <c r="D43" s="231">
        <v>18</v>
      </c>
      <c r="E43" s="231">
        <v>3</v>
      </c>
      <c r="F43" s="231">
        <v>11</v>
      </c>
      <c r="G43" s="231">
        <v>2</v>
      </c>
      <c r="H43" s="231">
        <v>2</v>
      </c>
      <c r="I43" s="232">
        <v>4</v>
      </c>
      <c r="J43" s="233">
        <f t="shared" si="9"/>
        <v>50</v>
      </c>
      <c r="K43" s="231">
        <v>110</v>
      </c>
      <c r="L43" s="232">
        <v>45</v>
      </c>
      <c r="M43" s="234">
        <v>2760</v>
      </c>
      <c r="N43" s="235">
        <v>6020</v>
      </c>
      <c r="O43" s="236">
        <v>2239</v>
      </c>
      <c r="P43" s="302">
        <f t="shared" si="10"/>
        <v>2</v>
      </c>
      <c r="Q43" s="285">
        <f t="shared" si="11"/>
        <v>1.8</v>
      </c>
      <c r="R43" s="285">
        <f t="shared" si="12"/>
        <v>0.375</v>
      </c>
      <c r="S43" s="285">
        <f t="shared" si="13"/>
        <v>0.6470588235294118</v>
      </c>
      <c r="T43" s="285">
        <f t="shared" si="14"/>
        <v>0.2857142857142857</v>
      </c>
      <c r="U43" s="285">
        <f t="shared" si="15"/>
        <v>0.2857142857142857</v>
      </c>
      <c r="V43" s="309">
        <f t="shared" si="16"/>
        <v>0.5714285714285714</v>
      </c>
      <c r="W43" s="308">
        <f t="shared" si="17"/>
        <v>0.819672131147541</v>
      </c>
      <c r="X43" s="285">
        <v>1.8032786885245902</v>
      </c>
      <c r="Y43" s="286">
        <v>0.7377049180327869</v>
      </c>
      <c r="Z43" s="241">
        <v>0.56</v>
      </c>
      <c r="AA43" s="242">
        <v>1.22</v>
      </c>
      <c r="AB43" s="372">
        <v>0.45</v>
      </c>
      <c r="AC43" s="694"/>
      <c r="AF43" s="246"/>
    </row>
    <row r="44" spans="1:32" s="245" customFormat="1" ht="13.5" customHeight="1">
      <c r="A44" s="714"/>
      <c r="B44" s="248">
        <v>22</v>
      </c>
      <c r="C44" s="249">
        <v>8</v>
      </c>
      <c r="D44" s="250">
        <v>9</v>
      </c>
      <c r="E44" s="250">
        <v>7</v>
      </c>
      <c r="F44" s="250">
        <v>9</v>
      </c>
      <c r="G44" s="250">
        <v>1</v>
      </c>
      <c r="H44" s="250">
        <v>0</v>
      </c>
      <c r="I44" s="251">
        <v>4</v>
      </c>
      <c r="J44" s="252">
        <f t="shared" si="9"/>
        <v>38</v>
      </c>
      <c r="K44" s="250">
        <v>62</v>
      </c>
      <c r="L44" s="251">
        <v>28</v>
      </c>
      <c r="M44" s="253">
        <v>1721</v>
      </c>
      <c r="N44" s="254">
        <v>3471</v>
      </c>
      <c r="O44" s="255">
        <v>1532</v>
      </c>
      <c r="P44" s="310">
        <f t="shared" si="10"/>
        <v>1.6</v>
      </c>
      <c r="Q44" s="289">
        <f t="shared" si="11"/>
        <v>0.9</v>
      </c>
      <c r="R44" s="289">
        <f t="shared" si="12"/>
        <v>0.875</v>
      </c>
      <c r="S44" s="289">
        <f t="shared" si="13"/>
        <v>0.5294117647058824</v>
      </c>
      <c r="T44" s="289">
        <f t="shared" si="14"/>
        <v>0.14285714285714285</v>
      </c>
      <c r="U44" s="289">
        <f t="shared" si="15"/>
        <v>0</v>
      </c>
      <c r="V44" s="290">
        <f t="shared" si="16"/>
        <v>0.5714285714285714</v>
      </c>
      <c r="W44" s="312">
        <f t="shared" si="17"/>
        <v>0.6229508196721312</v>
      </c>
      <c r="X44" s="289">
        <v>1.0163934426229508</v>
      </c>
      <c r="Y44" s="290">
        <v>0.45901639344262296</v>
      </c>
      <c r="Z44" s="259">
        <v>0.35</v>
      </c>
      <c r="AA44" s="260">
        <v>0.7</v>
      </c>
      <c r="AB44" s="374">
        <v>0.31</v>
      </c>
      <c r="AC44" s="694"/>
      <c r="AF44" s="246"/>
    </row>
    <row r="45" spans="1:32" s="245" customFormat="1" ht="13.5" customHeight="1">
      <c r="A45" s="712">
        <v>6</v>
      </c>
      <c r="B45" s="229">
        <v>23</v>
      </c>
      <c r="C45" s="230">
        <v>2</v>
      </c>
      <c r="D45" s="231">
        <v>3</v>
      </c>
      <c r="E45" s="231">
        <v>3</v>
      </c>
      <c r="F45" s="231">
        <v>2</v>
      </c>
      <c r="G45" s="231">
        <v>0</v>
      </c>
      <c r="H45" s="231">
        <v>0</v>
      </c>
      <c r="I45" s="232">
        <v>4</v>
      </c>
      <c r="J45" s="233">
        <f t="shared" si="9"/>
        <v>14</v>
      </c>
      <c r="K45" s="231">
        <v>30</v>
      </c>
      <c r="L45" s="232">
        <v>27</v>
      </c>
      <c r="M45" s="234">
        <v>841</v>
      </c>
      <c r="N45" s="235">
        <v>2077</v>
      </c>
      <c r="O45" s="236">
        <v>1035</v>
      </c>
      <c r="P45" s="302">
        <f t="shared" si="10"/>
        <v>0.4</v>
      </c>
      <c r="Q45" s="285">
        <f t="shared" si="11"/>
        <v>0.3</v>
      </c>
      <c r="R45" s="285">
        <f t="shared" si="12"/>
        <v>0.375</v>
      </c>
      <c r="S45" s="285">
        <f t="shared" si="13"/>
        <v>0.11764705882352941</v>
      </c>
      <c r="T45" s="285">
        <f t="shared" si="14"/>
        <v>0</v>
      </c>
      <c r="U45" s="285">
        <f t="shared" si="15"/>
        <v>0</v>
      </c>
      <c r="V45" s="286">
        <f t="shared" si="16"/>
        <v>0.5714285714285714</v>
      </c>
      <c r="W45" s="308">
        <f t="shared" si="17"/>
        <v>0.22950819672131148</v>
      </c>
      <c r="X45" s="285">
        <v>0.4918032786885246</v>
      </c>
      <c r="Y45" s="286">
        <v>0.4426229508196721</v>
      </c>
      <c r="Z45" s="241">
        <v>0.17</v>
      </c>
      <c r="AA45" s="242">
        <v>0.42</v>
      </c>
      <c r="AB45" s="372">
        <v>0.21</v>
      </c>
      <c r="AC45" s="694"/>
      <c r="AF45" s="246"/>
    </row>
    <row r="46" spans="1:32" s="245" customFormat="1" ht="13.5" customHeight="1">
      <c r="A46" s="713"/>
      <c r="B46" s="229">
        <v>24</v>
      </c>
      <c r="C46" s="230">
        <v>2</v>
      </c>
      <c r="D46" s="231">
        <v>0</v>
      </c>
      <c r="E46" s="231">
        <v>0</v>
      </c>
      <c r="F46" s="231">
        <v>6</v>
      </c>
      <c r="G46" s="231">
        <v>0</v>
      </c>
      <c r="H46" s="231">
        <v>0</v>
      </c>
      <c r="I46" s="232">
        <v>0</v>
      </c>
      <c r="J46" s="233">
        <f t="shared" si="9"/>
        <v>8</v>
      </c>
      <c r="K46" s="231">
        <v>16</v>
      </c>
      <c r="L46" s="232">
        <v>30</v>
      </c>
      <c r="M46" s="234">
        <v>649</v>
      </c>
      <c r="N46" s="235">
        <v>1240</v>
      </c>
      <c r="O46" s="236">
        <v>823</v>
      </c>
      <c r="P46" s="302">
        <f t="shared" si="10"/>
        <v>0.4</v>
      </c>
      <c r="Q46" s="285">
        <f t="shared" si="11"/>
        <v>0</v>
      </c>
      <c r="R46" s="285">
        <f t="shared" si="12"/>
        <v>0</v>
      </c>
      <c r="S46" s="285">
        <f t="shared" si="13"/>
        <v>0.35294117647058826</v>
      </c>
      <c r="T46" s="285">
        <f t="shared" si="14"/>
        <v>0</v>
      </c>
      <c r="U46" s="285">
        <f t="shared" si="15"/>
        <v>0</v>
      </c>
      <c r="V46" s="286">
        <f t="shared" si="16"/>
        <v>0</v>
      </c>
      <c r="W46" s="308">
        <f t="shared" si="17"/>
        <v>0.13114754098360656</v>
      </c>
      <c r="X46" s="285">
        <v>0.26229508196721313</v>
      </c>
      <c r="Y46" s="286">
        <v>0.4918032786885246</v>
      </c>
      <c r="Z46" s="241">
        <v>0.13</v>
      </c>
      <c r="AA46" s="242">
        <v>0.25</v>
      </c>
      <c r="AB46" s="372">
        <v>0.17</v>
      </c>
      <c r="AC46" s="694"/>
      <c r="AF46" s="246"/>
    </row>
    <row r="47" spans="1:32" s="245" customFormat="1" ht="13.5" customHeight="1">
      <c r="A47" s="713"/>
      <c r="B47" s="229">
        <v>25</v>
      </c>
      <c r="C47" s="230">
        <v>0</v>
      </c>
      <c r="D47" s="231">
        <v>2</v>
      </c>
      <c r="E47" s="231">
        <v>0</v>
      </c>
      <c r="F47" s="231">
        <v>2</v>
      </c>
      <c r="G47" s="231">
        <v>0</v>
      </c>
      <c r="H47" s="231">
        <v>0</v>
      </c>
      <c r="I47" s="232">
        <v>1</v>
      </c>
      <c r="J47" s="233">
        <f t="shared" si="9"/>
        <v>5</v>
      </c>
      <c r="K47" s="231">
        <v>8</v>
      </c>
      <c r="L47" s="232">
        <v>31</v>
      </c>
      <c r="M47" s="234">
        <v>512</v>
      </c>
      <c r="N47" s="235">
        <v>823</v>
      </c>
      <c r="O47" s="236">
        <v>750</v>
      </c>
      <c r="P47" s="302">
        <f t="shared" si="10"/>
        <v>0</v>
      </c>
      <c r="Q47" s="285">
        <f t="shared" si="11"/>
        <v>0.2</v>
      </c>
      <c r="R47" s="285">
        <f t="shared" si="12"/>
        <v>0</v>
      </c>
      <c r="S47" s="285">
        <f t="shared" si="13"/>
        <v>0.11764705882352941</v>
      </c>
      <c r="T47" s="285">
        <f t="shared" si="14"/>
        <v>0</v>
      </c>
      <c r="U47" s="285">
        <f t="shared" si="15"/>
        <v>0</v>
      </c>
      <c r="V47" s="286">
        <f t="shared" si="16"/>
        <v>0.14285714285714285</v>
      </c>
      <c r="W47" s="308">
        <f t="shared" si="17"/>
        <v>0.08196721311475409</v>
      </c>
      <c r="X47" s="285">
        <v>0.13114754098360656</v>
      </c>
      <c r="Y47" s="286">
        <v>0.5081967213114754</v>
      </c>
      <c r="Z47" s="241">
        <v>0.1</v>
      </c>
      <c r="AA47" s="242">
        <v>0.17</v>
      </c>
      <c r="AB47" s="372">
        <v>0.15</v>
      </c>
      <c r="AC47" s="694"/>
      <c r="AF47" s="246"/>
    </row>
    <row r="48" spans="1:32" s="245" customFormat="1" ht="13.5" customHeight="1">
      <c r="A48" s="714"/>
      <c r="B48" s="248">
        <v>26</v>
      </c>
      <c r="C48" s="249">
        <v>0</v>
      </c>
      <c r="D48" s="250">
        <v>0</v>
      </c>
      <c r="E48" s="250">
        <v>0</v>
      </c>
      <c r="F48" s="250">
        <v>2</v>
      </c>
      <c r="G48" s="250">
        <v>0</v>
      </c>
      <c r="H48" s="250">
        <v>0</v>
      </c>
      <c r="I48" s="251">
        <v>1</v>
      </c>
      <c r="J48" s="252">
        <f t="shared" si="9"/>
        <v>3</v>
      </c>
      <c r="K48" s="250">
        <v>4</v>
      </c>
      <c r="L48" s="251">
        <v>27</v>
      </c>
      <c r="M48" s="253">
        <v>351</v>
      </c>
      <c r="N48" s="254">
        <v>632</v>
      </c>
      <c r="O48" s="255">
        <v>766</v>
      </c>
      <c r="P48" s="302">
        <f t="shared" si="10"/>
        <v>0</v>
      </c>
      <c r="Q48" s="285">
        <f t="shared" si="11"/>
        <v>0</v>
      </c>
      <c r="R48" s="285">
        <f t="shared" si="12"/>
        <v>0</v>
      </c>
      <c r="S48" s="285">
        <f t="shared" si="13"/>
        <v>0.11764705882352941</v>
      </c>
      <c r="T48" s="285">
        <f t="shared" si="14"/>
        <v>0</v>
      </c>
      <c r="U48" s="285">
        <f t="shared" si="15"/>
        <v>0</v>
      </c>
      <c r="V48" s="309">
        <f t="shared" si="16"/>
        <v>0.14285714285714285</v>
      </c>
      <c r="W48" s="312">
        <f t="shared" si="17"/>
        <v>0.04918032786885246</v>
      </c>
      <c r="X48" s="289">
        <v>0.06557377049180328</v>
      </c>
      <c r="Y48" s="290">
        <v>0.4426229508196721</v>
      </c>
      <c r="Z48" s="259">
        <v>0.07</v>
      </c>
      <c r="AA48" s="260">
        <v>0.13</v>
      </c>
      <c r="AB48" s="374">
        <v>0.16</v>
      </c>
      <c r="AC48" s="694"/>
      <c r="AF48" s="246"/>
    </row>
    <row r="49" spans="1:32" s="245" customFormat="1" ht="13.5" customHeight="1">
      <c r="A49" s="712">
        <v>7</v>
      </c>
      <c r="B49" s="229">
        <v>27</v>
      </c>
      <c r="C49" s="230">
        <v>0</v>
      </c>
      <c r="D49" s="231">
        <v>1</v>
      </c>
      <c r="E49" s="231">
        <v>0</v>
      </c>
      <c r="F49" s="231">
        <v>1</v>
      </c>
      <c r="G49" s="231">
        <v>0</v>
      </c>
      <c r="H49" s="231">
        <v>0</v>
      </c>
      <c r="I49" s="232">
        <v>0</v>
      </c>
      <c r="J49" s="233">
        <f t="shared" si="9"/>
        <v>2</v>
      </c>
      <c r="K49" s="231">
        <v>1</v>
      </c>
      <c r="L49" s="232">
        <v>4</v>
      </c>
      <c r="M49" s="234">
        <v>334</v>
      </c>
      <c r="N49" s="235">
        <v>451</v>
      </c>
      <c r="O49" s="236">
        <v>754</v>
      </c>
      <c r="P49" s="313">
        <f t="shared" si="10"/>
        <v>0</v>
      </c>
      <c r="Q49" s="314">
        <f t="shared" si="11"/>
        <v>0.1</v>
      </c>
      <c r="R49" s="314">
        <f t="shared" si="12"/>
        <v>0</v>
      </c>
      <c r="S49" s="314">
        <f t="shared" si="13"/>
        <v>0.058823529411764705</v>
      </c>
      <c r="T49" s="314">
        <f t="shared" si="14"/>
        <v>0</v>
      </c>
      <c r="U49" s="314">
        <f t="shared" si="15"/>
        <v>0</v>
      </c>
      <c r="V49" s="315">
        <f t="shared" si="16"/>
        <v>0</v>
      </c>
      <c r="W49" s="308">
        <f t="shared" si="17"/>
        <v>0.03278688524590164</v>
      </c>
      <c r="X49" s="285">
        <v>0.01639344262295082</v>
      </c>
      <c r="Y49" s="286">
        <v>0.06557377049180328</v>
      </c>
      <c r="Z49" s="241">
        <v>0.07</v>
      </c>
      <c r="AA49" s="242">
        <v>0.09</v>
      </c>
      <c r="AB49" s="372">
        <v>0.15</v>
      </c>
      <c r="AC49" s="694"/>
      <c r="AF49" s="246"/>
    </row>
    <row r="50" spans="1:32" s="245" customFormat="1" ht="13.5" customHeight="1">
      <c r="A50" s="713"/>
      <c r="B50" s="229">
        <v>28</v>
      </c>
      <c r="C50" s="230">
        <v>0</v>
      </c>
      <c r="D50" s="231">
        <v>0</v>
      </c>
      <c r="E50" s="231">
        <v>0</v>
      </c>
      <c r="F50" s="231">
        <v>0</v>
      </c>
      <c r="G50" s="231">
        <v>0</v>
      </c>
      <c r="H50" s="231">
        <v>0</v>
      </c>
      <c r="I50" s="232">
        <v>1</v>
      </c>
      <c r="J50" s="233">
        <f t="shared" si="9"/>
        <v>1</v>
      </c>
      <c r="K50" s="231">
        <v>0</v>
      </c>
      <c r="L50" s="232">
        <v>3</v>
      </c>
      <c r="M50" s="234">
        <v>220</v>
      </c>
      <c r="N50" s="235">
        <v>357</v>
      </c>
      <c r="O50" s="236">
        <v>1113</v>
      </c>
      <c r="P50" s="302">
        <f t="shared" si="10"/>
        <v>0</v>
      </c>
      <c r="Q50" s="285">
        <f t="shared" si="11"/>
        <v>0</v>
      </c>
      <c r="R50" s="285">
        <f t="shared" si="12"/>
        <v>0</v>
      </c>
      <c r="S50" s="285">
        <f t="shared" si="13"/>
        <v>0</v>
      </c>
      <c r="T50" s="285">
        <f t="shared" si="14"/>
        <v>0</v>
      </c>
      <c r="U50" s="285">
        <f t="shared" si="15"/>
        <v>0</v>
      </c>
      <c r="V50" s="309">
        <f t="shared" si="16"/>
        <v>0.14285714285714285</v>
      </c>
      <c r="W50" s="308">
        <f t="shared" si="17"/>
        <v>0.01639344262295082</v>
      </c>
      <c r="X50" s="285">
        <v>0</v>
      </c>
      <c r="Y50" s="286">
        <v>0.04918032786885246</v>
      </c>
      <c r="Z50" s="241">
        <v>0.04</v>
      </c>
      <c r="AA50" s="242">
        <v>0.07</v>
      </c>
      <c r="AB50" s="372">
        <v>0.23</v>
      </c>
      <c r="AC50" s="694"/>
      <c r="AF50" s="246"/>
    </row>
    <row r="51" spans="1:32" s="245" customFormat="1" ht="13.5" customHeight="1">
      <c r="A51" s="713"/>
      <c r="B51" s="229">
        <v>29</v>
      </c>
      <c r="C51" s="230">
        <v>0</v>
      </c>
      <c r="D51" s="231">
        <v>0</v>
      </c>
      <c r="E51" s="231">
        <v>0</v>
      </c>
      <c r="F51" s="231">
        <v>0</v>
      </c>
      <c r="G51" s="231">
        <v>0</v>
      </c>
      <c r="H51" s="231">
        <v>0</v>
      </c>
      <c r="I51" s="232">
        <v>1</v>
      </c>
      <c r="J51" s="233">
        <f t="shared" si="9"/>
        <v>1</v>
      </c>
      <c r="K51" s="231">
        <v>0</v>
      </c>
      <c r="L51" s="232">
        <v>1</v>
      </c>
      <c r="M51" s="234">
        <v>205</v>
      </c>
      <c r="N51" s="235">
        <v>232</v>
      </c>
      <c r="O51" s="236">
        <v>1356</v>
      </c>
      <c r="P51" s="302">
        <f t="shared" si="10"/>
        <v>0</v>
      </c>
      <c r="Q51" s="285">
        <f t="shared" si="11"/>
        <v>0</v>
      </c>
      <c r="R51" s="285">
        <f t="shared" si="12"/>
        <v>0</v>
      </c>
      <c r="S51" s="285">
        <f t="shared" si="13"/>
        <v>0</v>
      </c>
      <c r="T51" s="285">
        <f t="shared" si="14"/>
        <v>0</v>
      </c>
      <c r="U51" s="285">
        <f t="shared" si="15"/>
        <v>0</v>
      </c>
      <c r="V51" s="309">
        <f t="shared" si="16"/>
        <v>0.14285714285714285</v>
      </c>
      <c r="W51" s="308">
        <f t="shared" si="17"/>
        <v>0.01639344262295082</v>
      </c>
      <c r="X51" s="285">
        <v>0</v>
      </c>
      <c r="Y51" s="286">
        <v>0.01639344262295082</v>
      </c>
      <c r="Z51" s="241">
        <v>0.04</v>
      </c>
      <c r="AA51" s="242">
        <v>0.05</v>
      </c>
      <c r="AB51" s="372">
        <v>0.28</v>
      </c>
      <c r="AC51" s="694"/>
      <c r="AF51" s="246"/>
    </row>
    <row r="52" spans="1:32" s="245" customFormat="1" ht="13.5" customHeight="1">
      <c r="A52" s="714"/>
      <c r="B52" s="229">
        <v>30</v>
      </c>
      <c r="C52" s="230">
        <v>0</v>
      </c>
      <c r="D52" s="231">
        <v>0</v>
      </c>
      <c r="E52" s="231">
        <v>0</v>
      </c>
      <c r="F52" s="231">
        <v>0</v>
      </c>
      <c r="G52" s="231">
        <v>0</v>
      </c>
      <c r="H52" s="231">
        <v>0</v>
      </c>
      <c r="I52" s="232">
        <v>0</v>
      </c>
      <c r="J52" s="233">
        <f t="shared" si="9"/>
        <v>0</v>
      </c>
      <c r="K52" s="231">
        <v>0</v>
      </c>
      <c r="L52" s="232">
        <v>0</v>
      </c>
      <c r="M52" s="234">
        <v>127</v>
      </c>
      <c r="N52" s="235">
        <v>140</v>
      </c>
      <c r="O52" s="236">
        <v>1268</v>
      </c>
      <c r="P52" s="310">
        <f t="shared" si="10"/>
        <v>0</v>
      </c>
      <c r="Q52" s="289">
        <f t="shared" si="11"/>
        <v>0</v>
      </c>
      <c r="R52" s="289">
        <f t="shared" si="12"/>
        <v>0</v>
      </c>
      <c r="S52" s="289">
        <f t="shared" si="13"/>
        <v>0</v>
      </c>
      <c r="T52" s="289">
        <f t="shared" si="14"/>
        <v>0</v>
      </c>
      <c r="U52" s="289">
        <f t="shared" si="15"/>
        <v>0</v>
      </c>
      <c r="V52" s="311">
        <f t="shared" si="16"/>
        <v>0</v>
      </c>
      <c r="W52" s="308">
        <f t="shared" si="17"/>
        <v>0</v>
      </c>
      <c r="X52" s="285">
        <v>0</v>
      </c>
      <c r="Y52" s="286">
        <v>0</v>
      </c>
      <c r="Z52" s="241">
        <v>0.03</v>
      </c>
      <c r="AA52" s="242">
        <v>0.03</v>
      </c>
      <c r="AB52" s="372">
        <v>0.26</v>
      </c>
      <c r="AC52" s="694"/>
      <c r="AF52" s="246"/>
    </row>
    <row r="53" spans="1:32" s="245" customFormat="1" ht="13.5" customHeight="1">
      <c r="A53" s="712">
        <v>8</v>
      </c>
      <c r="B53" s="316">
        <v>31</v>
      </c>
      <c r="C53" s="317">
        <v>0</v>
      </c>
      <c r="D53" s="318">
        <v>0</v>
      </c>
      <c r="E53" s="318">
        <v>0</v>
      </c>
      <c r="F53" s="318">
        <v>0</v>
      </c>
      <c r="G53" s="318">
        <v>0</v>
      </c>
      <c r="H53" s="318">
        <v>0</v>
      </c>
      <c r="I53" s="319">
        <v>0</v>
      </c>
      <c r="J53" s="272">
        <f t="shared" si="9"/>
        <v>0</v>
      </c>
      <c r="K53" s="318">
        <v>0</v>
      </c>
      <c r="L53" s="319">
        <v>0</v>
      </c>
      <c r="M53" s="275">
        <v>136</v>
      </c>
      <c r="N53" s="276">
        <v>103</v>
      </c>
      <c r="O53" s="277">
        <v>1120</v>
      </c>
      <c r="P53" s="302">
        <f t="shared" si="10"/>
        <v>0</v>
      </c>
      <c r="Q53" s="285">
        <f t="shared" si="11"/>
        <v>0</v>
      </c>
      <c r="R53" s="285">
        <f t="shared" si="12"/>
        <v>0</v>
      </c>
      <c r="S53" s="285">
        <f t="shared" si="13"/>
        <v>0</v>
      </c>
      <c r="T53" s="314">
        <f t="shared" si="14"/>
        <v>0</v>
      </c>
      <c r="U53" s="285">
        <f t="shared" si="15"/>
        <v>0</v>
      </c>
      <c r="V53" s="286">
        <f t="shared" si="16"/>
        <v>0</v>
      </c>
      <c r="W53" s="320">
        <f t="shared" si="17"/>
        <v>0</v>
      </c>
      <c r="X53" s="314">
        <v>0</v>
      </c>
      <c r="Y53" s="321">
        <v>0</v>
      </c>
      <c r="Z53" s="280">
        <v>0.03</v>
      </c>
      <c r="AA53" s="281">
        <v>0.02</v>
      </c>
      <c r="AB53" s="487">
        <v>0.23</v>
      </c>
      <c r="AC53" s="694"/>
      <c r="AF53" s="246"/>
    </row>
    <row r="54" spans="1:32" s="245" customFormat="1" ht="13.5" customHeight="1">
      <c r="A54" s="713"/>
      <c r="B54" s="229">
        <v>32</v>
      </c>
      <c r="C54" s="230">
        <v>0</v>
      </c>
      <c r="D54" s="231">
        <v>0</v>
      </c>
      <c r="E54" s="231">
        <v>0</v>
      </c>
      <c r="F54" s="231">
        <v>0</v>
      </c>
      <c r="G54" s="231">
        <v>1</v>
      </c>
      <c r="H54" s="231">
        <v>0</v>
      </c>
      <c r="I54" s="232">
        <v>0</v>
      </c>
      <c r="J54" s="233">
        <f t="shared" si="9"/>
        <v>1</v>
      </c>
      <c r="K54" s="231">
        <v>1</v>
      </c>
      <c r="L54" s="232">
        <v>0</v>
      </c>
      <c r="M54" s="234">
        <v>107</v>
      </c>
      <c r="N54" s="235">
        <v>96</v>
      </c>
      <c r="O54" s="236">
        <v>999</v>
      </c>
      <c r="P54" s="302">
        <f t="shared" si="10"/>
        <v>0</v>
      </c>
      <c r="Q54" s="285">
        <f t="shared" si="11"/>
        <v>0</v>
      </c>
      <c r="R54" s="285">
        <f t="shared" si="12"/>
        <v>0</v>
      </c>
      <c r="S54" s="285">
        <f t="shared" si="13"/>
        <v>0</v>
      </c>
      <c r="T54" s="285">
        <f t="shared" si="14"/>
        <v>0.14285714285714285</v>
      </c>
      <c r="U54" s="285">
        <f t="shared" si="15"/>
        <v>0</v>
      </c>
      <c r="V54" s="286">
        <f t="shared" si="16"/>
        <v>0</v>
      </c>
      <c r="W54" s="308">
        <f t="shared" si="17"/>
        <v>0.01639344262295082</v>
      </c>
      <c r="X54" s="285">
        <v>0.01639344262295082</v>
      </c>
      <c r="Y54" s="286">
        <v>0</v>
      </c>
      <c r="Z54" s="241">
        <v>0.02</v>
      </c>
      <c r="AA54" s="242">
        <v>0.02</v>
      </c>
      <c r="AB54" s="372">
        <v>0.21</v>
      </c>
      <c r="AC54" s="694"/>
      <c r="AF54" s="246"/>
    </row>
    <row r="55" spans="1:32" s="245" customFormat="1" ht="13.5" customHeight="1">
      <c r="A55" s="713"/>
      <c r="B55" s="229">
        <v>33</v>
      </c>
      <c r="C55" s="230">
        <v>0</v>
      </c>
      <c r="D55" s="231">
        <v>0</v>
      </c>
      <c r="E55" s="231">
        <v>0</v>
      </c>
      <c r="F55" s="231">
        <v>0</v>
      </c>
      <c r="G55" s="231">
        <v>0</v>
      </c>
      <c r="H55" s="231">
        <v>0</v>
      </c>
      <c r="I55" s="232">
        <v>0</v>
      </c>
      <c r="J55" s="233">
        <f t="shared" si="9"/>
        <v>0</v>
      </c>
      <c r="K55" s="231">
        <v>0</v>
      </c>
      <c r="L55" s="232">
        <v>1</v>
      </c>
      <c r="M55" s="234">
        <v>103</v>
      </c>
      <c r="N55" s="235">
        <v>72</v>
      </c>
      <c r="O55" s="236">
        <v>1157</v>
      </c>
      <c r="P55" s="302">
        <f t="shared" si="10"/>
        <v>0</v>
      </c>
      <c r="Q55" s="285">
        <f t="shared" si="11"/>
        <v>0</v>
      </c>
      <c r="R55" s="285">
        <f t="shared" si="12"/>
        <v>0</v>
      </c>
      <c r="S55" s="285">
        <f t="shared" si="13"/>
        <v>0</v>
      </c>
      <c r="T55" s="285">
        <f t="shared" si="14"/>
        <v>0</v>
      </c>
      <c r="U55" s="285">
        <f t="shared" si="15"/>
        <v>0</v>
      </c>
      <c r="V55" s="286">
        <f t="shared" si="16"/>
        <v>0</v>
      </c>
      <c r="W55" s="308">
        <f t="shared" si="17"/>
        <v>0</v>
      </c>
      <c r="X55" s="285">
        <v>0</v>
      </c>
      <c r="Y55" s="286">
        <v>0.01639344262295082</v>
      </c>
      <c r="Z55" s="241">
        <v>0.02</v>
      </c>
      <c r="AA55" s="242">
        <v>0.02</v>
      </c>
      <c r="AB55" s="372">
        <v>0.24</v>
      </c>
      <c r="AC55" s="694"/>
      <c r="AF55" s="246"/>
    </row>
    <row r="56" spans="1:32" s="245" customFormat="1" ht="13.5" customHeight="1">
      <c r="A56" s="713"/>
      <c r="B56" s="229">
        <v>34</v>
      </c>
      <c r="C56" s="230">
        <v>0</v>
      </c>
      <c r="D56" s="231">
        <v>0</v>
      </c>
      <c r="E56" s="231">
        <v>0</v>
      </c>
      <c r="F56" s="231">
        <v>0</v>
      </c>
      <c r="G56" s="231">
        <v>0</v>
      </c>
      <c r="H56" s="231">
        <v>0</v>
      </c>
      <c r="I56" s="232">
        <v>0</v>
      </c>
      <c r="J56" s="233">
        <f t="shared" si="9"/>
        <v>0</v>
      </c>
      <c r="K56" s="231">
        <v>0</v>
      </c>
      <c r="L56" s="232">
        <v>0</v>
      </c>
      <c r="M56" s="234">
        <v>83</v>
      </c>
      <c r="N56" s="235">
        <v>65</v>
      </c>
      <c r="O56" s="236">
        <v>1090</v>
      </c>
      <c r="P56" s="302">
        <f t="shared" si="10"/>
        <v>0</v>
      </c>
      <c r="Q56" s="285">
        <f t="shared" si="11"/>
        <v>0</v>
      </c>
      <c r="R56" s="285">
        <f t="shared" si="12"/>
        <v>0</v>
      </c>
      <c r="S56" s="285">
        <f t="shared" si="13"/>
        <v>0</v>
      </c>
      <c r="T56" s="285">
        <f t="shared" si="14"/>
        <v>0</v>
      </c>
      <c r="U56" s="285">
        <f t="shared" si="15"/>
        <v>0</v>
      </c>
      <c r="V56" s="286">
        <f t="shared" si="16"/>
        <v>0</v>
      </c>
      <c r="W56" s="308">
        <f t="shared" si="17"/>
        <v>0</v>
      </c>
      <c r="X56" s="285">
        <v>0</v>
      </c>
      <c r="Y56" s="286">
        <v>0</v>
      </c>
      <c r="Z56" s="241">
        <v>0.02</v>
      </c>
      <c r="AA56" s="242">
        <v>0.01</v>
      </c>
      <c r="AB56" s="372">
        <v>0.22</v>
      </c>
      <c r="AC56" s="694"/>
      <c r="AF56" s="246"/>
    </row>
    <row r="57" spans="1:32" s="245" customFormat="1" ht="13.5" customHeight="1">
      <c r="A57" s="717"/>
      <c r="B57" s="322">
        <v>35</v>
      </c>
      <c r="C57" s="323">
        <v>0</v>
      </c>
      <c r="D57" s="324">
        <v>0</v>
      </c>
      <c r="E57" s="324">
        <v>0</v>
      </c>
      <c r="F57" s="324">
        <v>0</v>
      </c>
      <c r="G57" s="324">
        <v>1</v>
      </c>
      <c r="H57" s="324">
        <v>0</v>
      </c>
      <c r="I57" s="325">
        <v>0</v>
      </c>
      <c r="J57" s="326">
        <f t="shared" si="9"/>
        <v>1</v>
      </c>
      <c r="K57" s="324">
        <v>3</v>
      </c>
      <c r="L57" s="325">
        <v>0</v>
      </c>
      <c r="M57" s="327">
        <v>125</v>
      </c>
      <c r="N57" s="328">
        <v>83</v>
      </c>
      <c r="O57" s="329">
        <v>1226</v>
      </c>
      <c r="P57" s="302">
        <f t="shared" si="10"/>
        <v>0</v>
      </c>
      <c r="Q57" s="330">
        <f t="shared" si="11"/>
        <v>0</v>
      </c>
      <c r="R57" s="330">
        <f t="shared" si="12"/>
        <v>0</v>
      </c>
      <c r="S57" s="330">
        <f t="shared" si="13"/>
        <v>0</v>
      </c>
      <c r="T57" s="330">
        <f t="shared" si="14"/>
        <v>0.14285714285714285</v>
      </c>
      <c r="U57" s="330">
        <f t="shared" si="15"/>
        <v>0</v>
      </c>
      <c r="V57" s="331">
        <f t="shared" si="16"/>
        <v>0</v>
      </c>
      <c r="W57" s="332">
        <f t="shared" si="17"/>
        <v>0.01639344262295082</v>
      </c>
      <c r="X57" s="330">
        <v>0.04918032786885246</v>
      </c>
      <c r="Y57" s="331">
        <v>0</v>
      </c>
      <c r="Z57" s="333">
        <v>0.03</v>
      </c>
      <c r="AA57" s="334">
        <v>0.02</v>
      </c>
      <c r="AB57" s="532">
        <v>0.25</v>
      </c>
      <c r="AC57" s="694"/>
      <c r="AF57" s="246"/>
    </row>
    <row r="58" spans="1:29" s="245" customFormat="1" ht="15.75" customHeight="1">
      <c r="A58" s="715" t="s">
        <v>60</v>
      </c>
      <c r="B58" s="716"/>
      <c r="C58" s="335">
        <f aca="true" t="shared" si="18" ref="C58:S58">SUM(C6:C57)</f>
        <v>1135</v>
      </c>
      <c r="D58" s="336">
        <f t="shared" si="18"/>
        <v>2309</v>
      </c>
      <c r="E58" s="336">
        <f t="shared" si="18"/>
        <v>3334</v>
      </c>
      <c r="F58" s="336">
        <f t="shared" si="18"/>
        <v>5015</v>
      </c>
      <c r="G58" s="336">
        <f t="shared" si="18"/>
        <v>1465</v>
      </c>
      <c r="H58" s="336">
        <f t="shared" si="18"/>
        <v>1417</v>
      </c>
      <c r="I58" s="337">
        <f t="shared" si="18"/>
        <v>1886</v>
      </c>
      <c r="J58" s="338">
        <f t="shared" si="18"/>
        <v>16561</v>
      </c>
      <c r="K58" s="336">
        <f>SUM(K6:K57)</f>
        <v>16878</v>
      </c>
      <c r="L58" s="337">
        <f>SUM(L6:L57)</f>
        <v>19933</v>
      </c>
      <c r="M58" s="7">
        <f t="shared" si="18"/>
        <v>1492567</v>
      </c>
      <c r="N58" s="339">
        <v>1181724</v>
      </c>
      <c r="O58" s="50">
        <f t="shared" si="18"/>
        <v>1689415</v>
      </c>
      <c r="P58" s="340">
        <f t="shared" si="18"/>
        <v>227.00000000000003</v>
      </c>
      <c r="Q58" s="341">
        <f t="shared" si="18"/>
        <v>230.9</v>
      </c>
      <c r="R58" s="341">
        <f t="shared" si="18"/>
        <v>416.75</v>
      </c>
      <c r="S58" s="341">
        <f t="shared" si="18"/>
        <v>295</v>
      </c>
      <c r="T58" s="341">
        <f aca="true" t="shared" si="19" ref="T58:AB58">SUM(T6:T57)</f>
        <v>209.28571428571425</v>
      </c>
      <c r="U58" s="341">
        <f t="shared" si="19"/>
        <v>202.4285714285714</v>
      </c>
      <c r="V58" s="342">
        <f t="shared" si="19"/>
        <v>269.42857142857144</v>
      </c>
      <c r="W58" s="343">
        <f t="shared" si="19"/>
        <v>271.49180327868845</v>
      </c>
      <c r="X58" s="341">
        <v>276.68852459016387</v>
      </c>
      <c r="Y58" s="342">
        <v>326.7704918032786</v>
      </c>
      <c r="Z58" s="10">
        <f>SUM(Z6:Z57)</f>
        <v>301.6599999999999</v>
      </c>
      <c r="AA58" s="344">
        <v>239.26999999999995</v>
      </c>
      <c r="AB58" s="12">
        <f t="shared" si="19"/>
        <v>342.53999999999996</v>
      </c>
      <c r="AC58" s="695"/>
    </row>
    <row r="59" ht="13.5" customHeight="1">
      <c r="P59" s="4"/>
    </row>
    <row r="61" spans="2:28" s="209" customFormat="1" ht="14.25">
      <c r="B61" s="207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1"/>
      <c r="N61" s="1"/>
      <c r="O61" s="1"/>
      <c r="P61" s="208"/>
      <c r="Q61" s="208"/>
      <c r="R61" s="208"/>
      <c r="S61" s="208"/>
      <c r="T61" s="208"/>
      <c r="U61" s="208"/>
      <c r="V61" s="208"/>
      <c r="W61" s="208"/>
      <c r="X61" s="208"/>
      <c r="Y61" s="208"/>
      <c r="Z61" s="1"/>
      <c r="AA61" s="1"/>
      <c r="AB61" s="1"/>
    </row>
    <row r="62" spans="2:28" s="209" customFormat="1" ht="14.25">
      <c r="B62" s="207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1"/>
      <c r="N62" s="1"/>
      <c r="O62" s="1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1"/>
      <c r="AA62" s="1"/>
      <c r="AB62" s="1"/>
    </row>
    <row r="63" spans="2:28" s="209" customFormat="1" ht="14.25">
      <c r="B63" s="207"/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1"/>
      <c r="N63" s="1"/>
      <c r="O63" s="1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349"/>
      <c r="AA63" s="349"/>
      <c r="AB63" s="1"/>
    </row>
    <row r="64" spans="2:28" s="209" customFormat="1" ht="14.25">
      <c r="B64" s="207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1"/>
      <c r="N64" s="1"/>
      <c r="O64" s="1"/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1"/>
      <c r="AA64" s="1"/>
      <c r="AB64" s="1"/>
    </row>
    <row r="65" spans="2:28" s="209" customFormat="1" ht="14.25">
      <c r="B65" s="207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1"/>
      <c r="N65" s="1"/>
      <c r="O65" s="1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1"/>
      <c r="AA65" s="1"/>
      <c r="AB65" s="1"/>
    </row>
    <row r="66" spans="2:28" s="209" customFormat="1" ht="14.25">
      <c r="B66" s="207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1"/>
      <c r="N66" s="1"/>
      <c r="O66" s="1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1"/>
      <c r="AA66" s="1"/>
      <c r="AB66" s="1"/>
    </row>
    <row r="67" spans="2:28" s="209" customFormat="1" ht="14.25">
      <c r="B67" s="207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1"/>
      <c r="N67" s="1"/>
      <c r="O67" s="1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1"/>
      <c r="AA67" s="1"/>
      <c r="AB67" s="1"/>
    </row>
    <row r="68" spans="2:28" s="209" customFormat="1" ht="14.25">
      <c r="B68" s="207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1"/>
      <c r="N68" s="1"/>
      <c r="O68" s="1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1"/>
      <c r="AA68" s="1"/>
      <c r="AB68" s="1"/>
    </row>
    <row r="69" spans="2:28" s="209" customFormat="1" ht="14.25">
      <c r="B69" s="207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1"/>
      <c r="N69" s="1"/>
      <c r="O69" s="1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1"/>
      <c r="AA69" s="1"/>
      <c r="AB69" s="1"/>
    </row>
    <row r="70" spans="2:28" s="209" customFormat="1" ht="14.25">
      <c r="B70" s="207"/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1"/>
      <c r="N70" s="1"/>
      <c r="O70" s="1"/>
      <c r="P70" s="208"/>
      <c r="Q70" s="208"/>
      <c r="R70" s="208"/>
      <c r="S70" s="208"/>
      <c r="T70" s="208"/>
      <c r="U70" s="208"/>
      <c r="V70" s="208"/>
      <c r="W70" s="208"/>
      <c r="X70" s="208"/>
      <c r="Y70" s="208"/>
      <c r="Z70" s="1"/>
      <c r="AA70" s="1"/>
      <c r="AB70" s="1"/>
    </row>
  </sheetData>
  <sheetProtection/>
  <mergeCells count="33">
    <mergeCell ref="P2:AB2"/>
    <mergeCell ref="C2:O2"/>
    <mergeCell ref="C3:I3"/>
    <mergeCell ref="J3:L3"/>
    <mergeCell ref="P3:V3"/>
    <mergeCell ref="Z3:AB3"/>
    <mergeCell ref="M3:O3"/>
    <mergeCell ref="A28:A31"/>
    <mergeCell ref="A32:A35"/>
    <mergeCell ref="A6:A9"/>
    <mergeCell ref="W3:Y3"/>
    <mergeCell ref="A10:A13"/>
    <mergeCell ref="A14:A18"/>
    <mergeCell ref="A19:A22"/>
    <mergeCell ref="A23:A27"/>
    <mergeCell ref="J4:J5"/>
    <mergeCell ref="K4:K5"/>
    <mergeCell ref="A36:A39"/>
    <mergeCell ref="A49:A52"/>
    <mergeCell ref="A58:B58"/>
    <mergeCell ref="A53:A57"/>
    <mergeCell ref="A40:A44"/>
    <mergeCell ref="A45:A48"/>
    <mergeCell ref="AB4:AB5"/>
    <mergeCell ref="L4:L5"/>
    <mergeCell ref="M4:M5"/>
    <mergeCell ref="O4:O5"/>
    <mergeCell ref="W4:W5"/>
    <mergeCell ref="X4:X5"/>
    <mergeCell ref="N4:N5"/>
    <mergeCell ref="AA4:AA5"/>
    <mergeCell ref="Y4:Y5"/>
    <mergeCell ref="Z4:Z5"/>
  </mergeCells>
  <printOptions horizontalCentered="1" verticalCentered="1"/>
  <pageMargins left="0" right="0" top="0" bottom="0.3937007874015748" header="0.4724409448818898" footer="0.15748031496062992"/>
  <pageSetup horizontalDpi="1200" verticalDpi="1200" orientation="landscape" paperSize="9" scale="68" r:id="rId1"/>
  <ignoredErrors>
    <ignoredError sqref="J23:J57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AB61"/>
  <sheetViews>
    <sheetView showGridLines="0" showZeros="0" zoomScale="75" zoomScaleNormal="75" zoomScalePageLayoutView="0" workbookViewId="0" topLeftCell="A1">
      <pane xSplit="2" ySplit="5" topLeftCell="C15" activePane="bottomRight" state="frozen"/>
      <selection pane="topLeft" activeCell="A48" sqref="A48:A56"/>
      <selection pane="topRight" activeCell="A48" sqref="A48:A56"/>
      <selection pane="bottomLeft" activeCell="A48" sqref="A48:A56"/>
      <selection pane="bottomRight" activeCell="A1" sqref="A1"/>
    </sheetView>
  </sheetViews>
  <sheetFormatPr defaultColWidth="9.00390625" defaultRowHeight="13.5"/>
  <cols>
    <col min="1" max="1" width="3.625" style="346" customWidth="1"/>
    <col min="2" max="2" width="4.625" style="347" customWidth="1"/>
    <col min="3" max="9" width="6.75390625" style="348" customWidth="1"/>
    <col min="10" max="12" width="7.375" style="348" customWidth="1"/>
    <col min="13" max="13" width="8.875" style="348" customWidth="1"/>
    <col min="14" max="15" width="8.75390625" style="348" customWidth="1"/>
    <col min="16" max="22" width="7.75390625" style="348" customWidth="1"/>
    <col min="23" max="28" width="7.875" style="348" customWidth="1"/>
    <col min="29" max="29" width="9.125" style="346" bestFit="1" customWidth="1"/>
    <col min="30" max="30" width="9.625" style="346" bestFit="1" customWidth="1"/>
    <col min="31" max="32" width="9.125" style="346" bestFit="1" customWidth="1"/>
    <col min="33" max="16384" width="9.00390625" style="346" customWidth="1"/>
  </cols>
  <sheetData>
    <row r="1" spans="1:28" s="209" customFormat="1" ht="24.75" customHeight="1">
      <c r="A1" s="565" t="s">
        <v>114</v>
      </c>
      <c r="B1" s="207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</row>
    <row r="2" spans="1:28" s="213" customFormat="1" ht="18" customHeight="1">
      <c r="A2" s="210"/>
      <c r="B2" s="211"/>
      <c r="C2" s="734" t="s">
        <v>56</v>
      </c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  <c r="P2" s="731" t="s">
        <v>88</v>
      </c>
      <c r="Q2" s="732"/>
      <c r="R2" s="732"/>
      <c r="S2" s="732"/>
      <c r="T2" s="732"/>
      <c r="U2" s="732"/>
      <c r="V2" s="732"/>
      <c r="W2" s="732"/>
      <c r="X2" s="732"/>
      <c r="Y2" s="732"/>
      <c r="Z2" s="732"/>
      <c r="AA2" s="732"/>
      <c r="AB2" s="748"/>
    </row>
    <row r="3" spans="1:28" s="213" customFormat="1" ht="18" customHeight="1">
      <c r="A3" s="214"/>
      <c r="B3" s="215"/>
      <c r="C3" s="735" t="s">
        <v>100</v>
      </c>
      <c r="D3" s="736"/>
      <c r="E3" s="736"/>
      <c r="F3" s="736"/>
      <c r="G3" s="736"/>
      <c r="H3" s="736"/>
      <c r="I3" s="736"/>
      <c r="J3" s="737" t="s">
        <v>53</v>
      </c>
      <c r="K3" s="738"/>
      <c r="L3" s="738"/>
      <c r="M3" s="744" t="s">
        <v>59</v>
      </c>
      <c r="N3" s="744"/>
      <c r="O3" s="744"/>
      <c r="P3" s="739" t="s">
        <v>100</v>
      </c>
      <c r="Q3" s="736"/>
      <c r="R3" s="736"/>
      <c r="S3" s="736"/>
      <c r="T3" s="736"/>
      <c r="U3" s="736"/>
      <c r="V3" s="736"/>
      <c r="W3" s="722" t="s">
        <v>57</v>
      </c>
      <c r="X3" s="723"/>
      <c r="Y3" s="723"/>
      <c r="Z3" s="753" t="s">
        <v>58</v>
      </c>
      <c r="AA3" s="754"/>
      <c r="AB3" s="755"/>
    </row>
    <row r="4" spans="1:28" s="213" customFormat="1" ht="6.75" customHeight="1">
      <c r="A4" s="214"/>
      <c r="B4" s="215"/>
      <c r="C4" s="216"/>
      <c r="D4" s="217"/>
      <c r="E4" s="217"/>
      <c r="F4" s="217"/>
      <c r="G4" s="217"/>
      <c r="H4" s="217"/>
      <c r="I4" s="218"/>
      <c r="J4" s="708">
        <v>2014</v>
      </c>
      <c r="K4" s="710">
        <v>2013</v>
      </c>
      <c r="L4" s="706">
        <v>2012</v>
      </c>
      <c r="M4" s="708">
        <v>2014</v>
      </c>
      <c r="N4" s="710">
        <v>2013</v>
      </c>
      <c r="O4" s="706">
        <v>2012</v>
      </c>
      <c r="P4" s="219"/>
      <c r="Q4" s="217"/>
      <c r="R4" s="217"/>
      <c r="S4" s="217"/>
      <c r="T4" s="217"/>
      <c r="U4" s="217"/>
      <c r="V4" s="218"/>
      <c r="W4" s="708">
        <v>2014</v>
      </c>
      <c r="X4" s="710">
        <v>2013</v>
      </c>
      <c r="Y4" s="706">
        <v>2012</v>
      </c>
      <c r="Z4" s="704">
        <v>2014</v>
      </c>
      <c r="AA4" s="710">
        <v>2013</v>
      </c>
      <c r="AB4" s="702">
        <v>2012</v>
      </c>
    </row>
    <row r="5" spans="1:28" s="228" customFormat="1" ht="61.5" customHeight="1">
      <c r="A5" s="220" t="s">
        <v>54</v>
      </c>
      <c r="B5" s="221" t="s">
        <v>55</v>
      </c>
      <c r="C5" s="222" t="s">
        <v>82</v>
      </c>
      <c r="D5" s="223" t="s">
        <v>83</v>
      </c>
      <c r="E5" s="223" t="s">
        <v>84</v>
      </c>
      <c r="F5" s="223" t="s">
        <v>52</v>
      </c>
      <c r="G5" s="223" t="s">
        <v>93</v>
      </c>
      <c r="H5" s="223" t="s">
        <v>85</v>
      </c>
      <c r="I5" s="224" t="s">
        <v>86</v>
      </c>
      <c r="J5" s="709"/>
      <c r="K5" s="711"/>
      <c r="L5" s="707"/>
      <c r="M5" s="709"/>
      <c r="N5" s="711"/>
      <c r="O5" s="707"/>
      <c r="P5" s="225" t="s">
        <v>82</v>
      </c>
      <c r="Q5" s="223" t="s">
        <v>83</v>
      </c>
      <c r="R5" s="223" t="s">
        <v>84</v>
      </c>
      <c r="S5" s="223" t="s">
        <v>52</v>
      </c>
      <c r="T5" s="223" t="s">
        <v>93</v>
      </c>
      <c r="U5" s="223" t="s">
        <v>85</v>
      </c>
      <c r="V5" s="226" t="s">
        <v>86</v>
      </c>
      <c r="W5" s="709"/>
      <c r="X5" s="711"/>
      <c r="Y5" s="707"/>
      <c r="Z5" s="705"/>
      <c r="AA5" s="711"/>
      <c r="AB5" s="703"/>
    </row>
    <row r="6" spans="1:28" s="46" customFormat="1" ht="13.5" customHeight="1">
      <c r="A6" s="770">
        <v>1</v>
      </c>
      <c r="B6" s="541" t="s">
        <v>0</v>
      </c>
      <c r="C6" s="68">
        <v>3</v>
      </c>
      <c r="D6" s="561">
        <v>4</v>
      </c>
      <c r="E6" s="561">
        <v>8</v>
      </c>
      <c r="F6" s="561">
        <v>14</v>
      </c>
      <c r="G6" s="561">
        <v>2</v>
      </c>
      <c r="H6" s="561">
        <v>6</v>
      </c>
      <c r="I6" s="461">
        <v>1</v>
      </c>
      <c r="J6" s="68">
        <f>SUM(C6:I6)</f>
        <v>38</v>
      </c>
      <c r="K6" s="561">
        <v>81</v>
      </c>
      <c r="L6" s="461">
        <v>107</v>
      </c>
      <c r="M6" s="566">
        <v>3628</v>
      </c>
      <c r="N6" s="447">
        <v>5011</v>
      </c>
      <c r="O6" s="301">
        <v>7883</v>
      </c>
      <c r="P6" s="567">
        <f aca="true" t="shared" si="0" ref="P6:P37">C6/3</f>
        <v>1</v>
      </c>
      <c r="Q6" s="304">
        <f aca="true" t="shared" si="1" ref="Q6:Q37">D6/6</f>
        <v>0.6666666666666666</v>
      </c>
      <c r="R6" s="304">
        <f aca="true" t="shared" si="2" ref="R6:R37">E6/5</f>
        <v>1.6</v>
      </c>
      <c r="S6" s="304">
        <f aca="true" t="shared" si="3" ref="S6:S37">F6/11</f>
        <v>1.2727272727272727</v>
      </c>
      <c r="T6" s="304">
        <f aca="true" t="shared" si="4" ref="T6:T37">G6/4</f>
        <v>0.5</v>
      </c>
      <c r="U6" s="304">
        <f aca="true" t="shared" si="5" ref="U6:U37">H6/4</f>
        <v>1.5</v>
      </c>
      <c r="V6" s="305">
        <f aca="true" t="shared" si="6" ref="V6:V37">I6/4</f>
        <v>0.25</v>
      </c>
      <c r="W6" s="303">
        <f aca="true" t="shared" si="7" ref="W6:W37">J6/37</f>
        <v>1.027027027027027</v>
      </c>
      <c r="X6" s="304">
        <v>2.189189189189189</v>
      </c>
      <c r="Y6" s="305">
        <v>2.891891891891892</v>
      </c>
      <c r="Z6" s="557">
        <v>1.25</v>
      </c>
      <c r="AA6" s="449">
        <v>1.66</v>
      </c>
      <c r="AB6" s="520">
        <v>2.53</v>
      </c>
    </row>
    <row r="7" spans="1:28" s="46" customFormat="1" ht="13.5" customHeight="1">
      <c r="A7" s="758"/>
      <c r="B7" s="545" t="s">
        <v>1</v>
      </c>
      <c r="C7" s="485">
        <v>3</v>
      </c>
      <c r="D7" s="435">
        <v>14</v>
      </c>
      <c r="E7" s="435">
        <v>23</v>
      </c>
      <c r="F7" s="435">
        <v>15</v>
      </c>
      <c r="G7" s="435">
        <v>13</v>
      </c>
      <c r="H7" s="435">
        <v>21</v>
      </c>
      <c r="I7" s="422">
        <v>0</v>
      </c>
      <c r="J7" s="485">
        <f aca="true" t="shared" si="8" ref="J7:J57">SUM(C7:I7)</f>
        <v>89</v>
      </c>
      <c r="K7" s="435">
        <v>138</v>
      </c>
      <c r="L7" s="422">
        <v>106</v>
      </c>
      <c r="M7" s="566">
        <v>6854</v>
      </c>
      <c r="N7" s="284">
        <v>6063</v>
      </c>
      <c r="O7" s="236">
        <v>6847</v>
      </c>
      <c r="P7" s="302">
        <f t="shared" si="0"/>
        <v>1</v>
      </c>
      <c r="Q7" s="285">
        <f t="shared" si="1"/>
        <v>2.3333333333333335</v>
      </c>
      <c r="R7" s="285">
        <f t="shared" si="2"/>
        <v>4.6</v>
      </c>
      <c r="S7" s="285">
        <f t="shared" si="3"/>
        <v>1.3636363636363635</v>
      </c>
      <c r="T7" s="285">
        <f t="shared" si="4"/>
        <v>3.25</v>
      </c>
      <c r="U7" s="285">
        <f t="shared" si="5"/>
        <v>5.25</v>
      </c>
      <c r="V7" s="286">
        <f t="shared" si="6"/>
        <v>0</v>
      </c>
      <c r="W7" s="308">
        <f t="shared" si="7"/>
        <v>2.4054054054054053</v>
      </c>
      <c r="X7" s="285">
        <v>3.72972972972973</v>
      </c>
      <c r="Y7" s="286">
        <v>2.864864864864865</v>
      </c>
      <c r="Z7" s="557">
        <v>2.18</v>
      </c>
      <c r="AA7" s="437">
        <v>1.93</v>
      </c>
      <c r="AB7" s="372">
        <v>2.18</v>
      </c>
    </row>
    <row r="8" spans="1:28" s="46" customFormat="1" ht="13.5" customHeight="1">
      <c r="A8" s="758"/>
      <c r="B8" s="545" t="s">
        <v>2</v>
      </c>
      <c r="C8" s="485">
        <v>1</v>
      </c>
      <c r="D8" s="435">
        <v>2</v>
      </c>
      <c r="E8" s="435">
        <v>14</v>
      </c>
      <c r="F8" s="435">
        <v>26</v>
      </c>
      <c r="G8" s="435">
        <v>8</v>
      </c>
      <c r="H8" s="435">
        <v>9</v>
      </c>
      <c r="I8" s="422">
        <v>2</v>
      </c>
      <c r="J8" s="485">
        <f t="shared" si="8"/>
        <v>62</v>
      </c>
      <c r="K8" s="435">
        <v>52</v>
      </c>
      <c r="L8" s="422">
        <v>75</v>
      </c>
      <c r="M8" s="566">
        <v>3471</v>
      </c>
      <c r="N8" s="284">
        <v>3544</v>
      </c>
      <c r="O8" s="236">
        <v>5164</v>
      </c>
      <c r="P8" s="302">
        <f t="shared" si="0"/>
        <v>0.3333333333333333</v>
      </c>
      <c r="Q8" s="285">
        <f t="shared" si="1"/>
        <v>0.3333333333333333</v>
      </c>
      <c r="R8" s="285">
        <f t="shared" si="2"/>
        <v>2.8</v>
      </c>
      <c r="S8" s="285">
        <f t="shared" si="3"/>
        <v>2.3636363636363638</v>
      </c>
      <c r="T8" s="285">
        <f t="shared" si="4"/>
        <v>2</v>
      </c>
      <c r="U8" s="285">
        <f t="shared" si="5"/>
        <v>2.25</v>
      </c>
      <c r="V8" s="286">
        <f t="shared" si="6"/>
        <v>0.5</v>
      </c>
      <c r="W8" s="308">
        <f t="shared" si="7"/>
        <v>1.6756756756756757</v>
      </c>
      <c r="X8" s="285">
        <v>1.4054054054054055</v>
      </c>
      <c r="Y8" s="286">
        <v>2.027027027027027</v>
      </c>
      <c r="Z8" s="557">
        <v>1.1</v>
      </c>
      <c r="AA8" s="437">
        <v>1.12</v>
      </c>
      <c r="AB8" s="372">
        <v>1.64</v>
      </c>
    </row>
    <row r="9" spans="1:28" s="46" customFormat="1" ht="13.5" customHeight="1">
      <c r="A9" s="758"/>
      <c r="B9" s="545" t="s">
        <v>3</v>
      </c>
      <c r="C9" s="485">
        <v>1</v>
      </c>
      <c r="D9" s="435">
        <v>11</v>
      </c>
      <c r="E9" s="435">
        <v>17</v>
      </c>
      <c r="F9" s="435">
        <v>20</v>
      </c>
      <c r="G9" s="435">
        <v>3</v>
      </c>
      <c r="H9" s="435">
        <v>17</v>
      </c>
      <c r="I9" s="422">
        <v>1</v>
      </c>
      <c r="J9" s="485">
        <f t="shared" si="8"/>
        <v>70</v>
      </c>
      <c r="K9" s="435">
        <v>69</v>
      </c>
      <c r="L9" s="422">
        <v>67</v>
      </c>
      <c r="M9" s="566">
        <v>4581</v>
      </c>
      <c r="N9" s="284">
        <v>4235</v>
      </c>
      <c r="O9" s="236">
        <v>5223</v>
      </c>
      <c r="P9" s="302">
        <f t="shared" si="0"/>
        <v>0.3333333333333333</v>
      </c>
      <c r="Q9" s="285">
        <f t="shared" si="1"/>
        <v>1.8333333333333333</v>
      </c>
      <c r="R9" s="285">
        <f t="shared" si="2"/>
        <v>3.4</v>
      </c>
      <c r="S9" s="285">
        <f t="shared" si="3"/>
        <v>1.8181818181818181</v>
      </c>
      <c r="T9" s="285">
        <f t="shared" si="4"/>
        <v>0.75</v>
      </c>
      <c r="U9" s="285">
        <f t="shared" si="5"/>
        <v>4.25</v>
      </c>
      <c r="V9" s="286">
        <f t="shared" si="6"/>
        <v>0.25</v>
      </c>
      <c r="W9" s="308">
        <f t="shared" si="7"/>
        <v>1.8918918918918919</v>
      </c>
      <c r="X9" s="285">
        <v>1.864864864864865</v>
      </c>
      <c r="Y9" s="286">
        <v>1.8108108108108107</v>
      </c>
      <c r="Z9" s="557">
        <v>1.45</v>
      </c>
      <c r="AA9" s="437">
        <v>1.34</v>
      </c>
      <c r="AB9" s="372">
        <v>1.66</v>
      </c>
    </row>
    <row r="10" spans="1:28" s="46" customFormat="1" ht="13.5" customHeight="1">
      <c r="A10" s="759"/>
      <c r="B10" s="545" t="s">
        <v>4</v>
      </c>
      <c r="C10" s="485">
        <v>1</v>
      </c>
      <c r="D10" s="435">
        <v>3</v>
      </c>
      <c r="E10" s="435">
        <v>12</v>
      </c>
      <c r="F10" s="435">
        <v>8</v>
      </c>
      <c r="G10" s="435">
        <v>5</v>
      </c>
      <c r="H10" s="435">
        <v>6</v>
      </c>
      <c r="I10" s="422">
        <v>0</v>
      </c>
      <c r="J10" s="485">
        <f t="shared" si="8"/>
        <v>35</v>
      </c>
      <c r="K10" s="435">
        <v>56</v>
      </c>
      <c r="L10" s="429">
        <v>59</v>
      </c>
      <c r="M10" s="568">
        <v>2963</v>
      </c>
      <c r="N10" s="288">
        <v>3107</v>
      </c>
      <c r="O10" s="255">
        <v>4535</v>
      </c>
      <c r="P10" s="310">
        <f t="shared" si="0"/>
        <v>0.3333333333333333</v>
      </c>
      <c r="Q10" s="289">
        <f t="shared" si="1"/>
        <v>0.5</v>
      </c>
      <c r="R10" s="289">
        <f t="shared" si="2"/>
        <v>2.4</v>
      </c>
      <c r="S10" s="289">
        <f t="shared" si="3"/>
        <v>0.7272727272727273</v>
      </c>
      <c r="T10" s="289">
        <f t="shared" si="4"/>
        <v>1.25</v>
      </c>
      <c r="U10" s="289">
        <f t="shared" si="5"/>
        <v>1.5</v>
      </c>
      <c r="V10" s="290">
        <f t="shared" si="6"/>
        <v>0</v>
      </c>
      <c r="W10" s="312">
        <f t="shared" si="7"/>
        <v>0.9459459459459459</v>
      </c>
      <c r="X10" s="289">
        <v>1.5135135135135136</v>
      </c>
      <c r="Y10" s="290">
        <v>1.5945945945945945</v>
      </c>
      <c r="Z10" s="569">
        <v>0.94</v>
      </c>
      <c r="AA10" s="446">
        <v>0.98</v>
      </c>
      <c r="AB10" s="372">
        <v>1.44</v>
      </c>
    </row>
    <row r="11" spans="1:28" s="3" customFormat="1" ht="13.5" customHeight="1">
      <c r="A11" s="771">
        <v>2</v>
      </c>
      <c r="B11" s="562" t="s">
        <v>5</v>
      </c>
      <c r="C11" s="275">
        <v>2</v>
      </c>
      <c r="D11" s="450">
        <v>3</v>
      </c>
      <c r="E11" s="450">
        <v>11</v>
      </c>
      <c r="F11" s="450">
        <v>35</v>
      </c>
      <c r="G11" s="450">
        <v>6</v>
      </c>
      <c r="H11" s="450">
        <v>7</v>
      </c>
      <c r="I11" s="277">
        <v>5</v>
      </c>
      <c r="J11" s="551">
        <f t="shared" si="8"/>
        <v>69</v>
      </c>
      <c r="K11" s="450">
        <v>54</v>
      </c>
      <c r="L11" s="236">
        <v>65</v>
      </c>
      <c r="M11" s="566">
        <v>3661</v>
      </c>
      <c r="N11" s="284">
        <v>4081</v>
      </c>
      <c r="O11" s="236">
        <v>4318</v>
      </c>
      <c r="P11" s="302">
        <f t="shared" si="0"/>
        <v>0.6666666666666666</v>
      </c>
      <c r="Q11" s="285">
        <f t="shared" si="1"/>
        <v>0.5</v>
      </c>
      <c r="R11" s="285">
        <f t="shared" si="2"/>
        <v>2.2</v>
      </c>
      <c r="S11" s="285">
        <f t="shared" si="3"/>
        <v>3.1818181818181817</v>
      </c>
      <c r="T11" s="285">
        <f t="shared" si="4"/>
        <v>1.5</v>
      </c>
      <c r="U11" s="285">
        <f t="shared" si="5"/>
        <v>1.75</v>
      </c>
      <c r="V11" s="309">
        <f t="shared" si="6"/>
        <v>1.25</v>
      </c>
      <c r="W11" s="308">
        <f t="shared" si="7"/>
        <v>1.864864864864865</v>
      </c>
      <c r="X11" s="285">
        <v>1.4594594594594594</v>
      </c>
      <c r="Y11" s="286">
        <v>1.7567567567567568</v>
      </c>
      <c r="Z11" s="557">
        <v>1.16</v>
      </c>
      <c r="AA11" s="437">
        <v>1.3</v>
      </c>
      <c r="AB11" s="487">
        <v>1.37</v>
      </c>
    </row>
    <row r="12" spans="1:28" s="3" customFormat="1" ht="13.5" customHeight="1">
      <c r="A12" s="772"/>
      <c r="B12" s="545" t="s">
        <v>6</v>
      </c>
      <c r="C12" s="234">
        <v>3</v>
      </c>
      <c r="D12" s="284">
        <v>4</v>
      </c>
      <c r="E12" s="284">
        <v>11</v>
      </c>
      <c r="F12" s="284">
        <v>24</v>
      </c>
      <c r="G12" s="284">
        <v>7</v>
      </c>
      <c r="H12" s="284">
        <v>3</v>
      </c>
      <c r="I12" s="236">
        <v>0</v>
      </c>
      <c r="J12" s="485">
        <f t="shared" si="8"/>
        <v>52</v>
      </c>
      <c r="K12" s="284">
        <v>75</v>
      </c>
      <c r="L12" s="236">
        <v>78</v>
      </c>
      <c r="M12" s="566">
        <v>3338</v>
      </c>
      <c r="N12" s="284">
        <v>3272</v>
      </c>
      <c r="O12" s="236">
        <v>4765</v>
      </c>
      <c r="P12" s="302">
        <f t="shared" si="0"/>
        <v>1</v>
      </c>
      <c r="Q12" s="285">
        <f t="shared" si="1"/>
        <v>0.6666666666666666</v>
      </c>
      <c r="R12" s="285">
        <f t="shared" si="2"/>
        <v>2.2</v>
      </c>
      <c r="S12" s="285">
        <f t="shared" si="3"/>
        <v>2.1818181818181817</v>
      </c>
      <c r="T12" s="285">
        <f t="shared" si="4"/>
        <v>1.75</v>
      </c>
      <c r="U12" s="285">
        <f t="shared" si="5"/>
        <v>0.75</v>
      </c>
      <c r="V12" s="309">
        <f t="shared" si="6"/>
        <v>0</v>
      </c>
      <c r="W12" s="308">
        <f t="shared" si="7"/>
        <v>1.4054054054054055</v>
      </c>
      <c r="X12" s="285">
        <v>2.027027027027027</v>
      </c>
      <c r="Y12" s="286">
        <v>2.108108108108108</v>
      </c>
      <c r="Z12" s="557">
        <v>1.06</v>
      </c>
      <c r="AA12" s="437">
        <v>1.04</v>
      </c>
      <c r="AB12" s="372">
        <v>1.51</v>
      </c>
    </row>
    <row r="13" spans="1:28" s="3" customFormat="1" ht="13.5" customHeight="1">
      <c r="A13" s="772"/>
      <c r="B13" s="545" t="s">
        <v>7</v>
      </c>
      <c r="C13" s="234">
        <v>1</v>
      </c>
      <c r="D13" s="284">
        <v>1</v>
      </c>
      <c r="E13" s="284">
        <v>15</v>
      </c>
      <c r="F13" s="284">
        <v>25</v>
      </c>
      <c r="G13" s="284">
        <v>12</v>
      </c>
      <c r="H13" s="284">
        <v>10</v>
      </c>
      <c r="I13" s="236">
        <v>1</v>
      </c>
      <c r="J13" s="485">
        <f t="shared" si="8"/>
        <v>65</v>
      </c>
      <c r="K13" s="284">
        <v>67</v>
      </c>
      <c r="L13" s="236">
        <v>46</v>
      </c>
      <c r="M13" s="566">
        <v>3522</v>
      </c>
      <c r="N13" s="284">
        <v>4047</v>
      </c>
      <c r="O13" s="236">
        <v>4573</v>
      </c>
      <c r="P13" s="302">
        <f t="shared" si="0"/>
        <v>0.3333333333333333</v>
      </c>
      <c r="Q13" s="285">
        <f t="shared" si="1"/>
        <v>0.16666666666666666</v>
      </c>
      <c r="R13" s="285">
        <f t="shared" si="2"/>
        <v>3</v>
      </c>
      <c r="S13" s="285">
        <f t="shared" si="3"/>
        <v>2.272727272727273</v>
      </c>
      <c r="T13" s="285">
        <f t="shared" si="4"/>
        <v>3</v>
      </c>
      <c r="U13" s="285">
        <f t="shared" si="5"/>
        <v>2.5</v>
      </c>
      <c r="V13" s="309">
        <f t="shared" si="6"/>
        <v>0.25</v>
      </c>
      <c r="W13" s="308">
        <f t="shared" si="7"/>
        <v>1.7567567567567568</v>
      </c>
      <c r="X13" s="285">
        <v>1.8108108108108107</v>
      </c>
      <c r="Y13" s="286">
        <v>1.2432432432432432</v>
      </c>
      <c r="Z13" s="557">
        <v>1.11</v>
      </c>
      <c r="AA13" s="437">
        <v>1.28</v>
      </c>
      <c r="AB13" s="372">
        <v>1.45</v>
      </c>
    </row>
    <row r="14" spans="1:28" s="3" customFormat="1" ht="13.5" customHeight="1">
      <c r="A14" s="773"/>
      <c r="B14" s="546" t="s">
        <v>8</v>
      </c>
      <c r="C14" s="253">
        <v>3</v>
      </c>
      <c r="D14" s="288">
        <v>6</v>
      </c>
      <c r="E14" s="288">
        <v>17</v>
      </c>
      <c r="F14" s="288">
        <v>23</v>
      </c>
      <c r="G14" s="288">
        <v>5</v>
      </c>
      <c r="H14" s="288">
        <v>6</v>
      </c>
      <c r="I14" s="255">
        <v>0</v>
      </c>
      <c r="J14" s="547">
        <f t="shared" si="8"/>
        <v>60</v>
      </c>
      <c r="K14" s="288">
        <v>57</v>
      </c>
      <c r="L14" s="255">
        <v>70</v>
      </c>
      <c r="M14" s="568">
        <v>3165</v>
      </c>
      <c r="N14" s="288">
        <v>3349</v>
      </c>
      <c r="O14" s="255">
        <v>4338</v>
      </c>
      <c r="P14" s="310">
        <f t="shared" si="0"/>
        <v>1</v>
      </c>
      <c r="Q14" s="289">
        <f t="shared" si="1"/>
        <v>1</v>
      </c>
      <c r="R14" s="289">
        <f t="shared" si="2"/>
        <v>3.4</v>
      </c>
      <c r="S14" s="289">
        <f t="shared" si="3"/>
        <v>2.090909090909091</v>
      </c>
      <c r="T14" s="289">
        <f t="shared" si="4"/>
        <v>1.25</v>
      </c>
      <c r="U14" s="289">
        <f t="shared" si="5"/>
        <v>1.5</v>
      </c>
      <c r="V14" s="311">
        <f t="shared" si="6"/>
        <v>0</v>
      </c>
      <c r="W14" s="312">
        <f t="shared" si="7"/>
        <v>1.6216216216216217</v>
      </c>
      <c r="X14" s="289">
        <v>1.5405405405405406</v>
      </c>
      <c r="Y14" s="290">
        <v>1.8918918918918919</v>
      </c>
      <c r="Z14" s="569">
        <v>1</v>
      </c>
      <c r="AA14" s="446">
        <v>1.06</v>
      </c>
      <c r="AB14" s="374">
        <v>1.38</v>
      </c>
    </row>
    <row r="15" spans="1:28" s="3" customFormat="1" ht="13.5" customHeight="1">
      <c r="A15" s="757">
        <v>3</v>
      </c>
      <c r="B15" s="545" t="s">
        <v>9</v>
      </c>
      <c r="C15" s="234">
        <v>2</v>
      </c>
      <c r="D15" s="284">
        <v>0</v>
      </c>
      <c r="E15" s="284">
        <v>5</v>
      </c>
      <c r="F15" s="284">
        <v>17</v>
      </c>
      <c r="G15" s="284">
        <v>8</v>
      </c>
      <c r="H15" s="284">
        <v>3</v>
      </c>
      <c r="I15" s="236">
        <v>16</v>
      </c>
      <c r="J15" s="485">
        <f t="shared" si="8"/>
        <v>51</v>
      </c>
      <c r="K15" s="284">
        <v>74</v>
      </c>
      <c r="L15" s="236">
        <v>64</v>
      </c>
      <c r="M15" s="566">
        <v>3258</v>
      </c>
      <c r="N15" s="284">
        <v>3871</v>
      </c>
      <c r="O15" s="236">
        <v>4406</v>
      </c>
      <c r="P15" s="302">
        <f t="shared" si="0"/>
        <v>0.6666666666666666</v>
      </c>
      <c r="Q15" s="285">
        <f t="shared" si="1"/>
        <v>0</v>
      </c>
      <c r="R15" s="285">
        <f t="shared" si="2"/>
        <v>1</v>
      </c>
      <c r="S15" s="285">
        <f t="shared" si="3"/>
        <v>1.5454545454545454</v>
      </c>
      <c r="T15" s="285">
        <f t="shared" si="4"/>
        <v>2</v>
      </c>
      <c r="U15" s="285">
        <f t="shared" si="5"/>
        <v>0.75</v>
      </c>
      <c r="V15" s="286">
        <f t="shared" si="6"/>
        <v>4</v>
      </c>
      <c r="W15" s="308">
        <f t="shared" si="7"/>
        <v>1.3783783783783783</v>
      </c>
      <c r="X15" s="285">
        <v>2</v>
      </c>
      <c r="Y15" s="286">
        <v>1.7297297297297298</v>
      </c>
      <c r="Z15" s="557">
        <v>1.03</v>
      </c>
      <c r="AA15" s="437">
        <v>1.23</v>
      </c>
      <c r="AB15" s="372">
        <v>1.4</v>
      </c>
    </row>
    <row r="16" spans="1:28" s="3" customFormat="1" ht="13.5" customHeight="1">
      <c r="A16" s="758"/>
      <c r="B16" s="545" t="s">
        <v>10</v>
      </c>
      <c r="C16" s="234">
        <v>2</v>
      </c>
      <c r="D16" s="284">
        <v>7</v>
      </c>
      <c r="E16" s="284">
        <v>8</v>
      </c>
      <c r="F16" s="284">
        <v>18</v>
      </c>
      <c r="G16" s="284">
        <v>12</v>
      </c>
      <c r="H16" s="284">
        <v>6</v>
      </c>
      <c r="I16" s="236">
        <v>3</v>
      </c>
      <c r="J16" s="485">
        <f t="shared" si="8"/>
        <v>56</v>
      </c>
      <c r="K16" s="284">
        <v>57</v>
      </c>
      <c r="L16" s="236">
        <v>67</v>
      </c>
      <c r="M16" s="566">
        <v>3020</v>
      </c>
      <c r="N16" s="284">
        <v>3399</v>
      </c>
      <c r="O16" s="236">
        <v>4238</v>
      </c>
      <c r="P16" s="302">
        <f t="shared" si="0"/>
        <v>0.6666666666666666</v>
      </c>
      <c r="Q16" s="285">
        <f t="shared" si="1"/>
        <v>1.1666666666666667</v>
      </c>
      <c r="R16" s="285">
        <f t="shared" si="2"/>
        <v>1.6</v>
      </c>
      <c r="S16" s="285">
        <f t="shared" si="3"/>
        <v>1.6363636363636365</v>
      </c>
      <c r="T16" s="285">
        <f t="shared" si="4"/>
        <v>3</v>
      </c>
      <c r="U16" s="285">
        <f t="shared" si="5"/>
        <v>1.5</v>
      </c>
      <c r="V16" s="286">
        <f t="shared" si="6"/>
        <v>0.75</v>
      </c>
      <c r="W16" s="308">
        <f t="shared" si="7"/>
        <v>1.5135135135135136</v>
      </c>
      <c r="X16" s="285">
        <v>1.5405405405405406</v>
      </c>
      <c r="Y16" s="286">
        <v>1.8108108108108107</v>
      </c>
      <c r="Z16" s="557">
        <v>0.96</v>
      </c>
      <c r="AA16" s="437">
        <v>1.08</v>
      </c>
      <c r="AB16" s="372">
        <v>1.35</v>
      </c>
    </row>
    <row r="17" spans="1:28" s="3" customFormat="1" ht="13.5" customHeight="1">
      <c r="A17" s="758"/>
      <c r="B17" s="545" t="s">
        <v>11</v>
      </c>
      <c r="C17" s="234">
        <v>4</v>
      </c>
      <c r="D17" s="284">
        <v>6</v>
      </c>
      <c r="E17" s="284">
        <v>9</v>
      </c>
      <c r="F17" s="284">
        <v>12</v>
      </c>
      <c r="G17" s="284">
        <v>2</v>
      </c>
      <c r="H17" s="284">
        <v>4</v>
      </c>
      <c r="I17" s="236">
        <v>11</v>
      </c>
      <c r="J17" s="485">
        <f t="shared" si="8"/>
        <v>48</v>
      </c>
      <c r="K17" s="284">
        <v>76</v>
      </c>
      <c r="L17" s="236">
        <v>51</v>
      </c>
      <c r="M17" s="566">
        <v>2781</v>
      </c>
      <c r="N17" s="284">
        <v>3658</v>
      </c>
      <c r="O17" s="236">
        <v>4549</v>
      </c>
      <c r="P17" s="302">
        <f t="shared" si="0"/>
        <v>1.3333333333333333</v>
      </c>
      <c r="Q17" s="285">
        <f t="shared" si="1"/>
        <v>1</v>
      </c>
      <c r="R17" s="285">
        <f t="shared" si="2"/>
        <v>1.8</v>
      </c>
      <c r="S17" s="285">
        <f t="shared" si="3"/>
        <v>1.0909090909090908</v>
      </c>
      <c r="T17" s="285">
        <f t="shared" si="4"/>
        <v>0.5</v>
      </c>
      <c r="U17" s="285">
        <f t="shared" si="5"/>
        <v>1</v>
      </c>
      <c r="V17" s="286">
        <f t="shared" si="6"/>
        <v>2.75</v>
      </c>
      <c r="W17" s="308">
        <f t="shared" si="7"/>
        <v>1.2972972972972974</v>
      </c>
      <c r="X17" s="285">
        <v>2.054054054054054</v>
      </c>
      <c r="Y17" s="286">
        <v>1.3783783783783783</v>
      </c>
      <c r="Z17" s="557">
        <v>0.88</v>
      </c>
      <c r="AA17" s="437">
        <v>1.16</v>
      </c>
      <c r="AB17" s="372">
        <v>1.45</v>
      </c>
    </row>
    <row r="18" spans="1:28" s="3" customFormat="1" ht="13.5" customHeight="1">
      <c r="A18" s="759"/>
      <c r="B18" s="546" t="s">
        <v>12</v>
      </c>
      <c r="C18" s="253">
        <v>0</v>
      </c>
      <c r="D18" s="288">
        <v>5</v>
      </c>
      <c r="E18" s="288">
        <v>18</v>
      </c>
      <c r="F18" s="288">
        <v>14</v>
      </c>
      <c r="G18" s="288">
        <v>5</v>
      </c>
      <c r="H18" s="288">
        <v>4</v>
      </c>
      <c r="I18" s="255">
        <v>5</v>
      </c>
      <c r="J18" s="547">
        <f t="shared" si="8"/>
        <v>51</v>
      </c>
      <c r="K18" s="288">
        <v>52</v>
      </c>
      <c r="L18" s="255">
        <v>38</v>
      </c>
      <c r="M18" s="568">
        <v>3196</v>
      </c>
      <c r="N18" s="288">
        <v>3706</v>
      </c>
      <c r="O18" s="255">
        <v>3936</v>
      </c>
      <c r="P18" s="310">
        <f t="shared" si="0"/>
        <v>0</v>
      </c>
      <c r="Q18" s="289">
        <f t="shared" si="1"/>
        <v>0.8333333333333334</v>
      </c>
      <c r="R18" s="289">
        <f t="shared" si="2"/>
        <v>3.6</v>
      </c>
      <c r="S18" s="289">
        <f t="shared" si="3"/>
        <v>1.2727272727272727</v>
      </c>
      <c r="T18" s="289">
        <f t="shared" si="4"/>
        <v>1.25</v>
      </c>
      <c r="U18" s="289">
        <f t="shared" si="5"/>
        <v>1</v>
      </c>
      <c r="V18" s="290">
        <f t="shared" si="6"/>
        <v>1.25</v>
      </c>
      <c r="W18" s="312">
        <f t="shared" si="7"/>
        <v>1.3783783783783783</v>
      </c>
      <c r="X18" s="289">
        <v>1.4054054054054055</v>
      </c>
      <c r="Y18" s="290">
        <v>1.027027027027027</v>
      </c>
      <c r="Z18" s="569">
        <v>1.01</v>
      </c>
      <c r="AA18" s="446">
        <v>1.18</v>
      </c>
      <c r="AB18" s="374">
        <v>1.25</v>
      </c>
    </row>
    <row r="19" spans="1:28" s="3" customFormat="1" ht="13.5" customHeight="1">
      <c r="A19" s="757">
        <v>4</v>
      </c>
      <c r="B19" s="545" t="s">
        <v>13</v>
      </c>
      <c r="C19" s="234">
        <v>5</v>
      </c>
      <c r="D19" s="284">
        <v>10</v>
      </c>
      <c r="E19" s="284">
        <v>10</v>
      </c>
      <c r="F19" s="284">
        <v>5</v>
      </c>
      <c r="G19" s="284">
        <v>3</v>
      </c>
      <c r="H19" s="284">
        <v>4</v>
      </c>
      <c r="I19" s="236">
        <v>9</v>
      </c>
      <c r="J19" s="485">
        <f t="shared" si="8"/>
        <v>46</v>
      </c>
      <c r="K19" s="284">
        <v>96</v>
      </c>
      <c r="L19" s="236">
        <v>48</v>
      </c>
      <c r="M19" s="566">
        <v>3048</v>
      </c>
      <c r="N19" s="284">
        <v>3607</v>
      </c>
      <c r="O19" s="236">
        <v>3830</v>
      </c>
      <c r="P19" s="302">
        <f t="shared" si="0"/>
        <v>1.6666666666666667</v>
      </c>
      <c r="Q19" s="285">
        <f t="shared" si="1"/>
        <v>1.6666666666666667</v>
      </c>
      <c r="R19" s="285">
        <f t="shared" si="2"/>
        <v>2</v>
      </c>
      <c r="S19" s="285">
        <f t="shared" si="3"/>
        <v>0.45454545454545453</v>
      </c>
      <c r="T19" s="285">
        <f t="shared" si="4"/>
        <v>0.75</v>
      </c>
      <c r="U19" s="285">
        <f t="shared" si="5"/>
        <v>1</v>
      </c>
      <c r="V19" s="309">
        <f t="shared" si="6"/>
        <v>2.25</v>
      </c>
      <c r="W19" s="308">
        <f t="shared" si="7"/>
        <v>1.2432432432432432</v>
      </c>
      <c r="X19" s="285">
        <v>2.5945945945945947</v>
      </c>
      <c r="Y19" s="286">
        <v>1.2972972972972974</v>
      </c>
      <c r="Z19" s="557">
        <v>0.97</v>
      </c>
      <c r="AA19" s="437">
        <v>1.14</v>
      </c>
      <c r="AB19" s="372">
        <v>1.22</v>
      </c>
    </row>
    <row r="20" spans="1:28" s="3" customFormat="1" ht="13.5" customHeight="1">
      <c r="A20" s="758"/>
      <c r="B20" s="545" t="s">
        <v>14</v>
      </c>
      <c r="C20" s="234">
        <v>1</v>
      </c>
      <c r="D20" s="284">
        <v>1</v>
      </c>
      <c r="E20" s="284">
        <v>11</v>
      </c>
      <c r="F20" s="284">
        <v>14</v>
      </c>
      <c r="G20" s="284">
        <v>7</v>
      </c>
      <c r="H20" s="284">
        <v>4</v>
      </c>
      <c r="I20" s="236">
        <v>8</v>
      </c>
      <c r="J20" s="485">
        <f t="shared" si="8"/>
        <v>46</v>
      </c>
      <c r="K20" s="284">
        <v>66</v>
      </c>
      <c r="L20" s="236">
        <v>40</v>
      </c>
      <c r="M20" s="566">
        <v>2887</v>
      </c>
      <c r="N20" s="284">
        <v>3347</v>
      </c>
      <c r="O20" s="236">
        <v>3542</v>
      </c>
      <c r="P20" s="302">
        <f t="shared" si="0"/>
        <v>0.3333333333333333</v>
      </c>
      <c r="Q20" s="285">
        <f t="shared" si="1"/>
        <v>0.16666666666666666</v>
      </c>
      <c r="R20" s="285">
        <f t="shared" si="2"/>
        <v>2.2</v>
      </c>
      <c r="S20" s="285">
        <f t="shared" si="3"/>
        <v>1.2727272727272727</v>
      </c>
      <c r="T20" s="285">
        <f t="shared" si="4"/>
        <v>1.75</v>
      </c>
      <c r="U20" s="285">
        <f t="shared" si="5"/>
        <v>1</v>
      </c>
      <c r="V20" s="309">
        <f t="shared" si="6"/>
        <v>2</v>
      </c>
      <c r="W20" s="308">
        <f t="shared" si="7"/>
        <v>1.2432432432432432</v>
      </c>
      <c r="X20" s="285">
        <v>1.7837837837837838</v>
      </c>
      <c r="Y20" s="286">
        <v>1.0810810810810811</v>
      </c>
      <c r="Z20" s="557">
        <v>0.91</v>
      </c>
      <c r="AA20" s="437">
        <v>1.06</v>
      </c>
      <c r="AB20" s="372">
        <v>1.12</v>
      </c>
    </row>
    <row r="21" spans="1:28" s="3" customFormat="1" ht="13.5" customHeight="1">
      <c r="A21" s="758"/>
      <c r="B21" s="545" t="s">
        <v>15</v>
      </c>
      <c r="C21" s="234">
        <v>2</v>
      </c>
      <c r="D21" s="284">
        <v>3</v>
      </c>
      <c r="E21" s="284">
        <v>5</v>
      </c>
      <c r="F21" s="284">
        <v>7</v>
      </c>
      <c r="G21" s="284">
        <v>5</v>
      </c>
      <c r="H21" s="284">
        <v>3</v>
      </c>
      <c r="I21" s="236">
        <v>6</v>
      </c>
      <c r="J21" s="485">
        <f t="shared" si="8"/>
        <v>31</v>
      </c>
      <c r="K21" s="284">
        <v>85</v>
      </c>
      <c r="L21" s="236">
        <v>41</v>
      </c>
      <c r="M21" s="566">
        <v>2779</v>
      </c>
      <c r="N21" s="284">
        <v>3195</v>
      </c>
      <c r="O21" s="236">
        <v>3430</v>
      </c>
      <c r="P21" s="302">
        <f t="shared" si="0"/>
        <v>0.6666666666666666</v>
      </c>
      <c r="Q21" s="285">
        <f t="shared" si="1"/>
        <v>0.5</v>
      </c>
      <c r="R21" s="285">
        <f t="shared" si="2"/>
        <v>1</v>
      </c>
      <c r="S21" s="285">
        <f t="shared" si="3"/>
        <v>0.6363636363636364</v>
      </c>
      <c r="T21" s="285">
        <f t="shared" si="4"/>
        <v>1.25</v>
      </c>
      <c r="U21" s="285">
        <f t="shared" si="5"/>
        <v>0.75</v>
      </c>
      <c r="V21" s="309">
        <f t="shared" si="6"/>
        <v>1.5</v>
      </c>
      <c r="W21" s="308">
        <f t="shared" si="7"/>
        <v>0.8378378378378378</v>
      </c>
      <c r="X21" s="285">
        <v>2.2972972972972974</v>
      </c>
      <c r="Y21" s="286">
        <v>1.1081081081081081</v>
      </c>
      <c r="Z21" s="557">
        <v>0.88</v>
      </c>
      <c r="AA21" s="437">
        <v>1.01</v>
      </c>
      <c r="AB21" s="372">
        <v>1.09</v>
      </c>
    </row>
    <row r="22" spans="1:28" s="3" customFormat="1" ht="13.5" customHeight="1">
      <c r="A22" s="759"/>
      <c r="B22" s="545" t="s">
        <v>16</v>
      </c>
      <c r="C22" s="234">
        <v>0</v>
      </c>
      <c r="D22" s="284">
        <v>0</v>
      </c>
      <c r="E22" s="284">
        <v>4</v>
      </c>
      <c r="F22" s="284">
        <v>8</v>
      </c>
      <c r="G22" s="284">
        <v>6</v>
      </c>
      <c r="H22" s="284">
        <v>6</v>
      </c>
      <c r="I22" s="236">
        <v>7</v>
      </c>
      <c r="J22" s="485">
        <f t="shared" si="8"/>
        <v>31</v>
      </c>
      <c r="K22" s="284">
        <v>88</v>
      </c>
      <c r="L22" s="255">
        <v>48</v>
      </c>
      <c r="M22" s="568">
        <v>2919</v>
      </c>
      <c r="N22" s="288">
        <v>3617</v>
      </c>
      <c r="O22" s="255">
        <v>4116</v>
      </c>
      <c r="P22" s="310">
        <f t="shared" si="0"/>
        <v>0</v>
      </c>
      <c r="Q22" s="289">
        <f t="shared" si="1"/>
        <v>0</v>
      </c>
      <c r="R22" s="289">
        <f t="shared" si="2"/>
        <v>0.8</v>
      </c>
      <c r="S22" s="289">
        <f t="shared" si="3"/>
        <v>0.7272727272727273</v>
      </c>
      <c r="T22" s="289">
        <f t="shared" si="4"/>
        <v>1.5</v>
      </c>
      <c r="U22" s="289">
        <f t="shared" si="5"/>
        <v>1.5</v>
      </c>
      <c r="V22" s="311">
        <f t="shared" si="6"/>
        <v>1.75</v>
      </c>
      <c r="W22" s="312">
        <f t="shared" si="7"/>
        <v>0.8378378378378378</v>
      </c>
      <c r="X22" s="289">
        <v>2.3783783783783785</v>
      </c>
      <c r="Y22" s="290">
        <v>1.2972972972972974</v>
      </c>
      <c r="Z22" s="569">
        <v>0.93</v>
      </c>
      <c r="AA22" s="446">
        <v>1.15</v>
      </c>
      <c r="AB22" s="372">
        <v>1.31</v>
      </c>
    </row>
    <row r="23" spans="1:28" s="3" customFormat="1" ht="13.5" customHeight="1">
      <c r="A23" s="757">
        <v>5</v>
      </c>
      <c r="B23" s="562" t="s">
        <v>17</v>
      </c>
      <c r="C23" s="275">
        <v>0</v>
      </c>
      <c r="D23" s="450">
        <v>3</v>
      </c>
      <c r="E23" s="450">
        <v>10</v>
      </c>
      <c r="F23" s="450">
        <v>10</v>
      </c>
      <c r="G23" s="450">
        <v>8</v>
      </c>
      <c r="H23" s="450">
        <v>4</v>
      </c>
      <c r="I23" s="277">
        <v>9</v>
      </c>
      <c r="J23" s="551">
        <f t="shared" si="8"/>
        <v>44</v>
      </c>
      <c r="K23" s="450">
        <v>55</v>
      </c>
      <c r="L23" s="236">
        <v>24</v>
      </c>
      <c r="M23" s="566">
        <v>3270</v>
      </c>
      <c r="N23" s="284">
        <v>2896</v>
      </c>
      <c r="O23" s="236">
        <v>2818</v>
      </c>
      <c r="P23" s="302">
        <f t="shared" si="0"/>
        <v>0</v>
      </c>
      <c r="Q23" s="285">
        <f t="shared" si="1"/>
        <v>0.5</v>
      </c>
      <c r="R23" s="285">
        <f t="shared" si="2"/>
        <v>2</v>
      </c>
      <c r="S23" s="285">
        <f t="shared" si="3"/>
        <v>0.9090909090909091</v>
      </c>
      <c r="T23" s="285">
        <f t="shared" si="4"/>
        <v>2</v>
      </c>
      <c r="U23" s="285">
        <f t="shared" si="5"/>
        <v>1</v>
      </c>
      <c r="V23" s="309">
        <f t="shared" si="6"/>
        <v>2.25</v>
      </c>
      <c r="W23" s="308">
        <f t="shared" si="7"/>
        <v>1.1891891891891893</v>
      </c>
      <c r="X23" s="285">
        <v>1.4864864864864864</v>
      </c>
      <c r="Y23" s="286">
        <v>0.6486486486486487</v>
      </c>
      <c r="Z23" s="557">
        <v>1.05</v>
      </c>
      <c r="AA23" s="437">
        <v>0.93</v>
      </c>
      <c r="AB23" s="487">
        <v>0.91</v>
      </c>
    </row>
    <row r="24" spans="1:28" s="3" customFormat="1" ht="13.5" customHeight="1">
      <c r="A24" s="758"/>
      <c r="B24" s="545" t="s">
        <v>18</v>
      </c>
      <c r="C24" s="234">
        <v>0</v>
      </c>
      <c r="D24" s="284">
        <v>2</v>
      </c>
      <c r="E24" s="284">
        <v>5</v>
      </c>
      <c r="F24" s="284">
        <v>19</v>
      </c>
      <c r="G24" s="284">
        <v>4</v>
      </c>
      <c r="H24" s="284">
        <v>17</v>
      </c>
      <c r="I24" s="236">
        <v>6</v>
      </c>
      <c r="J24" s="485">
        <f t="shared" si="8"/>
        <v>53</v>
      </c>
      <c r="K24" s="284">
        <v>120</v>
      </c>
      <c r="L24" s="236">
        <v>50</v>
      </c>
      <c r="M24" s="566">
        <v>3896</v>
      </c>
      <c r="N24" s="284">
        <v>4880</v>
      </c>
      <c r="O24" s="236">
        <v>5523</v>
      </c>
      <c r="P24" s="302">
        <f t="shared" si="0"/>
        <v>0</v>
      </c>
      <c r="Q24" s="285">
        <f t="shared" si="1"/>
        <v>0.3333333333333333</v>
      </c>
      <c r="R24" s="285">
        <f t="shared" si="2"/>
        <v>1</v>
      </c>
      <c r="S24" s="285">
        <f t="shared" si="3"/>
        <v>1.7272727272727273</v>
      </c>
      <c r="T24" s="285">
        <f t="shared" si="4"/>
        <v>1</v>
      </c>
      <c r="U24" s="285">
        <f t="shared" si="5"/>
        <v>4.25</v>
      </c>
      <c r="V24" s="286">
        <f t="shared" si="6"/>
        <v>1.5</v>
      </c>
      <c r="W24" s="308">
        <f t="shared" si="7"/>
        <v>1.4324324324324325</v>
      </c>
      <c r="X24" s="285">
        <v>3.2432432432432434</v>
      </c>
      <c r="Y24" s="286">
        <v>1.3513513513513513</v>
      </c>
      <c r="Z24" s="557">
        <v>1.23</v>
      </c>
      <c r="AA24" s="437">
        <v>1.55</v>
      </c>
      <c r="AB24" s="372">
        <v>1.75</v>
      </c>
    </row>
    <row r="25" spans="1:28" s="3" customFormat="1" ht="13.5" customHeight="1">
      <c r="A25" s="758"/>
      <c r="B25" s="545" t="s">
        <v>19</v>
      </c>
      <c r="C25" s="234">
        <v>6</v>
      </c>
      <c r="D25" s="284">
        <v>4</v>
      </c>
      <c r="E25" s="284">
        <v>9</v>
      </c>
      <c r="F25" s="284">
        <v>13</v>
      </c>
      <c r="G25" s="284">
        <v>11</v>
      </c>
      <c r="H25" s="284">
        <v>2</v>
      </c>
      <c r="I25" s="236">
        <v>6</v>
      </c>
      <c r="J25" s="485">
        <f t="shared" si="8"/>
        <v>51</v>
      </c>
      <c r="K25" s="284">
        <v>86</v>
      </c>
      <c r="L25" s="236">
        <v>55</v>
      </c>
      <c r="M25" s="566">
        <v>4004</v>
      </c>
      <c r="N25" s="284">
        <v>4371</v>
      </c>
      <c r="O25" s="236">
        <v>3843</v>
      </c>
      <c r="P25" s="302">
        <f t="shared" si="0"/>
        <v>2</v>
      </c>
      <c r="Q25" s="285">
        <f t="shared" si="1"/>
        <v>0.6666666666666666</v>
      </c>
      <c r="R25" s="285">
        <f t="shared" si="2"/>
        <v>1.8</v>
      </c>
      <c r="S25" s="285">
        <f t="shared" si="3"/>
        <v>1.1818181818181819</v>
      </c>
      <c r="T25" s="285">
        <f t="shared" si="4"/>
        <v>2.75</v>
      </c>
      <c r="U25" s="285">
        <f t="shared" si="5"/>
        <v>0.5</v>
      </c>
      <c r="V25" s="286">
        <f t="shared" si="6"/>
        <v>1.5</v>
      </c>
      <c r="W25" s="308">
        <f t="shared" si="7"/>
        <v>1.3783783783783783</v>
      </c>
      <c r="X25" s="285">
        <v>2.324324324324324</v>
      </c>
      <c r="Y25" s="286">
        <v>1.4864864864864864</v>
      </c>
      <c r="Z25" s="557">
        <v>1.27</v>
      </c>
      <c r="AA25" s="437">
        <v>1.38</v>
      </c>
      <c r="AB25" s="372">
        <v>1.22</v>
      </c>
    </row>
    <row r="26" spans="1:28" s="3" customFormat="1" ht="13.5" customHeight="1">
      <c r="A26" s="758"/>
      <c r="B26" s="545" t="s">
        <v>20</v>
      </c>
      <c r="C26" s="234">
        <v>4</v>
      </c>
      <c r="D26" s="284">
        <v>1</v>
      </c>
      <c r="E26" s="284">
        <v>7</v>
      </c>
      <c r="F26" s="284">
        <v>22</v>
      </c>
      <c r="G26" s="284">
        <v>1</v>
      </c>
      <c r="H26" s="284">
        <v>6</v>
      </c>
      <c r="I26" s="236">
        <v>6</v>
      </c>
      <c r="J26" s="485">
        <f t="shared" si="8"/>
        <v>47</v>
      </c>
      <c r="K26" s="284">
        <v>93</v>
      </c>
      <c r="L26" s="236">
        <v>50</v>
      </c>
      <c r="M26" s="566">
        <v>3620</v>
      </c>
      <c r="N26" s="284">
        <v>4739</v>
      </c>
      <c r="O26" s="236">
        <v>4578</v>
      </c>
      <c r="P26" s="302">
        <f t="shared" si="0"/>
        <v>1.3333333333333333</v>
      </c>
      <c r="Q26" s="285">
        <f t="shared" si="1"/>
        <v>0.16666666666666666</v>
      </c>
      <c r="R26" s="285">
        <f t="shared" si="2"/>
        <v>1.4</v>
      </c>
      <c r="S26" s="285">
        <f t="shared" si="3"/>
        <v>2</v>
      </c>
      <c r="T26" s="285">
        <f t="shared" si="4"/>
        <v>0.25</v>
      </c>
      <c r="U26" s="285">
        <f t="shared" si="5"/>
        <v>1.5</v>
      </c>
      <c r="V26" s="286">
        <f t="shared" si="6"/>
        <v>1.5</v>
      </c>
      <c r="W26" s="308">
        <f t="shared" si="7"/>
        <v>1.2702702702702702</v>
      </c>
      <c r="X26" s="285">
        <v>2.5135135135135136</v>
      </c>
      <c r="Y26" s="286">
        <v>1.3513513513513513</v>
      </c>
      <c r="Z26" s="557">
        <v>1.15</v>
      </c>
      <c r="AA26" s="437">
        <v>1.5</v>
      </c>
      <c r="AB26" s="372">
        <v>1.45</v>
      </c>
    </row>
    <row r="27" spans="1:28" s="3" customFormat="1" ht="13.5" customHeight="1">
      <c r="A27" s="759"/>
      <c r="B27" s="546" t="s">
        <v>21</v>
      </c>
      <c r="C27" s="253">
        <v>7</v>
      </c>
      <c r="D27" s="288">
        <v>2</v>
      </c>
      <c r="E27" s="288">
        <v>9</v>
      </c>
      <c r="F27" s="288">
        <v>28</v>
      </c>
      <c r="G27" s="288">
        <v>3</v>
      </c>
      <c r="H27" s="288">
        <v>3</v>
      </c>
      <c r="I27" s="255">
        <v>14</v>
      </c>
      <c r="J27" s="547">
        <f t="shared" si="8"/>
        <v>66</v>
      </c>
      <c r="K27" s="288">
        <v>113</v>
      </c>
      <c r="L27" s="255">
        <v>59</v>
      </c>
      <c r="M27" s="568">
        <v>4251</v>
      </c>
      <c r="N27" s="288">
        <v>4867</v>
      </c>
      <c r="O27" s="255">
        <v>4488</v>
      </c>
      <c r="P27" s="310">
        <f t="shared" si="0"/>
        <v>2.3333333333333335</v>
      </c>
      <c r="Q27" s="289">
        <f t="shared" si="1"/>
        <v>0.3333333333333333</v>
      </c>
      <c r="R27" s="289">
        <f t="shared" si="2"/>
        <v>1.8</v>
      </c>
      <c r="S27" s="289">
        <f t="shared" si="3"/>
        <v>2.5454545454545454</v>
      </c>
      <c r="T27" s="289">
        <f t="shared" si="4"/>
        <v>0.75</v>
      </c>
      <c r="U27" s="289">
        <f t="shared" si="5"/>
        <v>0.75</v>
      </c>
      <c r="V27" s="290">
        <f t="shared" si="6"/>
        <v>3.5</v>
      </c>
      <c r="W27" s="312">
        <f t="shared" si="7"/>
        <v>1.7837837837837838</v>
      </c>
      <c r="X27" s="289">
        <v>3.054054054054054</v>
      </c>
      <c r="Y27" s="290">
        <v>1.5945945945945945</v>
      </c>
      <c r="Z27" s="569">
        <v>1.35</v>
      </c>
      <c r="AA27" s="446">
        <v>1.54</v>
      </c>
      <c r="AB27" s="374">
        <v>1.42</v>
      </c>
    </row>
    <row r="28" spans="1:28" s="3" customFormat="1" ht="13.5" customHeight="1">
      <c r="A28" s="757">
        <v>6</v>
      </c>
      <c r="B28" s="545" t="s">
        <v>22</v>
      </c>
      <c r="C28" s="234">
        <v>4</v>
      </c>
      <c r="D28" s="284">
        <v>6</v>
      </c>
      <c r="E28" s="284">
        <v>7</v>
      </c>
      <c r="F28" s="284">
        <v>19</v>
      </c>
      <c r="G28" s="284">
        <v>4</v>
      </c>
      <c r="H28" s="284">
        <v>13</v>
      </c>
      <c r="I28" s="236">
        <v>14</v>
      </c>
      <c r="J28" s="485">
        <f t="shared" si="8"/>
        <v>67</v>
      </c>
      <c r="K28" s="284">
        <v>74</v>
      </c>
      <c r="L28" s="236">
        <v>61</v>
      </c>
      <c r="M28" s="566">
        <v>4259</v>
      </c>
      <c r="N28" s="284">
        <v>4100</v>
      </c>
      <c r="O28" s="236">
        <v>4693</v>
      </c>
      <c r="P28" s="302">
        <f t="shared" si="0"/>
        <v>1.3333333333333333</v>
      </c>
      <c r="Q28" s="285">
        <f t="shared" si="1"/>
        <v>1</v>
      </c>
      <c r="R28" s="285">
        <f t="shared" si="2"/>
        <v>1.4</v>
      </c>
      <c r="S28" s="285">
        <f t="shared" si="3"/>
        <v>1.7272727272727273</v>
      </c>
      <c r="T28" s="285">
        <f t="shared" si="4"/>
        <v>1</v>
      </c>
      <c r="U28" s="285">
        <f t="shared" si="5"/>
        <v>3.25</v>
      </c>
      <c r="V28" s="309">
        <f t="shared" si="6"/>
        <v>3.5</v>
      </c>
      <c r="W28" s="308">
        <f t="shared" si="7"/>
        <v>1.8108108108108107</v>
      </c>
      <c r="X28" s="285">
        <v>2</v>
      </c>
      <c r="Y28" s="286">
        <v>1.6486486486486487</v>
      </c>
      <c r="Z28" s="557">
        <v>1.35</v>
      </c>
      <c r="AA28" s="437">
        <v>1.3</v>
      </c>
      <c r="AB28" s="372">
        <v>1.49</v>
      </c>
    </row>
    <row r="29" spans="1:28" s="3" customFormat="1" ht="13.5" customHeight="1">
      <c r="A29" s="758"/>
      <c r="B29" s="545" t="s">
        <v>23</v>
      </c>
      <c r="C29" s="234">
        <v>3</v>
      </c>
      <c r="D29" s="284">
        <v>3</v>
      </c>
      <c r="E29" s="284">
        <v>1</v>
      </c>
      <c r="F29" s="284">
        <v>28</v>
      </c>
      <c r="G29" s="284">
        <v>0</v>
      </c>
      <c r="H29" s="284">
        <v>5</v>
      </c>
      <c r="I29" s="236">
        <v>6</v>
      </c>
      <c r="J29" s="485">
        <f t="shared" si="8"/>
        <v>46</v>
      </c>
      <c r="K29" s="284">
        <v>73</v>
      </c>
      <c r="L29" s="236">
        <v>48</v>
      </c>
      <c r="M29" s="566">
        <v>4039</v>
      </c>
      <c r="N29" s="284">
        <v>4297</v>
      </c>
      <c r="O29" s="236">
        <v>4442</v>
      </c>
      <c r="P29" s="302">
        <f t="shared" si="0"/>
        <v>1</v>
      </c>
      <c r="Q29" s="285">
        <f t="shared" si="1"/>
        <v>0.5</v>
      </c>
      <c r="R29" s="285">
        <f t="shared" si="2"/>
        <v>0.2</v>
      </c>
      <c r="S29" s="285">
        <f t="shared" si="3"/>
        <v>2.5454545454545454</v>
      </c>
      <c r="T29" s="285">
        <f t="shared" si="4"/>
        <v>0</v>
      </c>
      <c r="U29" s="285">
        <f t="shared" si="5"/>
        <v>1.25</v>
      </c>
      <c r="V29" s="309">
        <f t="shared" si="6"/>
        <v>1.5</v>
      </c>
      <c r="W29" s="308">
        <f t="shared" si="7"/>
        <v>1.2432432432432432</v>
      </c>
      <c r="X29" s="285">
        <v>1.972972972972973</v>
      </c>
      <c r="Y29" s="286">
        <v>1.2972972972972974</v>
      </c>
      <c r="Z29" s="557">
        <v>1.28</v>
      </c>
      <c r="AA29" s="437">
        <v>1.36</v>
      </c>
      <c r="AB29" s="372">
        <v>1.41</v>
      </c>
    </row>
    <row r="30" spans="1:28" s="3" customFormat="1" ht="13.5" customHeight="1">
      <c r="A30" s="758"/>
      <c r="B30" s="545" t="s">
        <v>24</v>
      </c>
      <c r="C30" s="234">
        <v>8</v>
      </c>
      <c r="D30" s="284">
        <v>5</v>
      </c>
      <c r="E30" s="284">
        <v>8</v>
      </c>
      <c r="F30" s="284">
        <v>35</v>
      </c>
      <c r="G30" s="284">
        <v>1</v>
      </c>
      <c r="H30" s="284">
        <v>14</v>
      </c>
      <c r="I30" s="236">
        <v>9</v>
      </c>
      <c r="J30" s="485">
        <f t="shared" si="8"/>
        <v>80</v>
      </c>
      <c r="K30" s="284">
        <v>61</v>
      </c>
      <c r="L30" s="236">
        <v>54</v>
      </c>
      <c r="M30" s="566">
        <v>3587</v>
      </c>
      <c r="N30" s="284">
        <v>3693</v>
      </c>
      <c r="O30" s="236">
        <v>4089</v>
      </c>
      <c r="P30" s="302">
        <f t="shared" si="0"/>
        <v>2.6666666666666665</v>
      </c>
      <c r="Q30" s="285">
        <f t="shared" si="1"/>
        <v>0.8333333333333334</v>
      </c>
      <c r="R30" s="285">
        <f t="shared" si="2"/>
        <v>1.6</v>
      </c>
      <c r="S30" s="285">
        <f t="shared" si="3"/>
        <v>3.1818181818181817</v>
      </c>
      <c r="T30" s="285">
        <f t="shared" si="4"/>
        <v>0.25</v>
      </c>
      <c r="U30" s="285">
        <f t="shared" si="5"/>
        <v>3.5</v>
      </c>
      <c r="V30" s="309">
        <f t="shared" si="6"/>
        <v>2.25</v>
      </c>
      <c r="W30" s="308">
        <f t="shared" si="7"/>
        <v>2.1621621621621623</v>
      </c>
      <c r="X30" s="285">
        <v>1.6486486486486487</v>
      </c>
      <c r="Y30" s="286">
        <v>1.4594594594594594</v>
      </c>
      <c r="Z30" s="557">
        <v>1.14</v>
      </c>
      <c r="AA30" s="437">
        <v>1.17</v>
      </c>
      <c r="AB30" s="372">
        <v>1.3</v>
      </c>
    </row>
    <row r="31" spans="1:28" s="3" customFormat="1" ht="13.5" customHeight="1">
      <c r="A31" s="759"/>
      <c r="B31" s="546">
        <v>26</v>
      </c>
      <c r="C31" s="253">
        <v>1</v>
      </c>
      <c r="D31" s="288">
        <v>8</v>
      </c>
      <c r="E31" s="288">
        <v>1</v>
      </c>
      <c r="F31" s="288">
        <v>30</v>
      </c>
      <c r="G31" s="288">
        <v>1</v>
      </c>
      <c r="H31" s="288">
        <v>7</v>
      </c>
      <c r="I31" s="255">
        <v>11</v>
      </c>
      <c r="J31" s="547">
        <f t="shared" si="8"/>
        <v>59</v>
      </c>
      <c r="K31" s="288">
        <v>40</v>
      </c>
      <c r="L31" s="255">
        <v>36</v>
      </c>
      <c r="M31" s="568">
        <v>3247</v>
      </c>
      <c r="N31" s="288">
        <v>3208</v>
      </c>
      <c r="O31" s="255">
        <v>3859</v>
      </c>
      <c r="P31" s="310">
        <f t="shared" si="0"/>
        <v>0.3333333333333333</v>
      </c>
      <c r="Q31" s="289">
        <f t="shared" si="1"/>
        <v>1.3333333333333333</v>
      </c>
      <c r="R31" s="289">
        <f t="shared" si="2"/>
        <v>0.2</v>
      </c>
      <c r="S31" s="289">
        <f t="shared" si="3"/>
        <v>2.727272727272727</v>
      </c>
      <c r="T31" s="289">
        <f t="shared" si="4"/>
        <v>0.25</v>
      </c>
      <c r="U31" s="289">
        <f t="shared" si="5"/>
        <v>1.75</v>
      </c>
      <c r="V31" s="311">
        <f t="shared" si="6"/>
        <v>2.75</v>
      </c>
      <c r="W31" s="312">
        <f t="shared" si="7"/>
        <v>1.5945945945945945</v>
      </c>
      <c r="X31" s="289">
        <v>1.0810810810810811</v>
      </c>
      <c r="Y31" s="290">
        <v>0.972972972972973</v>
      </c>
      <c r="Z31" s="569">
        <v>1.03</v>
      </c>
      <c r="AA31" s="446">
        <v>1.02</v>
      </c>
      <c r="AB31" s="374">
        <v>1.22</v>
      </c>
    </row>
    <row r="32" spans="1:28" s="3" customFormat="1" ht="13.5" customHeight="1">
      <c r="A32" s="757">
        <v>7</v>
      </c>
      <c r="B32" s="545" t="s">
        <v>26</v>
      </c>
      <c r="C32" s="234">
        <v>5</v>
      </c>
      <c r="D32" s="284">
        <v>8</v>
      </c>
      <c r="E32" s="284">
        <v>1</v>
      </c>
      <c r="F32" s="284">
        <v>35</v>
      </c>
      <c r="G32" s="284">
        <v>2</v>
      </c>
      <c r="H32" s="284">
        <v>9</v>
      </c>
      <c r="I32" s="236">
        <v>7</v>
      </c>
      <c r="J32" s="485">
        <f t="shared" si="8"/>
        <v>67</v>
      </c>
      <c r="K32" s="284">
        <v>32</v>
      </c>
      <c r="L32" s="236">
        <v>45</v>
      </c>
      <c r="M32" s="566">
        <v>3024</v>
      </c>
      <c r="N32" s="284">
        <v>2935</v>
      </c>
      <c r="O32" s="236">
        <v>3390</v>
      </c>
      <c r="P32" s="302">
        <f t="shared" si="0"/>
        <v>1.6666666666666667</v>
      </c>
      <c r="Q32" s="285">
        <f t="shared" si="1"/>
        <v>1.3333333333333333</v>
      </c>
      <c r="R32" s="285">
        <f t="shared" si="2"/>
        <v>0.2</v>
      </c>
      <c r="S32" s="285">
        <f t="shared" si="3"/>
        <v>3.1818181818181817</v>
      </c>
      <c r="T32" s="285">
        <f t="shared" si="4"/>
        <v>0.5</v>
      </c>
      <c r="U32" s="285">
        <f t="shared" si="5"/>
        <v>2.25</v>
      </c>
      <c r="V32" s="286">
        <f t="shared" si="6"/>
        <v>1.75</v>
      </c>
      <c r="W32" s="308">
        <f t="shared" si="7"/>
        <v>1.8108108108108107</v>
      </c>
      <c r="X32" s="285">
        <v>0.8648648648648649</v>
      </c>
      <c r="Y32" s="286">
        <v>1.2162162162162162</v>
      </c>
      <c r="Z32" s="557">
        <v>0.96</v>
      </c>
      <c r="AA32" s="437">
        <v>0.93</v>
      </c>
      <c r="AB32" s="372">
        <v>1.07</v>
      </c>
    </row>
    <row r="33" spans="1:28" s="3" customFormat="1" ht="13.5" customHeight="1">
      <c r="A33" s="758"/>
      <c r="B33" s="545" t="s">
        <v>27</v>
      </c>
      <c r="C33" s="234">
        <v>3</v>
      </c>
      <c r="D33" s="284">
        <v>6</v>
      </c>
      <c r="E33" s="284">
        <v>2</v>
      </c>
      <c r="F33" s="284">
        <v>33</v>
      </c>
      <c r="G33" s="284">
        <v>2</v>
      </c>
      <c r="H33" s="284">
        <v>8</v>
      </c>
      <c r="I33" s="236">
        <v>7</v>
      </c>
      <c r="J33" s="485">
        <f t="shared" si="8"/>
        <v>61</v>
      </c>
      <c r="K33" s="284">
        <v>35</v>
      </c>
      <c r="L33" s="236">
        <v>44</v>
      </c>
      <c r="M33" s="566">
        <v>2641</v>
      </c>
      <c r="N33" s="284">
        <v>3035</v>
      </c>
      <c r="O33" s="236">
        <v>3454</v>
      </c>
      <c r="P33" s="302">
        <f t="shared" si="0"/>
        <v>1</v>
      </c>
      <c r="Q33" s="285">
        <f t="shared" si="1"/>
        <v>1</v>
      </c>
      <c r="R33" s="285">
        <f t="shared" si="2"/>
        <v>0.4</v>
      </c>
      <c r="S33" s="285">
        <f t="shared" si="3"/>
        <v>3</v>
      </c>
      <c r="T33" s="285">
        <f t="shared" si="4"/>
        <v>0.5</v>
      </c>
      <c r="U33" s="285">
        <f t="shared" si="5"/>
        <v>2</v>
      </c>
      <c r="V33" s="286">
        <f t="shared" si="6"/>
        <v>1.75</v>
      </c>
      <c r="W33" s="308">
        <f t="shared" si="7"/>
        <v>1.6486486486486487</v>
      </c>
      <c r="X33" s="285">
        <v>0.9459459459459459</v>
      </c>
      <c r="Y33" s="286">
        <v>1.1891891891891893</v>
      </c>
      <c r="Z33" s="557">
        <v>0.84</v>
      </c>
      <c r="AA33" s="437">
        <v>0.97</v>
      </c>
      <c r="AB33" s="372">
        <v>1.1</v>
      </c>
    </row>
    <row r="34" spans="1:28" s="3" customFormat="1" ht="13.5" customHeight="1">
      <c r="A34" s="758"/>
      <c r="B34" s="545" t="s">
        <v>28</v>
      </c>
      <c r="C34" s="234">
        <v>2</v>
      </c>
      <c r="D34" s="284">
        <v>8</v>
      </c>
      <c r="E34" s="284">
        <v>1</v>
      </c>
      <c r="F34" s="284">
        <v>24</v>
      </c>
      <c r="G34" s="284">
        <v>1</v>
      </c>
      <c r="H34" s="284">
        <v>10</v>
      </c>
      <c r="I34" s="236">
        <v>7</v>
      </c>
      <c r="J34" s="485">
        <f t="shared" si="8"/>
        <v>53</v>
      </c>
      <c r="K34" s="284">
        <v>22</v>
      </c>
      <c r="L34" s="236">
        <v>33</v>
      </c>
      <c r="M34" s="566">
        <v>2444</v>
      </c>
      <c r="N34" s="284">
        <v>2272</v>
      </c>
      <c r="O34" s="236">
        <v>2427</v>
      </c>
      <c r="P34" s="302">
        <f t="shared" si="0"/>
        <v>0.6666666666666666</v>
      </c>
      <c r="Q34" s="285">
        <f t="shared" si="1"/>
        <v>1.3333333333333333</v>
      </c>
      <c r="R34" s="285">
        <f t="shared" si="2"/>
        <v>0.2</v>
      </c>
      <c r="S34" s="285">
        <f t="shared" si="3"/>
        <v>2.1818181818181817</v>
      </c>
      <c r="T34" s="285">
        <f t="shared" si="4"/>
        <v>0.25</v>
      </c>
      <c r="U34" s="285">
        <f t="shared" si="5"/>
        <v>2.5</v>
      </c>
      <c r="V34" s="286">
        <f t="shared" si="6"/>
        <v>1.75</v>
      </c>
      <c r="W34" s="308">
        <f t="shared" si="7"/>
        <v>1.4324324324324325</v>
      </c>
      <c r="X34" s="285">
        <v>0.5945945945945946</v>
      </c>
      <c r="Y34" s="286">
        <v>0.8918918918918919</v>
      </c>
      <c r="Z34" s="557">
        <v>0.77</v>
      </c>
      <c r="AA34" s="437">
        <v>0.72</v>
      </c>
      <c r="AB34" s="372">
        <v>0.77</v>
      </c>
    </row>
    <row r="35" spans="1:28" s="3" customFormat="1" ht="13.5" customHeight="1">
      <c r="A35" s="759"/>
      <c r="B35" s="545" t="s">
        <v>29</v>
      </c>
      <c r="C35" s="234">
        <v>1</v>
      </c>
      <c r="D35" s="284">
        <v>0</v>
      </c>
      <c r="E35" s="284">
        <v>0</v>
      </c>
      <c r="F35" s="284">
        <v>18</v>
      </c>
      <c r="G35" s="284">
        <v>2</v>
      </c>
      <c r="H35" s="284">
        <v>13</v>
      </c>
      <c r="I35" s="236">
        <v>5</v>
      </c>
      <c r="J35" s="485">
        <f t="shared" si="8"/>
        <v>39</v>
      </c>
      <c r="K35" s="284">
        <v>30</v>
      </c>
      <c r="L35" s="255">
        <v>22</v>
      </c>
      <c r="M35" s="568">
        <v>2184</v>
      </c>
      <c r="N35" s="288">
        <v>2319</v>
      </c>
      <c r="O35" s="255">
        <v>2364</v>
      </c>
      <c r="P35" s="310">
        <f t="shared" si="0"/>
        <v>0.3333333333333333</v>
      </c>
      <c r="Q35" s="289">
        <f t="shared" si="1"/>
        <v>0</v>
      </c>
      <c r="R35" s="289">
        <f t="shared" si="2"/>
        <v>0</v>
      </c>
      <c r="S35" s="289">
        <f t="shared" si="3"/>
        <v>1.6363636363636365</v>
      </c>
      <c r="T35" s="289">
        <f t="shared" si="4"/>
        <v>0.5</v>
      </c>
      <c r="U35" s="289">
        <f t="shared" si="5"/>
        <v>3.25</v>
      </c>
      <c r="V35" s="290">
        <f t="shared" si="6"/>
        <v>1.25</v>
      </c>
      <c r="W35" s="312">
        <f t="shared" si="7"/>
        <v>1.054054054054054</v>
      </c>
      <c r="X35" s="289">
        <v>0.8108108108108109</v>
      </c>
      <c r="Y35" s="290">
        <v>0.5945945945945946</v>
      </c>
      <c r="Z35" s="569">
        <v>0.69</v>
      </c>
      <c r="AA35" s="446">
        <v>0.74</v>
      </c>
      <c r="AB35" s="372">
        <v>0.75</v>
      </c>
    </row>
    <row r="36" spans="1:28" s="3" customFormat="1" ht="13.5" customHeight="1">
      <c r="A36" s="757">
        <v>8</v>
      </c>
      <c r="B36" s="562" t="s">
        <v>30</v>
      </c>
      <c r="C36" s="275">
        <v>3</v>
      </c>
      <c r="D36" s="450">
        <v>5</v>
      </c>
      <c r="E36" s="450">
        <v>1</v>
      </c>
      <c r="F36" s="450">
        <v>12</v>
      </c>
      <c r="G36" s="450">
        <v>2</v>
      </c>
      <c r="H36" s="450">
        <v>5</v>
      </c>
      <c r="I36" s="277">
        <v>6</v>
      </c>
      <c r="J36" s="551">
        <f t="shared" si="8"/>
        <v>34</v>
      </c>
      <c r="K36" s="450">
        <v>19</v>
      </c>
      <c r="L36" s="236">
        <v>29</v>
      </c>
      <c r="M36" s="566">
        <v>2027</v>
      </c>
      <c r="N36" s="284">
        <v>2092</v>
      </c>
      <c r="O36" s="236">
        <v>1859</v>
      </c>
      <c r="P36" s="302">
        <f t="shared" si="0"/>
        <v>1</v>
      </c>
      <c r="Q36" s="285">
        <f t="shared" si="1"/>
        <v>0.8333333333333334</v>
      </c>
      <c r="R36" s="285">
        <f t="shared" si="2"/>
        <v>0.2</v>
      </c>
      <c r="S36" s="285">
        <f t="shared" si="3"/>
        <v>1.0909090909090908</v>
      </c>
      <c r="T36" s="285">
        <f t="shared" si="4"/>
        <v>0.5</v>
      </c>
      <c r="U36" s="285">
        <f t="shared" si="5"/>
        <v>1.25</v>
      </c>
      <c r="V36" s="286">
        <f t="shared" si="6"/>
        <v>1.5</v>
      </c>
      <c r="W36" s="308">
        <f t="shared" si="7"/>
        <v>0.918918918918919</v>
      </c>
      <c r="X36" s="285">
        <v>0.5135135135135135</v>
      </c>
      <c r="Y36" s="286">
        <v>0.7837837837837838</v>
      </c>
      <c r="Z36" s="557">
        <v>0.64</v>
      </c>
      <c r="AA36" s="437">
        <v>0.66</v>
      </c>
      <c r="AB36" s="487">
        <v>0.59</v>
      </c>
    </row>
    <row r="37" spans="1:28" s="3" customFormat="1" ht="13.5" customHeight="1">
      <c r="A37" s="758"/>
      <c r="B37" s="545" t="s">
        <v>31</v>
      </c>
      <c r="C37" s="234">
        <v>3</v>
      </c>
      <c r="D37" s="284">
        <v>2</v>
      </c>
      <c r="E37" s="284">
        <v>0</v>
      </c>
      <c r="F37" s="284">
        <v>19</v>
      </c>
      <c r="G37" s="284">
        <v>1</v>
      </c>
      <c r="H37" s="284">
        <v>3</v>
      </c>
      <c r="I37" s="236">
        <v>3</v>
      </c>
      <c r="J37" s="485">
        <f t="shared" si="8"/>
        <v>31</v>
      </c>
      <c r="K37" s="284">
        <v>20</v>
      </c>
      <c r="L37" s="236">
        <v>23</v>
      </c>
      <c r="M37" s="566">
        <v>1775</v>
      </c>
      <c r="N37" s="284">
        <v>1915</v>
      </c>
      <c r="O37" s="236">
        <v>1813</v>
      </c>
      <c r="P37" s="302">
        <f t="shared" si="0"/>
        <v>1</v>
      </c>
      <c r="Q37" s="285">
        <f t="shared" si="1"/>
        <v>0.3333333333333333</v>
      </c>
      <c r="R37" s="285">
        <f t="shared" si="2"/>
        <v>0</v>
      </c>
      <c r="S37" s="285">
        <f t="shared" si="3"/>
        <v>1.7272727272727273</v>
      </c>
      <c r="T37" s="285">
        <f t="shared" si="4"/>
        <v>0.25</v>
      </c>
      <c r="U37" s="285">
        <f t="shared" si="5"/>
        <v>0.75</v>
      </c>
      <c r="V37" s="309">
        <f t="shared" si="6"/>
        <v>0.75</v>
      </c>
      <c r="W37" s="308">
        <f t="shared" si="7"/>
        <v>0.8378378378378378</v>
      </c>
      <c r="X37" s="285">
        <v>0.5405405405405406</v>
      </c>
      <c r="Y37" s="286">
        <v>0.6216216216216216</v>
      </c>
      <c r="Z37" s="557">
        <v>0.57</v>
      </c>
      <c r="AA37" s="437">
        <v>0.62</v>
      </c>
      <c r="AB37" s="372">
        <v>0.59</v>
      </c>
    </row>
    <row r="38" spans="1:28" s="3" customFormat="1" ht="13.5" customHeight="1">
      <c r="A38" s="758"/>
      <c r="B38" s="545" t="s">
        <v>32</v>
      </c>
      <c r="C38" s="234">
        <v>3</v>
      </c>
      <c r="D38" s="284">
        <v>1</v>
      </c>
      <c r="E38" s="284">
        <v>1</v>
      </c>
      <c r="F38" s="284">
        <v>5</v>
      </c>
      <c r="G38" s="284">
        <v>1</v>
      </c>
      <c r="H38" s="284">
        <v>3</v>
      </c>
      <c r="I38" s="236">
        <v>9</v>
      </c>
      <c r="J38" s="485">
        <f t="shared" si="8"/>
        <v>23</v>
      </c>
      <c r="K38" s="284">
        <v>21</v>
      </c>
      <c r="L38" s="236">
        <v>37</v>
      </c>
      <c r="M38" s="566">
        <v>1474</v>
      </c>
      <c r="N38" s="284">
        <v>1657</v>
      </c>
      <c r="O38" s="236">
        <v>1374</v>
      </c>
      <c r="P38" s="302">
        <f aca="true" t="shared" si="9" ref="P38:P57">C38/3</f>
        <v>1</v>
      </c>
      <c r="Q38" s="285">
        <f aca="true" t="shared" si="10" ref="Q38:Q57">D38/6</f>
        <v>0.16666666666666666</v>
      </c>
      <c r="R38" s="285">
        <f aca="true" t="shared" si="11" ref="R38:R57">E38/5</f>
        <v>0.2</v>
      </c>
      <c r="S38" s="285">
        <f aca="true" t="shared" si="12" ref="S38:S57">F38/11</f>
        <v>0.45454545454545453</v>
      </c>
      <c r="T38" s="285">
        <f aca="true" t="shared" si="13" ref="T38:T57">G38/4</f>
        <v>0.25</v>
      </c>
      <c r="U38" s="285">
        <f aca="true" t="shared" si="14" ref="U38:U57">H38/4</f>
        <v>0.75</v>
      </c>
      <c r="V38" s="309">
        <f aca="true" t="shared" si="15" ref="V38:V57">I38/4</f>
        <v>2.25</v>
      </c>
      <c r="W38" s="308">
        <f aca="true" t="shared" si="16" ref="W38:W58">J38/37</f>
        <v>0.6216216216216216</v>
      </c>
      <c r="X38" s="285">
        <v>0.5675675675675675</v>
      </c>
      <c r="Y38" s="286">
        <v>1</v>
      </c>
      <c r="Z38" s="557">
        <v>0.49</v>
      </c>
      <c r="AA38" s="437">
        <v>0.55</v>
      </c>
      <c r="AB38" s="372">
        <v>0.46</v>
      </c>
    </row>
    <row r="39" spans="1:28" s="3" customFormat="1" ht="13.5" customHeight="1">
      <c r="A39" s="758"/>
      <c r="B39" s="545" t="s">
        <v>33</v>
      </c>
      <c r="C39" s="234">
        <v>7</v>
      </c>
      <c r="D39" s="284">
        <v>3</v>
      </c>
      <c r="E39" s="284">
        <v>1</v>
      </c>
      <c r="F39" s="284">
        <v>14</v>
      </c>
      <c r="G39" s="284">
        <v>1</v>
      </c>
      <c r="H39" s="284">
        <v>2</v>
      </c>
      <c r="I39" s="236">
        <v>1</v>
      </c>
      <c r="J39" s="485">
        <f t="shared" si="8"/>
        <v>29</v>
      </c>
      <c r="K39" s="284">
        <v>24</v>
      </c>
      <c r="L39" s="236">
        <v>25</v>
      </c>
      <c r="M39" s="566">
        <v>1750</v>
      </c>
      <c r="N39" s="284">
        <v>1698</v>
      </c>
      <c r="O39" s="236">
        <v>1666</v>
      </c>
      <c r="P39" s="302">
        <f t="shared" si="9"/>
        <v>2.3333333333333335</v>
      </c>
      <c r="Q39" s="285">
        <f t="shared" si="10"/>
        <v>0.5</v>
      </c>
      <c r="R39" s="285">
        <f t="shared" si="11"/>
        <v>0.2</v>
      </c>
      <c r="S39" s="285">
        <f t="shared" si="12"/>
        <v>1.2727272727272727</v>
      </c>
      <c r="T39" s="285">
        <f t="shared" si="13"/>
        <v>0.25</v>
      </c>
      <c r="U39" s="285">
        <f t="shared" si="14"/>
        <v>0.5</v>
      </c>
      <c r="V39" s="309">
        <f t="shared" si="15"/>
        <v>0.25</v>
      </c>
      <c r="W39" s="308">
        <f t="shared" si="16"/>
        <v>0.7837837837837838</v>
      </c>
      <c r="X39" s="285">
        <v>0.6486486486486487</v>
      </c>
      <c r="Y39" s="286">
        <v>0.6756756756756757</v>
      </c>
      <c r="Z39" s="557">
        <v>0.56</v>
      </c>
      <c r="AA39" s="437">
        <v>0.54</v>
      </c>
      <c r="AB39" s="372">
        <v>0.53</v>
      </c>
    </row>
    <row r="40" spans="1:28" s="3" customFormat="1" ht="13.5" customHeight="1">
      <c r="A40" s="759"/>
      <c r="B40" s="546" t="s">
        <v>34</v>
      </c>
      <c r="C40" s="253">
        <v>2</v>
      </c>
      <c r="D40" s="288">
        <v>2</v>
      </c>
      <c r="E40" s="288">
        <v>5</v>
      </c>
      <c r="F40" s="288">
        <v>8</v>
      </c>
      <c r="G40" s="288">
        <v>4</v>
      </c>
      <c r="H40" s="288">
        <v>2</v>
      </c>
      <c r="I40" s="255">
        <v>13</v>
      </c>
      <c r="J40" s="547">
        <f t="shared" si="8"/>
        <v>36</v>
      </c>
      <c r="K40" s="288">
        <v>18</v>
      </c>
      <c r="L40" s="255">
        <v>23</v>
      </c>
      <c r="M40" s="568">
        <v>1327</v>
      </c>
      <c r="N40" s="288">
        <v>1113</v>
      </c>
      <c r="O40" s="255">
        <v>1199</v>
      </c>
      <c r="P40" s="310">
        <f t="shared" si="9"/>
        <v>0.6666666666666666</v>
      </c>
      <c r="Q40" s="289">
        <f t="shared" si="10"/>
        <v>0.3333333333333333</v>
      </c>
      <c r="R40" s="289">
        <f t="shared" si="11"/>
        <v>1</v>
      </c>
      <c r="S40" s="289">
        <f t="shared" si="12"/>
        <v>0.7272727272727273</v>
      </c>
      <c r="T40" s="289">
        <f t="shared" si="13"/>
        <v>1</v>
      </c>
      <c r="U40" s="289">
        <f t="shared" si="14"/>
        <v>0.5</v>
      </c>
      <c r="V40" s="311">
        <f t="shared" si="15"/>
        <v>3.25</v>
      </c>
      <c r="W40" s="312">
        <f t="shared" si="16"/>
        <v>0.972972972972973</v>
      </c>
      <c r="X40" s="289">
        <v>0.4864864864864865</v>
      </c>
      <c r="Y40" s="290">
        <v>0.6216216216216216</v>
      </c>
      <c r="Z40" s="569">
        <v>0.42</v>
      </c>
      <c r="AA40" s="446">
        <v>0.36</v>
      </c>
      <c r="AB40" s="374">
        <v>0.38</v>
      </c>
    </row>
    <row r="41" spans="1:28" s="3" customFormat="1" ht="13.5" customHeight="1">
      <c r="A41" s="712">
        <v>9</v>
      </c>
      <c r="B41" s="545" t="s">
        <v>35</v>
      </c>
      <c r="C41" s="234">
        <v>0</v>
      </c>
      <c r="D41" s="284">
        <v>6</v>
      </c>
      <c r="E41" s="284">
        <v>1</v>
      </c>
      <c r="F41" s="284">
        <v>10</v>
      </c>
      <c r="G41" s="284">
        <v>2</v>
      </c>
      <c r="H41" s="284">
        <v>1</v>
      </c>
      <c r="I41" s="236">
        <v>0</v>
      </c>
      <c r="J41" s="485">
        <f t="shared" si="8"/>
        <v>20</v>
      </c>
      <c r="K41" s="284">
        <v>6</v>
      </c>
      <c r="L41" s="236">
        <v>24</v>
      </c>
      <c r="M41" s="566">
        <v>1408</v>
      </c>
      <c r="N41" s="284">
        <v>1536</v>
      </c>
      <c r="O41" s="236">
        <v>1565</v>
      </c>
      <c r="P41" s="302">
        <f t="shared" si="9"/>
        <v>0</v>
      </c>
      <c r="Q41" s="285">
        <f t="shared" si="10"/>
        <v>1</v>
      </c>
      <c r="R41" s="285">
        <f t="shared" si="11"/>
        <v>0.2</v>
      </c>
      <c r="S41" s="285">
        <f t="shared" si="12"/>
        <v>0.9090909090909091</v>
      </c>
      <c r="T41" s="285">
        <f t="shared" si="13"/>
        <v>0.5</v>
      </c>
      <c r="U41" s="285">
        <f t="shared" si="14"/>
        <v>0.25</v>
      </c>
      <c r="V41" s="286">
        <f t="shared" si="15"/>
        <v>0</v>
      </c>
      <c r="W41" s="308">
        <f t="shared" si="16"/>
        <v>0.5405405405405406</v>
      </c>
      <c r="X41" s="285">
        <v>0.16216216216216217</v>
      </c>
      <c r="Y41" s="286">
        <v>0.6486486486486487</v>
      </c>
      <c r="Z41" s="557">
        <v>0.45</v>
      </c>
      <c r="AA41" s="437">
        <v>0.49</v>
      </c>
      <c r="AB41" s="372">
        <v>0.5</v>
      </c>
    </row>
    <row r="42" spans="1:28" s="245" customFormat="1" ht="13.5" customHeight="1">
      <c r="A42" s="713"/>
      <c r="B42" s="360" t="s">
        <v>36</v>
      </c>
      <c r="C42" s="230">
        <v>3</v>
      </c>
      <c r="D42" s="231">
        <v>5</v>
      </c>
      <c r="E42" s="231">
        <v>4</v>
      </c>
      <c r="F42" s="231">
        <v>6</v>
      </c>
      <c r="G42" s="231">
        <v>1</v>
      </c>
      <c r="H42" s="231">
        <v>0</v>
      </c>
      <c r="I42" s="232">
        <v>12</v>
      </c>
      <c r="J42" s="233">
        <f t="shared" si="8"/>
        <v>31</v>
      </c>
      <c r="K42" s="231">
        <v>17</v>
      </c>
      <c r="L42" s="236">
        <v>24</v>
      </c>
      <c r="M42" s="566">
        <v>1590</v>
      </c>
      <c r="N42" s="231">
        <v>1426</v>
      </c>
      <c r="O42" s="232">
        <v>1306</v>
      </c>
      <c r="P42" s="247">
        <f t="shared" si="9"/>
        <v>1</v>
      </c>
      <c r="Q42" s="238">
        <f t="shared" si="10"/>
        <v>0.8333333333333334</v>
      </c>
      <c r="R42" s="238">
        <f t="shared" si="11"/>
        <v>0.8</v>
      </c>
      <c r="S42" s="238">
        <f t="shared" si="12"/>
        <v>0.5454545454545454</v>
      </c>
      <c r="T42" s="238">
        <f t="shared" si="13"/>
        <v>0.25</v>
      </c>
      <c r="U42" s="238">
        <f t="shared" si="14"/>
        <v>0</v>
      </c>
      <c r="V42" s="239">
        <f t="shared" si="15"/>
        <v>3</v>
      </c>
      <c r="W42" s="240">
        <f t="shared" si="16"/>
        <v>0.8378378378378378</v>
      </c>
      <c r="X42" s="238">
        <v>0.4594594594594595</v>
      </c>
      <c r="Y42" s="286">
        <v>0.6486486486486487</v>
      </c>
      <c r="Z42" s="557">
        <v>0.51</v>
      </c>
      <c r="AA42" s="404">
        <v>0.45</v>
      </c>
      <c r="AB42" s="364">
        <v>0.42</v>
      </c>
    </row>
    <row r="43" spans="1:28" s="245" customFormat="1" ht="13.5" customHeight="1">
      <c r="A43" s="713"/>
      <c r="B43" s="360" t="s">
        <v>37</v>
      </c>
      <c r="C43" s="230">
        <v>1</v>
      </c>
      <c r="D43" s="231">
        <v>1</v>
      </c>
      <c r="E43" s="231">
        <v>1</v>
      </c>
      <c r="F43" s="231">
        <v>10</v>
      </c>
      <c r="G43" s="231">
        <v>3</v>
      </c>
      <c r="H43" s="231">
        <v>0</v>
      </c>
      <c r="I43" s="232">
        <v>2</v>
      </c>
      <c r="J43" s="233">
        <f t="shared" si="8"/>
        <v>18</v>
      </c>
      <c r="K43" s="231">
        <v>30</v>
      </c>
      <c r="L43" s="236">
        <v>15</v>
      </c>
      <c r="M43" s="566">
        <v>1478</v>
      </c>
      <c r="N43" s="231">
        <v>1522</v>
      </c>
      <c r="O43" s="232">
        <v>1332</v>
      </c>
      <c r="P43" s="247">
        <f t="shared" si="9"/>
        <v>0.3333333333333333</v>
      </c>
      <c r="Q43" s="238">
        <f t="shared" si="10"/>
        <v>0.16666666666666666</v>
      </c>
      <c r="R43" s="238">
        <f t="shared" si="11"/>
        <v>0.2</v>
      </c>
      <c r="S43" s="238">
        <f t="shared" si="12"/>
        <v>0.9090909090909091</v>
      </c>
      <c r="T43" s="238">
        <f t="shared" si="13"/>
        <v>0.75</v>
      </c>
      <c r="U43" s="238">
        <f t="shared" si="14"/>
        <v>0</v>
      </c>
      <c r="V43" s="239">
        <f t="shared" si="15"/>
        <v>0.5</v>
      </c>
      <c r="W43" s="240">
        <f t="shared" si="16"/>
        <v>0.4864864864864865</v>
      </c>
      <c r="X43" s="238">
        <v>0.8108108108108109</v>
      </c>
      <c r="Y43" s="286">
        <v>0.40540540540540543</v>
      </c>
      <c r="Z43" s="557">
        <v>0.47</v>
      </c>
      <c r="AA43" s="404">
        <v>0.49</v>
      </c>
      <c r="AB43" s="364">
        <v>0.42</v>
      </c>
    </row>
    <row r="44" spans="1:28" s="245" customFormat="1" ht="13.5" customHeight="1">
      <c r="A44" s="714"/>
      <c r="B44" s="365" t="s">
        <v>38</v>
      </c>
      <c r="C44" s="249">
        <v>7</v>
      </c>
      <c r="D44" s="250">
        <v>3</v>
      </c>
      <c r="E44" s="250">
        <v>2</v>
      </c>
      <c r="F44" s="250">
        <v>9</v>
      </c>
      <c r="G44" s="250">
        <v>1</v>
      </c>
      <c r="H44" s="250">
        <v>1</v>
      </c>
      <c r="I44" s="251">
        <v>10</v>
      </c>
      <c r="J44" s="252">
        <f t="shared" si="8"/>
        <v>33</v>
      </c>
      <c r="K44" s="250">
        <v>9</v>
      </c>
      <c r="L44" s="255">
        <v>27</v>
      </c>
      <c r="M44" s="568">
        <v>1776</v>
      </c>
      <c r="N44" s="250">
        <v>1390</v>
      </c>
      <c r="O44" s="251">
        <v>1430</v>
      </c>
      <c r="P44" s="269">
        <f t="shared" si="9"/>
        <v>2.3333333333333335</v>
      </c>
      <c r="Q44" s="257">
        <f t="shared" si="10"/>
        <v>0.5</v>
      </c>
      <c r="R44" s="257">
        <f t="shared" si="11"/>
        <v>0.4</v>
      </c>
      <c r="S44" s="257">
        <f t="shared" si="12"/>
        <v>0.8181818181818182</v>
      </c>
      <c r="T44" s="257">
        <f t="shared" si="13"/>
        <v>0.25</v>
      </c>
      <c r="U44" s="257">
        <f t="shared" si="14"/>
        <v>0.25</v>
      </c>
      <c r="V44" s="258">
        <f t="shared" si="15"/>
        <v>2.5</v>
      </c>
      <c r="W44" s="256">
        <f t="shared" si="16"/>
        <v>0.8918918918918919</v>
      </c>
      <c r="X44" s="257">
        <v>0.24324324324324326</v>
      </c>
      <c r="Y44" s="290">
        <v>0.7297297297297297</v>
      </c>
      <c r="Z44" s="569">
        <v>0.56</v>
      </c>
      <c r="AA44" s="409">
        <v>0.44</v>
      </c>
      <c r="AB44" s="371">
        <v>0.45</v>
      </c>
    </row>
    <row r="45" spans="1:28" s="245" customFormat="1" ht="13.5" customHeight="1">
      <c r="A45" s="712">
        <v>10</v>
      </c>
      <c r="B45" s="375" t="s">
        <v>39</v>
      </c>
      <c r="C45" s="317">
        <v>0</v>
      </c>
      <c r="D45" s="318">
        <v>3</v>
      </c>
      <c r="E45" s="318">
        <v>2</v>
      </c>
      <c r="F45" s="318">
        <v>12</v>
      </c>
      <c r="G45" s="318">
        <v>2</v>
      </c>
      <c r="H45" s="318">
        <v>2</v>
      </c>
      <c r="I45" s="319">
        <v>1</v>
      </c>
      <c r="J45" s="272">
        <f t="shared" si="8"/>
        <v>22</v>
      </c>
      <c r="K45" s="318">
        <v>10</v>
      </c>
      <c r="L45" s="236">
        <v>27</v>
      </c>
      <c r="M45" s="566">
        <v>1855</v>
      </c>
      <c r="N45" s="231">
        <v>1608</v>
      </c>
      <c r="O45" s="232">
        <v>1452</v>
      </c>
      <c r="P45" s="247">
        <f t="shared" si="9"/>
        <v>0</v>
      </c>
      <c r="Q45" s="238">
        <f t="shared" si="10"/>
        <v>0.5</v>
      </c>
      <c r="R45" s="238">
        <f t="shared" si="11"/>
        <v>0.4</v>
      </c>
      <c r="S45" s="238">
        <f t="shared" si="12"/>
        <v>1.0909090909090908</v>
      </c>
      <c r="T45" s="238">
        <f t="shared" si="13"/>
        <v>0.5</v>
      </c>
      <c r="U45" s="238">
        <f t="shared" si="14"/>
        <v>0.5</v>
      </c>
      <c r="V45" s="239">
        <f t="shared" si="15"/>
        <v>0.25</v>
      </c>
      <c r="W45" s="240">
        <f t="shared" si="16"/>
        <v>0.5945945945945946</v>
      </c>
      <c r="X45" s="238">
        <v>0.2702702702702703</v>
      </c>
      <c r="Y45" s="286">
        <v>0.7297297297297297</v>
      </c>
      <c r="Z45" s="557">
        <v>0.59</v>
      </c>
      <c r="AA45" s="404">
        <v>0.51</v>
      </c>
      <c r="AB45" s="379">
        <v>0.46</v>
      </c>
    </row>
    <row r="46" spans="1:28" s="245" customFormat="1" ht="13.5" customHeight="1">
      <c r="A46" s="713"/>
      <c r="B46" s="360" t="s">
        <v>40</v>
      </c>
      <c r="C46" s="230">
        <v>4</v>
      </c>
      <c r="D46" s="231">
        <v>7</v>
      </c>
      <c r="E46" s="231">
        <v>1</v>
      </c>
      <c r="F46" s="231">
        <v>11</v>
      </c>
      <c r="G46" s="231">
        <v>1</v>
      </c>
      <c r="H46" s="231">
        <v>2</v>
      </c>
      <c r="I46" s="232">
        <v>2</v>
      </c>
      <c r="J46" s="233">
        <f t="shared" si="8"/>
        <v>28</v>
      </c>
      <c r="K46" s="231">
        <v>21</v>
      </c>
      <c r="L46" s="236">
        <v>34</v>
      </c>
      <c r="M46" s="566">
        <v>1970</v>
      </c>
      <c r="N46" s="231">
        <v>1788</v>
      </c>
      <c r="O46" s="232">
        <v>1677</v>
      </c>
      <c r="P46" s="247">
        <f t="shared" si="9"/>
        <v>1.3333333333333333</v>
      </c>
      <c r="Q46" s="238">
        <f t="shared" si="10"/>
        <v>1.1666666666666667</v>
      </c>
      <c r="R46" s="238">
        <f t="shared" si="11"/>
        <v>0.2</v>
      </c>
      <c r="S46" s="238">
        <f t="shared" si="12"/>
        <v>1</v>
      </c>
      <c r="T46" s="238">
        <f t="shared" si="13"/>
        <v>0.25</v>
      </c>
      <c r="U46" s="238">
        <f t="shared" si="14"/>
        <v>0.5</v>
      </c>
      <c r="V46" s="268">
        <f t="shared" si="15"/>
        <v>0.5</v>
      </c>
      <c r="W46" s="240">
        <f t="shared" si="16"/>
        <v>0.7567567567567568</v>
      </c>
      <c r="X46" s="238">
        <v>0.5675675675675675</v>
      </c>
      <c r="Y46" s="286">
        <v>0.918918918918919</v>
      </c>
      <c r="Z46" s="557">
        <v>0.63</v>
      </c>
      <c r="AA46" s="404">
        <v>0.57</v>
      </c>
      <c r="AB46" s="364">
        <v>0.53</v>
      </c>
    </row>
    <row r="47" spans="1:28" s="245" customFormat="1" ht="13.5" customHeight="1">
      <c r="A47" s="713"/>
      <c r="B47" s="360" t="s">
        <v>41</v>
      </c>
      <c r="C47" s="230">
        <v>0</v>
      </c>
      <c r="D47" s="231">
        <v>4</v>
      </c>
      <c r="E47" s="231">
        <v>0</v>
      </c>
      <c r="F47" s="231">
        <v>5</v>
      </c>
      <c r="G47" s="231">
        <v>3</v>
      </c>
      <c r="H47" s="231">
        <v>2</v>
      </c>
      <c r="I47" s="232">
        <v>2</v>
      </c>
      <c r="J47" s="233">
        <f t="shared" si="8"/>
        <v>16</v>
      </c>
      <c r="K47" s="231">
        <v>28</v>
      </c>
      <c r="L47" s="236">
        <v>26</v>
      </c>
      <c r="M47" s="566">
        <v>1999</v>
      </c>
      <c r="N47" s="231">
        <v>1747</v>
      </c>
      <c r="O47" s="232">
        <v>1589</v>
      </c>
      <c r="P47" s="247">
        <f t="shared" si="9"/>
        <v>0</v>
      </c>
      <c r="Q47" s="238">
        <f t="shared" si="10"/>
        <v>0.6666666666666666</v>
      </c>
      <c r="R47" s="238">
        <f t="shared" si="11"/>
        <v>0</v>
      </c>
      <c r="S47" s="238">
        <f t="shared" si="12"/>
        <v>0.45454545454545453</v>
      </c>
      <c r="T47" s="238">
        <f t="shared" si="13"/>
        <v>0.75</v>
      </c>
      <c r="U47" s="238">
        <f t="shared" si="14"/>
        <v>0.5</v>
      </c>
      <c r="V47" s="268">
        <f t="shared" si="15"/>
        <v>0.5</v>
      </c>
      <c r="W47" s="240">
        <f t="shared" si="16"/>
        <v>0.43243243243243246</v>
      </c>
      <c r="X47" s="238">
        <v>0.7567567567567568</v>
      </c>
      <c r="Y47" s="286">
        <v>0.7027027027027027</v>
      </c>
      <c r="Z47" s="557">
        <v>0.63</v>
      </c>
      <c r="AA47" s="404">
        <v>0.55</v>
      </c>
      <c r="AB47" s="364">
        <v>0.5</v>
      </c>
    </row>
    <row r="48" spans="1:28" s="245" customFormat="1" ht="13.5" customHeight="1">
      <c r="A48" s="713"/>
      <c r="B48" s="360" t="s">
        <v>42</v>
      </c>
      <c r="C48" s="230">
        <v>3</v>
      </c>
      <c r="D48" s="231">
        <v>4</v>
      </c>
      <c r="E48" s="231">
        <v>1</v>
      </c>
      <c r="F48" s="231">
        <v>8</v>
      </c>
      <c r="G48" s="231">
        <v>3</v>
      </c>
      <c r="H48" s="231">
        <v>3</v>
      </c>
      <c r="I48" s="232">
        <v>1</v>
      </c>
      <c r="J48" s="233">
        <f t="shared" si="8"/>
        <v>23</v>
      </c>
      <c r="K48" s="231">
        <v>25</v>
      </c>
      <c r="L48" s="236">
        <v>38</v>
      </c>
      <c r="M48" s="566">
        <v>2387</v>
      </c>
      <c r="N48" s="231">
        <v>1704</v>
      </c>
      <c r="O48" s="232">
        <v>2290</v>
      </c>
      <c r="P48" s="247">
        <f t="shared" si="9"/>
        <v>1</v>
      </c>
      <c r="Q48" s="238">
        <f t="shared" si="10"/>
        <v>0.6666666666666666</v>
      </c>
      <c r="R48" s="238">
        <f t="shared" si="11"/>
        <v>0.2</v>
      </c>
      <c r="S48" s="238">
        <f t="shared" si="12"/>
        <v>0.7272727272727273</v>
      </c>
      <c r="T48" s="238">
        <f t="shared" si="13"/>
        <v>0.75</v>
      </c>
      <c r="U48" s="238">
        <f t="shared" si="14"/>
        <v>0.75</v>
      </c>
      <c r="V48" s="268">
        <f t="shared" si="15"/>
        <v>0.25</v>
      </c>
      <c r="W48" s="240">
        <f t="shared" si="16"/>
        <v>0.6216216216216216</v>
      </c>
      <c r="X48" s="238">
        <v>0.6756756756756757</v>
      </c>
      <c r="Y48" s="286">
        <v>1.027027027027027</v>
      </c>
      <c r="Z48" s="557">
        <v>0.76</v>
      </c>
      <c r="AA48" s="404">
        <v>0.54</v>
      </c>
      <c r="AB48" s="364">
        <v>0.73</v>
      </c>
    </row>
    <row r="49" spans="1:28" s="245" customFormat="1" ht="13.5" customHeight="1">
      <c r="A49" s="714"/>
      <c r="B49" s="365" t="s">
        <v>43</v>
      </c>
      <c r="C49" s="249">
        <v>2</v>
      </c>
      <c r="D49" s="250">
        <v>3</v>
      </c>
      <c r="E49" s="250">
        <v>0</v>
      </c>
      <c r="F49" s="250">
        <v>11</v>
      </c>
      <c r="G49" s="250">
        <v>5</v>
      </c>
      <c r="H49" s="250">
        <v>1</v>
      </c>
      <c r="I49" s="251">
        <v>2</v>
      </c>
      <c r="J49" s="252">
        <f t="shared" si="8"/>
        <v>24</v>
      </c>
      <c r="K49" s="250">
        <v>47</v>
      </c>
      <c r="L49" s="255">
        <v>22</v>
      </c>
      <c r="M49" s="568">
        <v>2661</v>
      </c>
      <c r="N49" s="250">
        <v>2649</v>
      </c>
      <c r="O49" s="251">
        <v>2492</v>
      </c>
      <c r="P49" s="269">
        <f t="shared" si="9"/>
        <v>0.6666666666666666</v>
      </c>
      <c r="Q49" s="257">
        <f t="shared" si="10"/>
        <v>0.5</v>
      </c>
      <c r="R49" s="257">
        <f t="shared" si="11"/>
        <v>0</v>
      </c>
      <c r="S49" s="257">
        <f t="shared" si="12"/>
        <v>1</v>
      </c>
      <c r="T49" s="257">
        <f t="shared" si="13"/>
        <v>1.25</v>
      </c>
      <c r="U49" s="257">
        <f t="shared" si="14"/>
        <v>0.25</v>
      </c>
      <c r="V49" s="270">
        <f t="shared" si="15"/>
        <v>0.5</v>
      </c>
      <c r="W49" s="256">
        <f t="shared" si="16"/>
        <v>0.6486486486486487</v>
      </c>
      <c r="X49" s="257">
        <v>1.2702702702702702</v>
      </c>
      <c r="Y49" s="290">
        <v>0.5945945945945946</v>
      </c>
      <c r="Z49" s="569">
        <v>0.85</v>
      </c>
      <c r="AA49" s="409">
        <v>0.84</v>
      </c>
      <c r="AB49" s="371">
        <v>0.79</v>
      </c>
    </row>
    <row r="50" spans="1:28" s="245" customFormat="1" ht="13.5" customHeight="1">
      <c r="A50" s="712">
        <v>11</v>
      </c>
      <c r="B50" s="360" t="s">
        <v>44</v>
      </c>
      <c r="C50" s="230">
        <v>1</v>
      </c>
      <c r="D50" s="231">
        <v>5</v>
      </c>
      <c r="E50" s="231">
        <v>1</v>
      </c>
      <c r="F50" s="231">
        <v>8</v>
      </c>
      <c r="G50" s="231">
        <v>4</v>
      </c>
      <c r="H50" s="231">
        <v>2</v>
      </c>
      <c r="I50" s="232">
        <v>0</v>
      </c>
      <c r="J50" s="233">
        <f t="shared" si="8"/>
        <v>21</v>
      </c>
      <c r="K50" s="231">
        <v>36</v>
      </c>
      <c r="L50" s="232">
        <v>47</v>
      </c>
      <c r="M50" s="566">
        <v>3064</v>
      </c>
      <c r="N50" s="231">
        <v>2656</v>
      </c>
      <c r="O50" s="232">
        <v>3461</v>
      </c>
      <c r="P50" s="247">
        <f t="shared" si="9"/>
        <v>0.3333333333333333</v>
      </c>
      <c r="Q50" s="238">
        <f t="shared" si="10"/>
        <v>0.8333333333333334</v>
      </c>
      <c r="R50" s="238">
        <f t="shared" si="11"/>
        <v>0.2</v>
      </c>
      <c r="S50" s="238">
        <f t="shared" si="12"/>
        <v>0.7272727272727273</v>
      </c>
      <c r="T50" s="238">
        <f t="shared" si="13"/>
        <v>1</v>
      </c>
      <c r="U50" s="238">
        <f t="shared" si="14"/>
        <v>0.5</v>
      </c>
      <c r="V50" s="239">
        <f t="shared" si="15"/>
        <v>0</v>
      </c>
      <c r="W50" s="240">
        <f t="shared" si="16"/>
        <v>0.5675675675675675</v>
      </c>
      <c r="X50" s="238">
        <v>0.972972972972973</v>
      </c>
      <c r="Y50" s="286">
        <v>1.2702702702702702</v>
      </c>
      <c r="Z50" s="557">
        <v>0.97</v>
      </c>
      <c r="AA50" s="404">
        <v>0.84</v>
      </c>
      <c r="AB50" s="364">
        <v>1.1</v>
      </c>
    </row>
    <row r="51" spans="1:28" s="245" customFormat="1" ht="13.5" customHeight="1">
      <c r="A51" s="713"/>
      <c r="B51" s="360" t="s">
        <v>45</v>
      </c>
      <c r="C51" s="230">
        <v>0</v>
      </c>
      <c r="D51" s="231">
        <v>5</v>
      </c>
      <c r="E51" s="231">
        <v>0</v>
      </c>
      <c r="F51" s="231">
        <v>9</v>
      </c>
      <c r="G51" s="231">
        <v>3</v>
      </c>
      <c r="H51" s="231">
        <v>9</v>
      </c>
      <c r="I51" s="232">
        <v>1</v>
      </c>
      <c r="J51" s="233">
        <f t="shared" si="8"/>
        <v>27</v>
      </c>
      <c r="K51" s="231">
        <v>52</v>
      </c>
      <c r="L51" s="232">
        <v>55</v>
      </c>
      <c r="M51" s="566">
        <v>3176</v>
      </c>
      <c r="N51" s="231">
        <v>3328</v>
      </c>
      <c r="O51" s="232">
        <v>4064</v>
      </c>
      <c r="P51" s="247">
        <f t="shared" si="9"/>
        <v>0</v>
      </c>
      <c r="Q51" s="238">
        <f t="shared" si="10"/>
        <v>0.8333333333333334</v>
      </c>
      <c r="R51" s="238">
        <f t="shared" si="11"/>
        <v>0</v>
      </c>
      <c r="S51" s="238">
        <f t="shared" si="12"/>
        <v>0.8181818181818182</v>
      </c>
      <c r="T51" s="238">
        <f t="shared" si="13"/>
        <v>0.75</v>
      </c>
      <c r="U51" s="238">
        <f t="shared" si="14"/>
        <v>2.25</v>
      </c>
      <c r="V51" s="239">
        <f t="shared" si="15"/>
        <v>0.25</v>
      </c>
      <c r="W51" s="240">
        <f t="shared" si="16"/>
        <v>0.7297297297297297</v>
      </c>
      <c r="X51" s="238">
        <v>1.4054054054054055</v>
      </c>
      <c r="Y51" s="286">
        <v>1.4864864864864864</v>
      </c>
      <c r="Z51" s="557">
        <v>1.01</v>
      </c>
      <c r="AA51" s="404">
        <v>1.05</v>
      </c>
      <c r="AB51" s="364">
        <v>1.29</v>
      </c>
    </row>
    <row r="52" spans="1:28" s="245" customFormat="1" ht="13.5" customHeight="1">
      <c r="A52" s="713"/>
      <c r="B52" s="360" t="s">
        <v>46</v>
      </c>
      <c r="C52" s="230">
        <v>0</v>
      </c>
      <c r="D52" s="231">
        <v>10</v>
      </c>
      <c r="E52" s="231">
        <v>0</v>
      </c>
      <c r="F52" s="231">
        <v>2</v>
      </c>
      <c r="G52" s="231">
        <v>9</v>
      </c>
      <c r="H52" s="231">
        <v>5</v>
      </c>
      <c r="I52" s="232">
        <v>0</v>
      </c>
      <c r="J52" s="233">
        <f t="shared" si="8"/>
        <v>26</v>
      </c>
      <c r="K52" s="231">
        <v>57</v>
      </c>
      <c r="L52" s="232">
        <v>93</v>
      </c>
      <c r="M52" s="566">
        <v>3457</v>
      </c>
      <c r="N52" s="231">
        <v>3636</v>
      </c>
      <c r="O52" s="232">
        <v>4613</v>
      </c>
      <c r="P52" s="247">
        <f t="shared" si="9"/>
        <v>0</v>
      </c>
      <c r="Q52" s="238">
        <f t="shared" si="10"/>
        <v>1.6666666666666667</v>
      </c>
      <c r="R52" s="238">
        <f t="shared" si="11"/>
        <v>0</v>
      </c>
      <c r="S52" s="238">
        <f t="shared" si="12"/>
        <v>0.18181818181818182</v>
      </c>
      <c r="T52" s="238">
        <f t="shared" si="13"/>
        <v>2.25</v>
      </c>
      <c r="U52" s="238">
        <f t="shared" si="14"/>
        <v>1.25</v>
      </c>
      <c r="V52" s="239">
        <f t="shared" si="15"/>
        <v>0</v>
      </c>
      <c r="W52" s="240">
        <f t="shared" si="16"/>
        <v>0.7027027027027027</v>
      </c>
      <c r="X52" s="238">
        <v>1.5405405405405406</v>
      </c>
      <c r="Y52" s="239">
        <v>2.5135135135135136</v>
      </c>
      <c r="Z52" s="557">
        <v>1.1</v>
      </c>
      <c r="AA52" s="404">
        <v>1.16</v>
      </c>
      <c r="AB52" s="364">
        <v>1.46</v>
      </c>
    </row>
    <row r="53" spans="1:28" s="245" customFormat="1" ht="13.5" customHeight="1">
      <c r="A53" s="714"/>
      <c r="B53" s="365" t="s">
        <v>47</v>
      </c>
      <c r="C53" s="249">
        <v>5</v>
      </c>
      <c r="D53" s="250">
        <v>13</v>
      </c>
      <c r="E53" s="250">
        <v>0</v>
      </c>
      <c r="F53" s="250">
        <v>26</v>
      </c>
      <c r="G53" s="250">
        <v>5</v>
      </c>
      <c r="H53" s="250">
        <v>6</v>
      </c>
      <c r="I53" s="251">
        <v>1</v>
      </c>
      <c r="J53" s="252">
        <f t="shared" si="8"/>
        <v>56</v>
      </c>
      <c r="K53" s="250">
        <v>52</v>
      </c>
      <c r="L53" s="251">
        <v>79</v>
      </c>
      <c r="M53" s="568">
        <v>3701</v>
      </c>
      <c r="N53" s="250">
        <v>5184</v>
      </c>
      <c r="O53" s="251">
        <v>5458</v>
      </c>
      <c r="P53" s="269">
        <f t="shared" si="9"/>
        <v>1.6666666666666667</v>
      </c>
      <c r="Q53" s="257">
        <f t="shared" si="10"/>
        <v>2.1666666666666665</v>
      </c>
      <c r="R53" s="257">
        <f t="shared" si="11"/>
        <v>0</v>
      </c>
      <c r="S53" s="257">
        <f t="shared" si="12"/>
        <v>2.3636363636363638</v>
      </c>
      <c r="T53" s="257">
        <f t="shared" si="13"/>
        <v>1.25</v>
      </c>
      <c r="U53" s="257">
        <f t="shared" si="14"/>
        <v>1.5</v>
      </c>
      <c r="V53" s="258">
        <f t="shared" si="15"/>
        <v>0.25</v>
      </c>
      <c r="W53" s="256">
        <f t="shared" si="16"/>
        <v>1.5135135135135136</v>
      </c>
      <c r="X53" s="257">
        <v>1.4054054054054055</v>
      </c>
      <c r="Y53" s="258">
        <v>2.135135135135135</v>
      </c>
      <c r="Z53" s="569">
        <v>1.17</v>
      </c>
      <c r="AA53" s="409">
        <v>1.64</v>
      </c>
      <c r="AB53" s="371">
        <v>1.73</v>
      </c>
    </row>
    <row r="54" spans="1:28" s="245" customFormat="1" ht="13.5" customHeight="1">
      <c r="A54" s="712">
        <v>12</v>
      </c>
      <c r="B54" s="360" t="s">
        <v>48</v>
      </c>
      <c r="C54" s="230">
        <v>0</v>
      </c>
      <c r="D54" s="231">
        <v>17</v>
      </c>
      <c r="E54" s="231">
        <v>2</v>
      </c>
      <c r="F54" s="231">
        <v>11</v>
      </c>
      <c r="G54" s="231">
        <v>4</v>
      </c>
      <c r="H54" s="231">
        <v>6</v>
      </c>
      <c r="I54" s="232">
        <v>1</v>
      </c>
      <c r="J54" s="233">
        <f t="shared" si="8"/>
        <v>41</v>
      </c>
      <c r="K54" s="231">
        <v>80</v>
      </c>
      <c r="L54" s="232">
        <v>94</v>
      </c>
      <c r="M54" s="566">
        <v>3858</v>
      </c>
      <c r="N54" s="231">
        <v>5318</v>
      </c>
      <c r="O54" s="232">
        <v>5647</v>
      </c>
      <c r="P54" s="247">
        <f t="shared" si="9"/>
        <v>0</v>
      </c>
      <c r="Q54" s="238">
        <f t="shared" si="10"/>
        <v>2.8333333333333335</v>
      </c>
      <c r="R54" s="238">
        <f t="shared" si="11"/>
        <v>0.4</v>
      </c>
      <c r="S54" s="238">
        <f t="shared" si="12"/>
        <v>1</v>
      </c>
      <c r="T54" s="238">
        <f t="shared" si="13"/>
        <v>1</v>
      </c>
      <c r="U54" s="238">
        <f t="shared" si="14"/>
        <v>1.5</v>
      </c>
      <c r="V54" s="268">
        <f t="shared" si="15"/>
        <v>0.25</v>
      </c>
      <c r="W54" s="240">
        <f t="shared" si="16"/>
        <v>1.1081081081081081</v>
      </c>
      <c r="X54" s="238">
        <v>2.1621621621621623</v>
      </c>
      <c r="Y54" s="239">
        <v>2.5405405405405403</v>
      </c>
      <c r="Z54" s="557">
        <v>1.22</v>
      </c>
      <c r="AA54" s="404">
        <v>1.68</v>
      </c>
      <c r="AB54" s="364">
        <v>1.79</v>
      </c>
    </row>
    <row r="55" spans="1:28" s="245" customFormat="1" ht="13.5" customHeight="1">
      <c r="A55" s="713"/>
      <c r="B55" s="360" t="s">
        <v>49</v>
      </c>
      <c r="C55" s="230">
        <v>6</v>
      </c>
      <c r="D55" s="231">
        <v>13</v>
      </c>
      <c r="E55" s="231">
        <v>0</v>
      </c>
      <c r="F55" s="231">
        <v>6</v>
      </c>
      <c r="G55" s="231">
        <v>9</v>
      </c>
      <c r="H55" s="231">
        <v>7</v>
      </c>
      <c r="I55" s="232">
        <v>1</v>
      </c>
      <c r="J55" s="233">
        <f t="shared" si="8"/>
        <v>42</v>
      </c>
      <c r="K55" s="231">
        <v>105</v>
      </c>
      <c r="L55" s="232">
        <v>113</v>
      </c>
      <c r="M55" s="566">
        <v>3943</v>
      </c>
      <c r="N55" s="231">
        <v>5870</v>
      </c>
      <c r="O55" s="232">
        <v>6647</v>
      </c>
      <c r="P55" s="247">
        <f t="shared" si="9"/>
        <v>2</v>
      </c>
      <c r="Q55" s="238">
        <f t="shared" si="10"/>
        <v>2.1666666666666665</v>
      </c>
      <c r="R55" s="238">
        <f t="shared" si="11"/>
        <v>0</v>
      </c>
      <c r="S55" s="238">
        <f t="shared" si="12"/>
        <v>0.5454545454545454</v>
      </c>
      <c r="T55" s="238">
        <f t="shared" si="13"/>
        <v>2.25</v>
      </c>
      <c r="U55" s="238">
        <f t="shared" si="14"/>
        <v>1.75</v>
      </c>
      <c r="V55" s="239">
        <f t="shared" si="15"/>
        <v>0.25</v>
      </c>
      <c r="W55" s="240">
        <f t="shared" si="16"/>
        <v>1.135135135135135</v>
      </c>
      <c r="X55" s="238">
        <v>2.8378378378378377</v>
      </c>
      <c r="Y55" s="239">
        <v>3.054054054054054</v>
      </c>
      <c r="Z55" s="557">
        <v>1.25</v>
      </c>
      <c r="AA55" s="404">
        <v>1.86</v>
      </c>
      <c r="AB55" s="364">
        <v>2.11</v>
      </c>
    </row>
    <row r="56" spans="1:28" s="245" customFormat="1" ht="13.5" customHeight="1">
      <c r="A56" s="713"/>
      <c r="B56" s="360" t="s">
        <v>50</v>
      </c>
      <c r="C56" s="230">
        <v>1</v>
      </c>
      <c r="D56" s="231">
        <v>13</v>
      </c>
      <c r="E56" s="231">
        <v>1</v>
      </c>
      <c r="F56" s="231">
        <v>12</v>
      </c>
      <c r="G56" s="231">
        <v>6</v>
      </c>
      <c r="H56" s="231">
        <v>5</v>
      </c>
      <c r="I56" s="232">
        <v>1</v>
      </c>
      <c r="J56" s="233">
        <f t="shared" si="8"/>
        <v>39</v>
      </c>
      <c r="K56" s="231">
        <v>75</v>
      </c>
      <c r="L56" s="232">
        <v>95</v>
      </c>
      <c r="M56" s="566">
        <v>3998</v>
      </c>
      <c r="N56" s="231">
        <v>6299</v>
      </c>
      <c r="O56" s="232">
        <v>6834</v>
      </c>
      <c r="P56" s="247">
        <f t="shared" si="9"/>
        <v>0.3333333333333333</v>
      </c>
      <c r="Q56" s="238">
        <f t="shared" si="10"/>
        <v>2.1666666666666665</v>
      </c>
      <c r="R56" s="238">
        <f t="shared" si="11"/>
        <v>0.2</v>
      </c>
      <c r="S56" s="238">
        <f t="shared" si="12"/>
        <v>1.0909090909090908</v>
      </c>
      <c r="T56" s="238">
        <f t="shared" si="13"/>
        <v>1.5</v>
      </c>
      <c r="U56" s="238">
        <f t="shared" si="14"/>
        <v>1.25</v>
      </c>
      <c r="V56" s="239">
        <f t="shared" si="15"/>
        <v>0.25</v>
      </c>
      <c r="W56" s="240">
        <f t="shared" si="16"/>
        <v>1.054054054054054</v>
      </c>
      <c r="X56" s="238">
        <v>2.027027027027027</v>
      </c>
      <c r="Y56" s="239">
        <v>2.5675675675675675</v>
      </c>
      <c r="Z56" s="557">
        <v>1.27</v>
      </c>
      <c r="AA56" s="404">
        <v>2</v>
      </c>
      <c r="AB56" s="364">
        <v>2.17</v>
      </c>
    </row>
    <row r="57" spans="1:28" s="245" customFormat="1" ht="13.5" customHeight="1">
      <c r="A57" s="713"/>
      <c r="B57" s="360" t="s">
        <v>51</v>
      </c>
      <c r="C57" s="230">
        <v>0</v>
      </c>
      <c r="D57" s="231">
        <v>2</v>
      </c>
      <c r="E57" s="231">
        <v>1</v>
      </c>
      <c r="F57" s="231">
        <v>4</v>
      </c>
      <c r="G57" s="231">
        <v>0</v>
      </c>
      <c r="H57" s="231">
        <v>9</v>
      </c>
      <c r="I57" s="232">
        <v>3</v>
      </c>
      <c r="J57" s="233">
        <f t="shared" si="8"/>
        <v>19</v>
      </c>
      <c r="K57" s="231">
        <v>86</v>
      </c>
      <c r="L57" s="232">
        <v>116</v>
      </c>
      <c r="M57" s="566">
        <v>3455</v>
      </c>
      <c r="N57" s="231">
        <v>6173</v>
      </c>
      <c r="O57" s="232">
        <v>6284</v>
      </c>
      <c r="P57" s="247">
        <f t="shared" si="9"/>
        <v>0</v>
      </c>
      <c r="Q57" s="238">
        <f t="shared" si="10"/>
        <v>0.3333333333333333</v>
      </c>
      <c r="R57" s="238">
        <f t="shared" si="11"/>
        <v>0.2</v>
      </c>
      <c r="S57" s="238">
        <f t="shared" si="12"/>
        <v>0.36363636363636365</v>
      </c>
      <c r="T57" s="238">
        <f t="shared" si="13"/>
        <v>0</v>
      </c>
      <c r="U57" s="238">
        <f t="shared" si="14"/>
        <v>2.25</v>
      </c>
      <c r="V57" s="239">
        <f t="shared" si="15"/>
        <v>0.75</v>
      </c>
      <c r="W57" s="240">
        <f t="shared" si="16"/>
        <v>0.5135135135135135</v>
      </c>
      <c r="X57" s="238">
        <v>2.324324324324324</v>
      </c>
      <c r="Y57" s="239">
        <v>3.135135135135135</v>
      </c>
      <c r="Z57" s="557">
        <v>1.1</v>
      </c>
      <c r="AA57" s="404">
        <v>1.97</v>
      </c>
      <c r="AB57" s="364">
        <v>2</v>
      </c>
    </row>
    <row r="58" spans="1:28" s="245" customFormat="1" ht="13.5" customHeight="1" hidden="1">
      <c r="A58" s="380"/>
      <c r="B58" s="469">
        <v>53</v>
      </c>
      <c r="C58" s="382"/>
      <c r="D58" s="383"/>
      <c r="E58" s="383"/>
      <c r="F58" s="383"/>
      <c r="G58" s="383"/>
      <c r="H58" s="383"/>
      <c r="I58" s="384"/>
      <c r="J58" s="385">
        <f>SUM(C58:I58)</f>
        <v>0</v>
      </c>
      <c r="K58" s="383">
        <v>0</v>
      </c>
      <c r="L58" s="384">
        <v>0</v>
      </c>
      <c r="M58" s="382"/>
      <c r="N58" s="383"/>
      <c r="O58" s="384"/>
      <c r="P58" s="470"/>
      <c r="Q58" s="391"/>
      <c r="R58" s="391"/>
      <c r="S58" s="391"/>
      <c r="T58" s="391"/>
      <c r="U58" s="391"/>
      <c r="V58" s="392"/>
      <c r="W58" s="471">
        <f t="shared" si="16"/>
        <v>0</v>
      </c>
      <c r="X58" s="391">
        <v>0</v>
      </c>
      <c r="Y58" s="392">
        <v>0</v>
      </c>
      <c r="Z58" s="570"/>
      <c r="AA58" s="493"/>
      <c r="AB58" s="395"/>
    </row>
    <row r="59" spans="1:28" s="245" customFormat="1" ht="15.75" customHeight="1">
      <c r="A59" s="746" t="s">
        <v>60</v>
      </c>
      <c r="B59" s="747"/>
      <c r="C59" s="335">
        <f>SUM(C6:C58)</f>
        <v>129</v>
      </c>
      <c r="D59" s="336">
        <f aca="true" t="shared" si="17" ref="D59:O59">SUM(D6:D58)</f>
        <v>263</v>
      </c>
      <c r="E59" s="336">
        <f t="shared" si="17"/>
        <v>284</v>
      </c>
      <c r="F59" s="336">
        <f t="shared" si="17"/>
        <v>817</v>
      </c>
      <c r="G59" s="336">
        <f t="shared" si="17"/>
        <v>219</v>
      </c>
      <c r="H59" s="336">
        <f t="shared" si="17"/>
        <v>306</v>
      </c>
      <c r="I59" s="337">
        <f t="shared" si="17"/>
        <v>254</v>
      </c>
      <c r="J59" s="338">
        <f>SUM(J6:J58)</f>
        <v>2272</v>
      </c>
      <c r="K59" s="336">
        <v>2915</v>
      </c>
      <c r="L59" s="337">
        <v>2717</v>
      </c>
      <c r="M59" s="335">
        <f>SUM(M6:M57)</f>
        <v>157666</v>
      </c>
      <c r="N59" s="336">
        <f t="shared" si="17"/>
        <v>175030</v>
      </c>
      <c r="O59" s="337">
        <f t="shared" si="17"/>
        <v>195713</v>
      </c>
      <c r="P59" s="340">
        <f aca="true" t="shared" si="18" ref="P59:W59">SUM(P6:P58)</f>
        <v>43.00000000000001</v>
      </c>
      <c r="Q59" s="341">
        <f t="shared" si="18"/>
        <v>43.83333333333332</v>
      </c>
      <c r="R59" s="341">
        <f t="shared" si="18"/>
        <v>56.800000000000026</v>
      </c>
      <c r="S59" s="341">
        <f t="shared" si="18"/>
        <v>74.27272727272728</v>
      </c>
      <c r="T59" s="341">
        <f t="shared" si="18"/>
        <v>54.75</v>
      </c>
      <c r="U59" s="341">
        <f t="shared" si="18"/>
        <v>76.5</v>
      </c>
      <c r="V59" s="397">
        <f t="shared" si="18"/>
        <v>63.5</v>
      </c>
      <c r="W59" s="343">
        <f t="shared" si="18"/>
        <v>61.40540540540541</v>
      </c>
      <c r="X59" s="341">
        <v>78.78378378378379</v>
      </c>
      <c r="Y59" s="342">
        <v>73.4324324324324</v>
      </c>
      <c r="Z59" s="571">
        <f>SUM(Z6:Z57)</f>
        <v>50.15000000000002</v>
      </c>
      <c r="AA59" s="341">
        <v>55.71</v>
      </c>
      <c r="AB59" s="397">
        <v>62.27</v>
      </c>
    </row>
    <row r="60" spans="2:28" s="401" customFormat="1" ht="13.5" customHeight="1">
      <c r="B60" s="399"/>
      <c r="C60" s="400"/>
      <c r="D60" s="400"/>
      <c r="E60" s="400"/>
      <c r="F60" s="400"/>
      <c r="G60" s="400"/>
      <c r="H60" s="400"/>
      <c r="I60" s="400"/>
      <c r="K60" s="400"/>
      <c r="N60" s="4"/>
      <c r="O60" s="400"/>
      <c r="P60" s="4"/>
      <c r="R60" s="400"/>
      <c r="S60" s="400"/>
      <c r="T60" s="400"/>
      <c r="U60" s="400"/>
      <c r="V60" s="400"/>
      <c r="W60" s="400"/>
      <c r="X60" s="400"/>
      <c r="Y60" s="400"/>
      <c r="Z60" s="400"/>
      <c r="AA60" s="400"/>
      <c r="AB60" s="400"/>
    </row>
    <row r="61" ht="12">
      <c r="J61" s="4"/>
    </row>
  </sheetData>
  <sheetProtection/>
  <mergeCells count="33">
    <mergeCell ref="A59:B59"/>
    <mergeCell ref="A32:A35"/>
    <mergeCell ref="A36:A40"/>
    <mergeCell ref="A41:A44"/>
    <mergeCell ref="A54:A57"/>
    <mergeCell ref="A45:A49"/>
    <mergeCell ref="A50:A53"/>
    <mergeCell ref="A19:A22"/>
    <mergeCell ref="A23:A27"/>
    <mergeCell ref="A28:A31"/>
    <mergeCell ref="A6:A10"/>
    <mergeCell ref="A11:A14"/>
    <mergeCell ref="A15:A18"/>
    <mergeCell ref="C2:O2"/>
    <mergeCell ref="P2:AB2"/>
    <mergeCell ref="C3:I3"/>
    <mergeCell ref="J3:L3"/>
    <mergeCell ref="P3:V3"/>
    <mergeCell ref="W3:Y3"/>
    <mergeCell ref="Z3:AB3"/>
    <mergeCell ref="M3:O3"/>
    <mergeCell ref="J4:J5"/>
    <mergeCell ref="K4:K5"/>
    <mergeCell ref="L4:L5"/>
    <mergeCell ref="N4:N5"/>
    <mergeCell ref="O4:O5"/>
    <mergeCell ref="M4:M5"/>
    <mergeCell ref="W4:W5"/>
    <mergeCell ref="X4:X5"/>
    <mergeCell ref="Y4:Y5"/>
    <mergeCell ref="AA4:AA5"/>
    <mergeCell ref="AB4:AB5"/>
    <mergeCell ref="Z4:Z5"/>
  </mergeCells>
  <printOptions horizontalCentered="1" verticalCentered="1"/>
  <pageMargins left="0" right="0" top="0.3937007874015748" bottom="0" header="0.4724409448818898" footer="0.15748031496062992"/>
  <pageSetup horizontalDpi="1200" verticalDpi="1200" orientation="landscape" paperSize="9" scale="68" r:id="rId1"/>
  <ignoredErrors>
    <ignoredError sqref="N59 J31 O59" formulaRange="1"/>
    <ignoredError sqref="B6:B29 B30:B49 B50:B57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AB61"/>
  <sheetViews>
    <sheetView showGridLines="0" showZeros="0" zoomScale="75" zoomScaleNormal="75" zoomScalePageLayoutView="0" workbookViewId="0" topLeftCell="A1">
      <pane xSplit="2" ySplit="5" topLeftCell="C18" activePane="bottomRight" state="frozen"/>
      <selection pane="topLeft" activeCell="A48" sqref="A48:A56"/>
      <selection pane="topRight" activeCell="A48" sqref="A48:A56"/>
      <selection pane="bottomLeft" activeCell="A48" sqref="A48:A56"/>
      <selection pane="bottomRight" activeCell="A1" sqref="A1"/>
    </sheetView>
  </sheetViews>
  <sheetFormatPr defaultColWidth="9.00390625" defaultRowHeight="13.5"/>
  <cols>
    <col min="1" max="1" width="3.625" style="346" customWidth="1"/>
    <col min="2" max="2" width="4.625" style="347" customWidth="1"/>
    <col min="3" max="9" width="6.75390625" style="348" customWidth="1"/>
    <col min="10" max="12" width="7.375" style="348" customWidth="1"/>
    <col min="13" max="13" width="8.875" style="348" customWidth="1"/>
    <col min="14" max="15" width="8.75390625" style="348" customWidth="1"/>
    <col min="16" max="22" width="7.75390625" style="348" customWidth="1"/>
    <col min="23" max="28" width="7.875" style="348" customWidth="1"/>
    <col min="29" max="16384" width="9.00390625" style="346" customWidth="1"/>
  </cols>
  <sheetData>
    <row r="1" spans="1:28" s="209" customFormat="1" ht="24.75" customHeight="1">
      <c r="A1" s="206" t="s">
        <v>67</v>
      </c>
      <c r="B1" s="207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</row>
    <row r="2" spans="1:28" s="213" customFormat="1" ht="18" customHeight="1">
      <c r="A2" s="210"/>
      <c r="B2" s="211"/>
      <c r="C2" s="734" t="s">
        <v>56</v>
      </c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  <c r="P2" s="731" t="s">
        <v>88</v>
      </c>
      <c r="Q2" s="732"/>
      <c r="R2" s="732"/>
      <c r="S2" s="732"/>
      <c r="T2" s="732"/>
      <c r="U2" s="732"/>
      <c r="V2" s="732"/>
      <c r="W2" s="732"/>
      <c r="X2" s="732"/>
      <c r="Y2" s="732"/>
      <c r="Z2" s="732"/>
      <c r="AA2" s="732"/>
      <c r="AB2" s="748"/>
    </row>
    <row r="3" spans="1:28" s="213" customFormat="1" ht="18" customHeight="1">
      <c r="A3" s="214"/>
      <c r="B3" s="215"/>
      <c r="C3" s="735" t="s">
        <v>100</v>
      </c>
      <c r="D3" s="736"/>
      <c r="E3" s="736"/>
      <c r="F3" s="736"/>
      <c r="G3" s="736"/>
      <c r="H3" s="736"/>
      <c r="I3" s="736"/>
      <c r="J3" s="737" t="s">
        <v>53</v>
      </c>
      <c r="K3" s="738"/>
      <c r="L3" s="738"/>
      <c r="M3" s="744" t="s">
        <v>59</v>
      </c>
      <c r="N3" s="744"/>
      <c r="O3" s="744"/>
      <c r="P3" s="739" t="s">
        <v>100</v>
      </c>
      <c r="Q3" s="736"/>
      <c r="R3" s="736"/>
      <c r="S3" s="736"/>
      <c r="T3" s="736"/>
      <c r="U3" s="736"/>
      <c r="V3" s="736"/>
      <c r="W3" s="722" t="s">
        <v>57</v>
      </c>
      <c r="X3" s="723"/>
      <c r="Y3" s="723"/>
      <c r="Z3" s="754" t="s">
        <v>58</v>
      </c>
      <c r="AA3" s="754"/>
      <c r="AB3" s="755"/>
    </row>
    <row r="4" spans="1:28" s="213" customFormat="1" ht="6.75" customHeight="1">
      <c r="A4" s="214"/>
      <c r="B4" s="215"/>
      <c r="C4" s="216"/>
      <c r="D4" s="217"/>
      <c r="E4" s="217"/>
      <c r="F4" s="217"/>
      <c r="G4" s="217"/>
      <c r="H4" s="217"/>
      <c r="I4" s="218"/>
      <c r="J4" s="708">
        <v>2014</v>
      </c>
      <c r="K4" s="710">
        <v>2013</v>
      </c>
      <c r="L4" s="706">
        <v>2012</v>
      </c>
      <c r="M4" s="708">
        <v>2014</v>
      </c>
      <c r="N4" s="710">
        <v>2013</v>
      </c>
      <c r="O4" s="706">
        <v>2012</v>
      </c>
      <c r="P4" s="219"/>
      <c r="Q4" s="217"/>
      <c r="R4" s="217"/>
      <c r="S4" s="217"/>
      <c r="T4" s="217"/>
      <c r="U4" s="217"/>
      <c r="V4" s="218"/>
      <c r="W4" s="708">
        <v>2014</v>
      </c>
      <c r="X4" s="710">
        <v>2013</v>
      </c>
      <c r="Y4" s="706">
        <v>2012</v>
      </c>
      <c r="Z4" s="708">
        <v>2014</v>
      </c>
      <c r="AA4" s="710">
        <v>2013</v>
      </c>
      <c r="AB4" s="702">
        <v>2012</v>
      </c>
    </row>
    <row r="5" spans="1:28" s="228" customFormat="1" ht="61.5" customHeight="1">
      <c r="A5" s="220" t="s">
        <v>54</v>
      </c>
      <c r="B5" s="221" t="s">
        <v>55</v>
      </c>
      <c r="C5" s="222" t="s">
        <v>82</v>
      </c>
      <c r="D5" s="223" t="s">
        <v>83</v>
      </c>
      <c r="E5" s="223" t="s">
        <v>84</v>
      </c>
      <c r="F5" s="223" t="s">
        <v>52</v>
      </c>
      <c r="G5" s="223" t="s">
        <v>93</v>
      </c>
      <c r="H5" s="223" t="s">
        <v>85</v>
      </c>
      <c r="I5" s="224" t="s">
        <v>86</v>
      </c>
      <c r="J5" s="709"/>
      <c r="K5" s="711"/>
      <c r="L5" s="707"/>
      <c r="M5" s="709"/>
      <c r="N5" s="711"/>
      <c r="O5" s="707"/>
      <c r="P5" s="225" t="s">
        <v>82</v>
      </c>
      <c r="Q5" s="223" t="s">
        <v>83</v>
      </c>
      <c r="R5" s="223" t="s">
        <v>84</v>
      </c>
      <c r="S5" s="223" t="s">
        <v>52</v>
      </c>
      <c r="T5" s="223" t="s">
        <v>93</v>
      </c>
      <c r="U5" s="223" t="s">
        <v>85</v>
      </c>
      <c r="V5" s="226" t="s">
        <v>86</v>
      </c>
      <c r="W5" s="709"/>
      <c r="X5" s="711"/>
      <c r="Y5" s="707"/>
      <c r="Z5" s="709"/>
      <c r="AA5" s="711"/>
      <c r="AB5" s="703"/>
    </row>
    <row r="6" spans="1:28" s="246" customFormat="1" ht="13.5" customHeight="1">
      <c r="A6" s="721">
        <v>1</v>
      </c>
      <c r="B6" s="350" t="s">
        <v>0</v>
      </c>
      <c r="C6" s="298">
        <v>0</v>
      </c>
      <c r="D6" s="351">
        <v>0</v>
      </c>
      <c r="E6" s="351">
        <v>0</v>
      </c>
      <c r="F6" s="351">
        <v>0</v>
      </c>
      <c r="G6" s="351">
        <v>2</v>
      </c>
      <c r="H6" s="351">
        <v>0</v>
      </c>
      <c r="I6" s="352">
        <v>0</v>
      </c>
      <c r="J6" s="298">
        <f>SUM(C6:I6)</f>
        <v>2</v>
      </c>
      <c r="K6" s="351">
        <v>2</v>
      </c>
      <c r="L6" s="461">
        <v>14</v>
      </c>
      <c r="M6" s="542">
        <v>239</v>
      </c>
      <c r="N6" s="296">
        <v>379</v>
      </c>
      <c r="O6" s="297">
        <v>627</v>
      </c>
      <c r="P6" s="237">
        <f aca="true" t="shared" si="0" ref="P6:P37">C6/3</f>
        <v>0</v>
      </c>
      <c r="Q6" s="354">
        <f aca="true" t="shared" si="1" ref="Q6:Q37">D6/6</f>
        <v>0</v>
      </c>
      <c r="R6" s="354">
        <f aca="true" t="shared" si="2" ref="R6:R37">E6/5</f>
        <v>0</v>
      </c>
      <c r="S6" s="354">
        <f aca="true" t="shared" si="3" ref="S6:S37">F6/11</f>
        <v>0</v>
      </c>
      <c r="T6" s="354">
        <f aca="true" t="shared" si="4" ref="T6:T37">G6/4</f>
        <v>0.5</v>
      </c>
      <c r="U6" s="354">
        <f aca="true" t="shared" si="5" ref="U6:U37">H6/4</f>
        <v>0</v>
      </c>
      <c r="V6" s="462">
        <f aca="true" t="shared" si="6" ref="V6:V37">I6/4</f>
        <v>0</v>
      </c>
      <c r="W6" s="356">
        <f aca="true" t="shared" si="7" ref="W6:W37">J6/37</f>
        <v>0.05405405405405406</v>
      </c>
      <c r="X6" s="354">
        <v>0.05405405405405406</v>
      </c>
      <c r="Y6" s="305">
        <v>0.3783783783783784</v>
      </c>
      <c r="Z6" s="543">
        <v>0.08</v>
      </c>
      <c r="AA6" s="484">
        <v>0.13</v>
      </c>
      <c r="AB6" s="359">
        <v>0.2</v>
      </c>
    </row>
    <row r="7" spans="1:28" s="246" customFormat="1" ht="13.5" customHeight="1">
      <c r="A7" s="713"/>
      <c r="B7" s="360" t="s">
        <v>1</v>
      </c>
      <c r="C7" s="233">
        <v>0</v>
      </c>
      <c r="D7" s="263">
        <v>0</v>
      </c>
      <c r="E7" s="263">
        <v>1</v>
      </c>
      <c r="F7" s="263">
        <v>0</v>
      </c>
      <c r="G7" s="263">
        <v>0</v>
      </c>
      <c r="H7" s="263">
        <v>0</v>
      </c>
      <c r="I7" s="264">
        <v>0</v>
      </c>
      <c r="J7" s="233">
        <f aca="true" t="shared" si="8" ref="J7:J58">SUM(C7:I7)</f>
        <v>1</v>
      </c>
      <c r="K7" s="263">
        <v>4</v>
      </c>
      <c r="L7" s="422">
        <v>6</v>
      </c>
      <c r="M7" s="542">
        <v>297</v>
      </c>
      <c r="N7" s="231">
        <v>516</v>
      </c>
      <c r="O7" s="232">
        <v>545</v>
      </c>
      <c r="P7" s="247">
        <f t="shared" si="0"/>
        <v>0</v>
      </c>
      <c r="Q7" s="238">
        <f t="shared" si="1"/>
        <v>0</v>
      </c>
      <c r="R7" s="238">
        <f t="shared" si="2"/>
        <v>0.2</v>
      </c>
      <c r="S7" s="238">
        <f t="shared" si="3"/>
        <v>0</v>
      </c>
      <c r="T7" s="238">
        <f t="shared" si="4"/>
        <v>0</v>
      </c>
      <c r="U7" s="238">
        <f t="shared" si="5"/>
        <v>0</v>
      </c>
      <c r="V7" s="239">
        <f t="shared" si="6"/>
        <v>0</v>
      </c>
      <c r="W7" s="240">
        <f t="shared" si="7"/>
        <v>0.02702702702702703</v>
      </c>
      <c r="X7" s="238">
        <v>0.10810810810810811</v>
      </c>
      <c r="Y7" s="286">
        <v>0.16216216216216217</v>
      </c>
      <c r="Z7" s="543">
        <v>0.09</v>
      </c>
      <c r="AA7" s="404">
        <v>0.16</v>
      </c>
      <c r="AB7" s="364">
        <v>0.17</v>
      </c>
    </row>
    <row r="8" spans="1:28" s="246" customFormat="1" ht="13.5" customHeight="1">
      <c r="A8" s="713"/>
      <c r="B8" s="360" t="s">
        <v>2</v>
      </c>
      <c r="C8" s="233">
        <v>0</v>
      </c>
      <c r="D8" s="263">
        <v>0</v>
      </c>
      <c r="E8" s="263">
        <v>0</v>
      </c>
      <c r="F8" s="263">
        <v>4</v>
      </c>
      <c r="G8" s="263">
        <v>0</v>
      </c>
      <c r="H8" s="263">
        <v>0</v>
      </c>
      <c r="I8" s="264">
        <v>0</v>
      </c>
      <c r="J8" s="233">
        <f t="shared" si="8"/>
        <v>4</v>
      </c>
      <c r="K8" s="263">
        <v>10</v>
      </c>
      <c r="L8" s="422">
        <v>10</v>
      </c>
      <c r="M8" s="542">
        <v>313</v>
      </c>
      <c r="N8" s="231">
        <v>604</v>
      </c>
      <c r="O8" s="232">
        <v>619</v>
      </c>
      <c r="P8" s="247">
        <f t="shared" si="0"/>
        <v>0</v>
      </c>
      <c r="Q8" s="238">
        <f t="shared" si="1"/>
        <v>0</v>
      </c>
      <c r="R8" s="238">
        <f t="shared" si="2"/>
        <v>0</v>
      </c>
      <c r="S8" s="238">
        <f t="shared" si="3"/>
        <v>0.36363636363636365</v>
      </c>
      <c r="T8" s="238">
        <f t="shared" si="4"/>
        <v>0</v>
      </c>
      <c r="U8" s="238">
        <f t="shared" si="5"/>
        <v>0</v>
      </c>
      <c r="V8" s="239">
        <f t="shared" si="6"/>
        <v>0</v>
      </c>
      <c r="W8" s="240">
        <f t="shared" si="7"/>
        <v>0.10810810810810811</v>
      </c>
      <c r="X8" s="238">
        <v>0.2702702702702703</v>
      </c>
      <c r="Y8" s="286">
        <v>0.2702702702702703</v>
      </c>
      <c r="Z8" s="543">
        <v>0.1</v>
      </c>
      <c r="AA8" s="404">
        <v>0.19</v>
      </c>
      <c r="AB8" s="364">
        <v>0.2</v>
      </c>
    </row>
    <row r="9" spans="1:28" s="246" customFormat="1" ht="13.5" customHeight="1">
      <c r="A9" s="713"/>
      <c r="B9" s="360" t="s">
        <v>3</v>
      </c>
      <c r="C9" s="233">
        <v>0</v>
      </c>
      <c r="D9" s="263">
        <v>0</v>
      </c>
      <c r="E9" s="263">
        <v>0</v>
      </c>
      <c r="F9" s="263">
        <v>2</v>
      </c>
      <c r="G9" s="263">
        <v>1</v>
      </c>
      <c r="H9" s="263">
        <v>0</v>
      </c>
      <c r="I9" s="264">
        <v>0</v>
      </c>
      <c r="J9" s="233">
        <f t="shared" si="8"/>
        <v>3</v>
      </c>
      <c r="K9" s="263">
        <v>6</v>
      </c>
      <c r="L9" s="422">
        <v>17</v>
      </c>
      <c r="M9" s="542">
        <v>408</v>
      </c>
      <c r="N9" s="231">
        <v>569</v>
      </c>
      <c r="O9" s="232">
        <v>558</v>
      </c>
      <c r="P9" s="247">
        <f t="shared" si="0"/>
        <v>0</v>
      </c>
      <c r="Q9" s="238">
        <f t="shared" si="1"/>
        <v>0</v>
      </c>
      <c r="R9" s="238">
        <f t="shared" si="2"/>
        <v>0</v>
      </c>
      <c r="S9" s="238">
        <f t="shared" si="3"/>
        <v>0.18181818181818182</v>
      </c>
      <c r="T9" s="238">
        <f t="shared" si="4"/>
        <v>0.25</v>
      </c>
      <c r="U9" s="238">
        <f t="shared" si="5"/>
        <v>0</v>
      </c>
      <c r="V9" s="239">
        <f t="shared" si="6"/>
        <v>0</v>
      </c>
      <c r="W9" s="240">
        <f t="shared" si="7"/>
        <v>0.08108108108108109</v>
      </c>
      <c r="X9" s="238">
        <v>0.16216216216216217</v>
      </c>
      <c r="Y9" s="286">
        <v>0.4594594594594595</v>
      </c>
      <c r="Z9" s="543">
        <v>0.13</v>
      </c>
      <c r="AA9" s="404">
        <v>0.18</v>
      </c>
      <c r="AB9" s="364">
        <v>0.18</v>
      </c>
    </row>
    <row r="10" spans="1:28" s="246" customFormat="1" ht="13.5" customHeight="1">
      <c r="A10" s="714"/>
      <c r="B10" s="360" t="s">
        <v>4</v>
      </c>
      <c r="C10" s="233">
        <v>0</v>
      </c>
      <c r="D10" s="263">
        <v>0</v>
      </c>
      <c r="E10" s="263">
        <v>0</v>
      </c>
      <c r="F10" s="263">
        <v>3</v>
      </c>
      <c r="G10" s="263">
        <v>0</v>
      </c>
      <c r="H10" s="263">
        <v>0</v>
      </c>
      <c r="I10" s="264">
        <v>0</v>
      </c>
      <c r="J10" s="233">
        <f t="shared" si="8"/>
        <v>3</v>
      </c>
      <c r="K10" s="263">
        <v>6</v>
      </c>
      <c r="L10" s="429">
        <v>10</v>
      </c>
      <c r="M10" s="548">
        <v>383</v>
      </c>
      <c r="N10" s="250">
        <v>614</v>
      </c>
      <c r="O10" s="251">
        <v>451</v>
      </c>
      <c r="P10" s="269">
        <f t="shared" si="0"/>
        <v>0</v>
      </c>
      <c r="Q10" s="257">
        <f t="shared" si="1"/>
        <v>0</v>
      </c>
      <c r="R10" s="257">
        <f t="shared" si="2"/>
        <v>0</v>
      </c>
      <c r="S10" s="257">
        <f t="shared" si="3"/>
        <v>0.2727272727272727</v>
      </c>
      <c r="T10" s="257">
        <f t="shared" si="4"/>
        <v>0</v>
      </c>
      <c r="U10" s="257">
        <f t="shared" si="5"/>
        <v>0</v>
      </c>
      <c r="V10" s="258">
        <f t="shared" si="6"/>
        <v>0</v>
      </c>
      <c r="W10" s="256">
        <f t="shared" si="7"/>
        <v>0.08108108108108109</v>
      </c>
      <c r="X10" s="257">
        <v>0.16216216216216217</v>
      </c>
      <c r="Y10" s="290">
        <v>0.2702702702702703</v>
      </c>
      <c r="Z10" s="549">
        <v>0.12</v>
      </c>
      <c r="AA10" s="409">
        <v>0.19</v>
      </c>
      <c r="AB10" s="364">
        <v>0.14</v>
      </c>
    </row>
    <row r="11" spans="1:28" s="3" customFormat="1" ht="13.5" customHeight="1">
      <c r="A11" s="718">
        <v>2</v>
      </c>
      <c r="B11" s="375" t="s">
        <v>5</v>
      </c>
      <c r="C11" s="275">
        <v>1</v>
      </c>
      <c r="D11" s="450">
        <v>0</v>
      </c>
      <c r="E11" s="450">
        <v>0</v>
      </c>
      <c r="F11" s="450">
        <v>0</v>
      </c>
      <c r="G11" s="450">
        <v>0</v>
      </c>
      <c r="H11" s="450">
        <v>0</v>
      </c>
      <c r="I11" s="277">
        <v>1</v>
      </c>
      <c r="J11" s="272">
        <f t="shared" si="8"/>
        <v>2</v>
      </c>
      <c r="K11" s="450">
        <v>1</v>
      </c>
      <c r="L11" s="236">
        <v>8</v>
      </c>
      <c r="M11" s="542">
        <v>346</v>
      </c>
      <c r="N11" s="284">
        <v>546</v>
      </c>
      <c r="O11" s="236">
        <v>401</v>
      </c>
      <c r="P11" s="247">
        <f t="shared" si="0"/>
        <v>0.3333333333333333</v>
      </c>
      <c r="Q11" s="238">
        <f t="shared" si="1"/>
        <v>0</v>
      </c>
      <c r="R11" s="238">
        <f t="shared" si="2"/>
        <v>0</v>
      </c>
      <c r="S11" s="238">
        <f t="shared" si="3"/>
        <v>0</v>
      </c>
      <c r="T11" s="238">
        <f t="shared" si="4"/>
        <v>0</v>
      </c>
      <c r="U11" s="238">
        <f t="shared" si="5"/>
        <v>0</v>
      </c>
      <c r="V11" s="268">
        <f t="shared" si="6"/>
        <v>0.25</v>
      </c>
      <c r="W11" s="240">
        <f t="shared" si="7"/>
        <v>0.05405405405405406</v>
      </c>
      <c r="X11" s="285">
        <v>0.02702702702702703</v>
      </c>
      <c r="Y11" s="286">
        <v>0.21621621621621623</v>
      </c>
      <c r="Z11" s="543">
        <v>0.11</v>
      </c>
      <c r="AA11" s="437">
        <v>0.17</v>
      </c>
      <c r="AB11" s="487">
        <v>0.13</v>
      </c>
    </row>
    <row r="12" spans="1:28" s="3" customFormat="1" ht="13.5" customHeight="1">
      <c r="A12" s="719"/>
      <c r="B12" s="360" t="s">
        <v>6</v>
      </c>
      <c r="C12" s="234">
        <v>0</v>
      </c>
      <c r="D12" s="284">
        <v>0</v>
      </c>
      <c r="E12" s="284">
        <v>1</v>
      </c>
      <c r="F12" s="284">
        <v>3</v>
      </c>
      <c r="G12" s="284">
        <v>0</v>
      </c>
      <c r="H12" s="284">
        <v>0</v>
      </c>
      <c r="I12" s="236">
        <v>0</v>
      </c>
      <c r="J12" s="233">
        <f t="shared" si="8"/>
        <v>4</v>
      </c>
      <c r="K12" s="284">
        <v>2</v>
      </c>
      <c r="L12" s="236">
        <v>9</v>
      </c>
      <c r="M12" s="542">
        <v>290</v>
      </c>
      <c r="N12" s="284">
        <v>544</v>
      </c>
      <c r="O12" s="236">
        <v>340</v>
      </c>
      <c r="P12" s="247">
        <f t="shared" si="0"/>
        <v>0</v>
      </c>
      <c r="Q12" s="238">
        <f t="shared" si="1"/>
        <v>0</v>
      </c>
      <c r="R12" s="238">
        <f t="shared" si="2"/>
        <v>0.2</v>
      </c>
      <c r="S12" s="238">
        <f t="shared" si="3"/>
        <v>0.2727272727272727</v>
      </c>
      <c r="T12" s="238">
        <f t="shared" si="4"/>
        <v>0</v>
      </c>
      <c r="U12" s="238">
        <f t="shared" si="5"/>
        <v>0</v>
      </c>
      <c r="V12" s="268">
        <f t="shared" si="6"/>
        <v>0</v>
      </c>
      <c r="W12" s="240">
        <f t="shared" si="7"/>
        <v>0.10810810810810811</v>
      </c>
      <c r="X12" s="285">
        <v>0.05405405405405406</v>
      </c>
      <c r="Y12" s="286">
        <v>0.24324324324324326</v>
      </c>
      <c r="Z12" s="543">
        <v>0.09</v>
      </c>
      <c r="AA12" s="437">
        <v>0.17</v>
      </c>
      <c r="AB12" s="372">
        <v>0.11</v>
      </c>
    </row>
    <row r="13" spans="1:28" s="3" customFormat="1" ht="13.5" customHeight="1">
      <c r="A13" s="719"/>
      <c r="B13" s="360" t="s">
        <v>7</v>
      </c>
      <c r="C13" s="234">
        <v>0</v>
      </c>
      <c r="D13" s="284">
        <v>0</v>
      </c>
      <c r="E13" s="284">
        <v>0</v>
      </c>
      <c r="F13" s="284">
        <v>1</v>
      </c>
      <c r="G13" s="284">
        <v>0</v>
      </c>
      <c r="H13" s="284">
        <v>0</v>
      </c>
      <c r="I13" s="236">
        <v>0</v>
      </c>
      <c r="J13" s="233">
        <f t="shared" si="8"/>
        <v>1</v>
      </c>
      <c r="K13" s="284">
        <v>1</v>
      </c>
      <c r="L13" s="236">
        <v>9</v>
      </c>
      <c r="M13" s="542">
        <v>235</v>
      </c>
      <c r="N13" s="284">
        <v>590</v>
      </c>
      <c r="O13" s="236">
        <v>348</v>
      </c>
      <c r="P13" s="247">
        <f t="shared" si="0"/>
        <v>0</v>
      </c>
      <c r="Q13" s="238">
        <f t="shared" si="1"/>
        <v>0</v>
      </c>
      <c r="R13" s="238">
        <f t="shared" si="2"/>
        <v>0</v>
      </c>
      <c r="S13" s="238">
        <f t="shared" si="3"/>
        <v>0.09090909090909091</v>
      </c>
      <c r="T13" s="238">
        <f t="shared" si="4"/>
        <v>0</v>
      </c>
      <c r="U13" s="238">
        <f t="shared" si="5"/>
        <v>0</v>
      </c>
      <c r="V13" s="268">
        <f t="shared" si="6"/>
        <v>0</v>
      </c>
      <c r="W13" s="240">
        <f t="shared" si="7"/>
        <v>0.02702702702702703</v>
      </c>
      <c r="X13" s="285">
        <v>0.02702702702702703</v>
      </c>
      <c r="Y13" s="286">
        <v>0.24324324324324326</v>
      </c>
      <c r="Z13" s="543">
        <v>0.07</v>
      </c>
      <c r="AA13" s="437">
        <v>0.19</v>
      </c>
      <c r="AB13" s="372">
        <v>0.11</v>
      </c>
    </row>
    <row r="14" spans="1:28" s="3" customFormat="1" ht="13.5" customHeight="1">
      <c r="A14" s="720"/>
      <c r="B14" s="365" t="s">
        <v>8</v>
      </c>
      <c r="C14" s="253">
        <v>1</v>
      </c>
      <c r="D14" s="288">
        <v>0</v>
      </c>
      <c r="E14" s="288">
        <v>0</v>
      </c>
      <c r="F14" s="288">
        <v>1</v>
      </c>
      <c r="G14" s="288">
        <v>0</v>
      </c>
      <c r="H14" s="288">
        <v>0</v>
      </c>
      <c r="I14" s="255">
        <v>0</v>
      </c>
      <c r="J14" s="252">
        <f t="shared" si="8"/>
        <v>2</v>
      </c>
      <c r="K14" s="288">
        <v>1</v>
      </c>
      <c r="L14" s="255">
        <v>3</v>
      </c>
      <c r="M14" s="548">
        <v>274</v>
      </c>
      <c r="N14" s="288">
        <v>584</v>
      </c>
      <c r="O14" s="255">
        <v>274</v>
      </c>
      <c r="P14" s="269">
        <f t="shared" si="0"/>
        <v>0.3333333333333333</v>
      </c>
      <c r="Q14" s="257">
        <f t="shared" si="1"/>
        <v>0</v>
      </c>
      <c r="R14" s="257">
        <f t="shared" si="2"/>
        <v>0</v>
      </c>
      <c r="S14" s="257">
        <f t="shared" si="3"/>
        <v>0.09090909090909091</v>
      </c>
      <c r="T14" s="257">
        <f t="shared" si="4"/>
        <v>0</v>
      </c>
      <c r="U14" s="257">
        <f t="shared" si="5"/>
        <v>0</v>
      </c>
      <c r="V14" s="270">
        <f t="shared" si="6"/>
        <v>0</v>
      </c>
      <c r="W14" s="256">
        <f t="shared" si="7"/>
        <v>0.05405405405405406</v>
      </c>
      <c r="X14" s="289">
        <v>0.02702702702702703</v>
      </c>
      <c r="Y14" s="290">
        <v>0.08108108108108109</v>
      </c>
      <c r="Z14" s="549">
        <v>0.09</v>
      </c>
      <c r="AA14" s="446">
        <v>0.18</v>
      </c>
      <c r="AB14" s="374">
        <v>0.09</v>
      </c>
    </row>
    <row r="15" spans="1:28" s="3" customFormat="1" ht="13.5" customHeight="1">
      <c r="A15" s="712">
        <v>3</v>
      </c>
      <c r="B15" s="360" t="s">
        <v>9</v>
      </c>
      <c r="C15" s="234">
        <v>0</v>
      </c>
      <c r="D15" s="284">
        <v>0</v>
      </c>
      <c r="E15" s="284">
        <v>0</v>
      </c>
      <c r="F15" s="284">
        <v>1</v>
      </c>
      <c r="G15" s="284">
        <v>0</v>
      </c>
      <c r="H15" s="284">
        <v>0</v>
      </c>
      <c r="I15" s="236">
        <v>0</v>
      </c>
      <c r="J15" s="233">
        <f t="shared" si="8"/>
        <v>1</v>
      </c>
      <c r="K15" s="284">
        <v>0</v>
      </c>
      <c r="L15" s="236">
        <v>3</v>
      </c>
      <c r="M15" s="542">
        <v>237</v>
      </c>
      <c r="N15" s="284">
        <v>629</v>
      </c>
      <c r="O15" s="236">
        <v>263</v>
      </c>
      <c r="P15" s="247">
        <f t="shared" si="0"/>
        <v>0</v>
      </c>
      <c r="Q15" s="238">
        <f t="shared" si="1"/>
        <v>0</v>
      </c>
      <c r="R15" s="238">
        <f t="shared" si="2"/>
        <v>0</v>
      </c>
      <c r="S15" s="238">
        <f t="shared" si="3"/>
        <v>0.09090909090909091</v>
      </c>
      <c r="T15" s="238">
        <f t="shared" si="4"/>
        <v>0</v>
      </c>
      <c r="U15" s="238">
        <f t="shared" si="5"/>
        <v>0</v>
      </c>
      <c r="V15" s="239">
        <f t="shared" si="6"/>
        <v>0</v>
      </c>
      <c r="W15" s="240">
        <f t="shared" si="7"/>
        <v>0.02702702702702703</v>
      </c>
      <c r="X15" s="285">
        <v>0</v>
      </c>
      <c r="Y15" s="286">
        <v>0.08108108108108109</v>
      </c>
      <c r="Z15" s="543">
        <v>0.08</v>
      </c>
      <c r="AA15" s="437">
        <v>0.2</v>
      </c>
      <c r="AB15" s="372">
        <v>0.08</v>
      </c>
    </row>
    <row r="16" spans="1:28" s="3" customFormat="1" ht="13.5" customHeight="1">
      <c r="A16" s="713"/>
      <c r="B16" s="360" t="s">
        <v>10</v>
      </c>
      <c r="C16" s="234">
        <v>0</v>
      </c>
      <c r="D16" s="284">
        <v>0</v>
      </c>
      <c r="E16" s="284">
        <v>0</v>
      </c>
      <c r="F16" s="284">
        <v>0</v>
      </c>
      <c r="G16" s="284">
        <v>0</v>
      </c>
      <c r="H16" s="284">
        <v>0</v>
      </c>
      <c r="I16" s="236">
        <v>0</v>
      </c>
      <c r="J16" s="233">
        <f t="shared" si="8"/>
        <v>0</v>
      </c>
      <c r="K16" s="284">
        <v>1</v>
      </c>
      <c r="L16" s="236">
        <v>4</v>
      </c>
      <c r="M16" s="542">
        <v>278</v>
      </c>
      <c r="N16" s="284">
        <v>631</v>
      </c>
      <c r="O16" s="236">
        <v>287</v>
      </c>
      <c r="P16" s="247">
        <f t="shared" si="0"/>
        <v>0</v>
      </c>
      <c r="Q16" s="238">
        <f t="shared" si="1"/>
        <v>0</v>
      </c>
      <c r="R16" s="238">
        <f t="shared" si="2"/>
        <v>0</v>
      </c>
      <c r="S16" s="238">
        <f t="shared" si="3"/>
        <v>0</v>
      </c>
      <c r="T16" s="238">
        <f t="shared" si="4"/>
        <v>0</v>
      </c>
      <c r="U16" s="238">
        <f t="shared" si="5"/>
        <v>0</v>
      </c>
      <c r="V16" s="239">
        <f t="shared" si="6"/>
        <v>0</v>
      </c>
      <c r="W16" s="240">
        <f t="shared" si="7"/>
        <v>0</v>
      </c>
      <c r="X16" s="285">
        <v>0.02702702702702703</v>
      </c>
      <c r="Y16" s="286">
        <v>0.10810810810810811</v>
      </c>
      <c r="Z16" s="543">
        <v>0.09</v>
      </c>
      <c r="AA16" s="437">
        <v>0.2</v>
      </c>
      <c r="AB16" s="372">
        <v>0.09</v>
      </c>
    </row>
    <row r="17" spans="1:28" s="3" customFormat="1" ht="13.5" customHeight="1">
      <c r="A17" s="713"/>
      <c r="B17" s="360" t="s">
        <v>11</v>
      </c>
      <c r="C17" s="234">
        <v>0</v>
      </c>
      <c r="D17" s="284">
        <v>0</v>
      </c>
      <c r="E17" s="284">
        <v>0</v>
      </c>
      <c r="F17" s="284">
        <v>0</v>
      </c>
      <c r="G17" s="284">
        <v>0</v>
      </c>
      <c r="H17" s="284">
        <v>0</v>
      </c>
      <c r="I17" s="236">
        <v>0</v>
      </c>
      <c r="J17" s="233">
        <f t="shared" si="8"/>
        <v>0</v>
      </c>
      <c r="K17" s="284">
        <v>0</v>
      </c>
      <c r="L17" s="236">
        <v>5</v>
      </c>
      <c r="M17" s="542">
        <v>258</v>
      </c>
      <c r="N17" s="284">
        <v>540</v>
      </c>
      <c r="O17" s="236">
        <v>248</v>
      </c>
      <c r="P17" s="247">
        <f t="shared" si="0"/>
        <v>0</v>
      </c>
      <c r="Q17" s="238">
        <f t="shared" si="1"/>
        <v>0</v>
      </c>
      <c r="R17" s="238">
        <f t="shared" si="2"/>
        <v>0</v>
      </c>
      <c r="S17" s="238">
        <f t="shared" si="3"/>
        <v>0</v>
      </c>
      <c r="T17" s="238">
        <f t="shared" si="4"/>
        <v>0</v>
      </c>
      <c r="U17" s="238">
        <f t="shared" si="5"/>
        <v>0</v>
      </c>
      <c r="V17" s="239">
        <f t="shared" si="6"/>
        <v>0</v>
      </c>
      <c r="W17" s="240">
        <f t="shared" si="7"/>
        <v>0</v>
      </c>
      <c r="X17" s="285">
        <v>0</v>
      </c>
      <c r="Y17" s="286">
        <v>0.13513513513513514</v>
      </c>
      <c r="Z17" s="543">
        <v>0.08</v>
      </c>
      <c r="AA17" s="437">
        <v>0.17</v>
      </c>
      <c r="AB17" s="372">
        <v>0.08</v>
      </c>
    </row>
    <row r="18" spans="1:28" s="3" customFormat="1" ht="13.5" customHeight="1">
      <c r="A18" s="714"/>
      <c r="B18" s="365" t="s">
        <v>12</v>
      </c>
      <c r="C18" s="253">
        <v>0</v>
      </c>
      <c r="D18" s="288">
        <v>0</v>
      </c>
      <c r="E18" s="288">
        <v>0</v>
      </c>
      <c r="F18" s="288">
        <v>0</v>
      </c>
      <c r="G18" s="288">
        <v>0</v>
      </c>
      <c r="H18" s="288">
        <v>0</v>
      </c>
      <c r="I18" s="255">
        <v>0</v>
      </c>
      <c r="J18" s="252">
        <f t="shared" si="8"/>
        <v>0</v>
      </c>
      <c r="K18" s="288">
        <v>1</v>
      </c>
      <c r="L18" s="255">
        <v>2</v>
      </c>
      <c r="M18" s="548">
        <v>243</v>
      </c>
      <c r="N18" s="288">
        <v>542</v>
      </c>
      <c r="O18" s="255">
        <v>255</v>
      </c>
      <c r="P18" s="269">
        <f t="shared" si="0"/>
        <v>0</v>
      </c>
      <c r="Q18" s="257">
        <f t="shared" si="1"/>
        <v>0</v>
      </c>
      <c r="R18" s="257">
        <f t="shared" si="2"/>
        <v>0</v>
      </c>
      <c r="S18" s="257">
        <f t="shared" si="3"/>
        <v>0</v>
      </c>
      <c r="T18" s="257">
        <f t="shared" si="4"/>
        <v>0</v>
      </c>
      <c r="U18" s="257">
        <f t="shared" si="5"/>
        <v>0</v>
      </c>
      <c r="V18" s="258">
        <f t="shared" si="6"/>
        <v>0</v>
      </c>
      <c r="W18" s="256">
        <f t="shared" si="7"/>
        <v>0</v>
      </c>
      <c r="X18" s="289">
        <v>0.02702702702702703</v>
      </c>
      <c r="Y18" s="290">
        <v>0.05405405405405406</v>
      </c>
      <c r="Z18" s="549">
        <v>0.08</v>
      </c>
      <c r="AA18" s="446">
        <v>0.17</v>
      </c>
      <c r="AB18" s="374">
        <v>0.08</v>
      </c>
    </row>
    <row r="19" spans="1:28" s="245" customFormat="1" ht="13.5" customHeight="1">
      <c r="A19" s="712">
        <v>4</v>
      </c>
      <c r="B19" s="360" t="s">
        <v>13</v>
      </c>
      <c r="C19" s="230">
        <v>0</v>
      </c>
      <c r="D19" s="231">
        <v>0</v>
      </c>
      <c r="E19" s="231">
        <v>0</v>
      </c>
      <c r="F19" s="231">
        <v>1</v>
      </c>
      <c r="G19" s="231">
        <v>0</v>
      </c>
      <c r="H19" s="231">
        <v>0</v>
      </c>
      <c r="I19" s="232">
        <v>0</v>
      </c>
      <c r="J19" s="233">
        <f t="shared" si="8"/>
        <v>1</v>
      </c>
      <c r="K19" s="231">
        <v>1</v>
      </c>
      <c r="L19" s="236">
        <v>0</v>
      </c>
      <c r="M19" s="542">
        <v>315</v>
      </c>
      <c r="N19" s="231">
        <v>591</v>
      </c>
      <c r="O19" s="232">
        <v>201</v>
      </c>
      <c r="P19" s="247">
        <f t="shared" si="0"/>
        <v>0</v>
      </c>
      <c r="Q19" s="238">
        <f t="shared" si="1"/>
        <v>0</v>
      </c>
      <c r="R19" s="238">
        <f t="shared" si="2"/>
        <v>0</v>
      </c>
      <c r="S19" s="238">
        <f t="shared" si="3"/>
        <v>0.09090909090909091</v>
      </c>
      <c r="T19" s="238">
        <f t="shared" si="4"/>
        <v>0</v>
      </c>
      <c r="U19" s="238">
        <f t="shared" si="5"/>
        <v>0</v>
      </c>
      <c r="V19" s="268">
        <f t="shared" si="6"/>
        <v>0</v>
      </c>
      <c r="W19" s="240">
        <f t="shared" si="7"/>
        <v>0.02702702702702703</v>
      </c>
      <c r="X19" s="238">
        <v>0.02702702702702703</v>
      </c>
      <c r="Y19" s="286">
        <v>0</v>
      </c>
      <c r="Z19" s="543">
        <v>0.1</v>
      </c>
      <c r="AA19" s="404">
        <v>0.19</v>
      </c>
      <c r="AB19" s="364">
        <v>0.06</v>
      </c>
    </row>
    <row r="20" spans="1:28" s="245" customFormat="1" ht="13.5" customHeight="1">
      <c r="A20" s="713"/>
      <c r="B20" s="360" t="s">
        <v>14</v>
      </c>
      <c r="C20" s="230">
        <v>0</v>
      </c>
      <c r="D20" s="231">
        <v>0</v>
      </c>
      <c r="E20" s="231">
        <v>0</v>
      </c>
      <c r="F20" s="231">
        <v>0</v>
      </c>
      <c r="G20" s="231">
        <v>0</v>
      </c>
      <c r="H20" s="231">
        <v>0</v>
      </c>
      <c r="I20" s="232">
        <v>0</v>
      </c>
      <c r="J20" s="233">
        <f t="shared" si="8"/>
        <v>0</v>
      </c>
      <c r="K20" s="231">
        <v>1</v>
      </c>
      <c r="L20" s="236">
        <v>2</v>
      </c>
      <c r="M20" s="542">
        <v>366</v>
      </c>
      <c r="N20" s="231">
        <v>873</v>
      </c>
      <c r="O20" s="232">
        <v>268</v>
      </c>
      <c r="P20" s="247">
        <f t="shared" si="0"/>
        <v>0</v>
      </c>
      <c r="Q20" s="238">
        <f t="shared" si="1"/>
        <v>0</v>
      </c>
      <c r="R20" s="238">
        <f t="shared" si="2"/>
        <v>0</v>
      </c>
      <c r="S20" s="238">
        <f t="shared" si="3"/>
        <v>0</v>
      </c>
      <c r="T20" s="238">
        <f t="shared" si="4"/>
        <v>0</v>
      </c>
      <c r="U20" s="238">
        <f t="shared" si="5"/>
        <v>0</v>
      </c>
      <c r="V20" s="268">
        <f t="shared" si="6"/>
        <v>0</v>
      </c>
      <c r="W20" s="240">
        <f t="shared" si="7"/>
        <v>0</v>
      </c>
      <c r="X20" s="238">
        <v>0.02702702702702703</v>
      </c>
      <c r="Y20" s="286">
        <v>0.05405405405405406</v>
      </c>
      <c r="Z20" s="543">
        <v>0.12</v>
      </c>
      <c r="AA20" s="404">
        <v>0.28</v>
      </c>
      <c r="AB20" s="364">
        <v>0.08</v>
      </c>
    </row>
    <row r="21" spans="1:28" s="245" customFormat="1" ht="13.5" customHeight="1">
      <c r="A21" s="713"/>
      <c r="B21" s="360" t="s">
        <v>15</v>
      </c>
      <c r="C21" s="230">
        <v>0</v>
      </c>
      <c r="D21" s="231">
        <v>0</v>
      </c>
      <c r="E21" s="231">
        <v>0</v>
      </c>
      <c r="F21" s="231">
        <v>0</v>
      </c>
      <c r="G21" s="231">
        <v>0</v>
      </c>
      <c r="H21" s="231">
        <v>0</v>
      </c>
      <c r="I21" s="232">
        <v>1</v>
      </c>
      <c r="J21" s="233">
        <f t="shared" si="8"/>
        <v>1</v>
      </c>
      <c r="K21" s="231">
        <v>6</v>
      </c>
      <c r="L21" s="236">
        <v>1</v>
      </c>
      <c r="M21" s="542">
        <v>374</v>
      </c>
      <c r="N21" s="231">
        <v>957</v>
      </c>
      <c r="O21" s="232">
        <v>352</v>
      </c>
      <c r="P21" s="247">
        <f t="shared" si="0"/>
        <v>0</v>
      </c>
      <c r="Q21" s="238">
        <f t="shared" si="1"/>
        <v>0</v>
      </c>
      <c r="R21" s="238">
        <f t="shared" si="2"/>
        <v>0</v>
      </c>
      <c r="S21" s="238">
        <f t="shared" si="3"/>
        <v>0</v>
      </c>
      <c r="T21" s="238">
        <f t="shared" si="4"/>
        <v>0</v>
      </c>
      <c r="U21" s="238">
        <f t="shared" si="5"/>
        <v>0</v>
      </c>
      <c r="V21" s="268">
        <f t="shared" si="6"/>
        <v>0.25</v>
      </c>
      <c r="W21" s="240">
        <f t="shared" si="7"/>
        <v>0.02702702702702703</v>
      </c>
      <c r="X21" s="238">
        <v>0.16216216216216217</v>
      </c>
      <c r="Y21" s="286">
        <v>0.02702702702702703</v>
      </c>
      <c r="Z21" s="543">
        <v>0.12</v>
      </c>
      <c r="AA21" s="404">
        <v>0.3</v>
      </c>
      <c r="AB21" s="364">
        <v>0.11</v>
      </c>
    </row>
    <row r="22" spans="1:28" s="245" customFormat="1" ht="13.5" customHeight="1">
      <c r="A22" s="714"/>
      <c r="B22" s="360" t="s">
        <v>16</v>
      </c>
      <c r="C22" s="230">
        <v>0</v>
      </c>
      <c r="D22" s="231">
        <v>1</v>
      </c>
      <c r="E22" s="231">
        <v>0</v>
      </c>
      <c r="F22" s="231">
        <v>0</v>
      </c>
      <c r="G22" s="231">
        <v>0</v>
      </c>
      <c r="H22" s="231">
        <v>0</v>
      </c>
      <c r="I22" s="232">
        <v>0</v>
      </c>
      <c r="J22" s="233">
        <f t="shared" si="8"/>
        <v>1</v>
      </c>
      <c r="K22" s="231">
        <v>2</v>
      </c>
      <c r="L22" s="255">
        <v>1</v>
      </c>
      <c r="M22" s="548">
        <v>519</v>
      </c>
      <c r="N22" s="250">
        <v>1152</v>
      </c>
      <c r="O22" s="251">
        <v>381</v>
      </c>
      <c r="P22" s="269">
        <f t="shared" si="0"/>
        <v>0</v>
      </c>
      <c r="Q22" s="257">
        <f t="shared" si="1"/>
        <v>0.16666666666666666</v>
      </c>
      <c r="R22" s="257">
        <f t="shared" si="2"/>
        <v>0</v>
      </c>
      <c r="S22" s="257">
        <f t="shared" si="3"/>
        <v>0</v>
      </c>
      <c r="T22" s="257">
        <f t="shared" si="4"/>
        <v>0</v>
      </c>
      <c r="U22" s="257">
        <f t="shared" si="5"/>
        <v>0</v>
      </c>
      <c r="V22" s="270">
        <f t="shared" si="6"/>
        <v>0</v>
      </c>
      <c r="W22" s="256">
        <f t="shared" si="7"/>
        <v>0.02702702702702703</v>
      </c>
      <c r="X22" s="257">
        <v>0.05405405405405406</v>
      </c>
      <c r="Y22" s="290">
        <v>0.02702702702702703</v>
      </c>
      <c r="Z22" s="549">
        <v>0.16</v>
      </c>
      <c r="AA22" s="409">
        <v>0.37</v>
      </c>
      <c r="AB22" s="364">
        <v>0.12</v>
      </c>
    </row>
    <row r="23" spans="1:28" s="245" customFormat="1" ht="13.5" customHeight="1">
      <c r="A23" s="712">
        <v>5</v>
      </c>
      <c r="B23" s="375" t="s">
        <v>17</v>
      </c>
      <c r="C23" s="317">
        <v>1</v>
      </c>
      <c r="D23" s="318">
        <v>0</v>
      </c>
      <c r="E23" s="318">
        <v>0</v>
      </c>
      <c r="F23" s="318">
        <v>0</v>
      </c>
      <c r="G23" s="318">
        <v>0</v>
      </c>
      <c r="H23" s="318">
        <v>0</v>
      </c>
      <c r="I23" s="319">
        <v>2</v>
      </c>
      <c r="J23" s="272">
        <f t="shared" si="8"/>
        <v>3</v>
      </c>
      <c r="K23" s="318">
        <v>0</v>
      </c>
      <c r="L23" s="236">
        <v>2</v>
      </c>
      <c r="M23" s="542">
        <v>505</v>
      </c>
      <c r="N23" s="231">
        <v>1000</v>
      </c>
      <c r="O23" s="232">
        <v>290</v>
      </c>
      <c r="P23" s="247">
        <f t="shared" si="0"/>
        <v>0.3333333333333333</v>
      </c>
      <c r="Q23" s="238">
        <f t="shared" si="1"/>
        <v>0</v>
      </c>
      <c r="R23" s="238">
        <f t="shared" si="2"/>
        <v>0</v>
      </c>
      <c r="S23" s="238">
        <f t="shared" si="3"/>
        <v>0</v>
      </c>
      <c r="T23" s="238">
        <f t="shared" si="4"/>
        <v>0</v>
      </c>
      <c r="U23" s="238">
        <f t="shared" si="5"/>
        <v>0</v>
      </c>
      <c r="V23" s="268">
        <f t="shared" si="6"/>
        <v>0.5</v>
      </c>
      <c r="W23" s="240">
        <f t="shared" si="7"/>
        <v>0.08108108108108109</v>
      </c>
      <c r="X23" s="238">
        <v>0</v>
      </c>
      <c r="Y23" s="286">
        <v>0.05405405405405406</v>
      </c>
      <c r="Z23" s="543">
        <v>0.16</v>
      </c>
      <c r="AA23" s="404">
        <v>0.32</v>
      </c>
      <c r="AB23" s="379">
        <v>0.09</v>
      </c>
    </row>
    <row r="24" spans="1:28" s="245" customFormat="1" ht="13.5" customHeight="1">
      <c r="A24" s="713"/>
      <c r="B24" s="360" t="s">
        <v>18</v>
      </c>
      <c r="C24" s="230">
        <v>0</v>
      </c>
      <c r="D24" s="231">
        <v>0</v>
      </c>
      <c r="E24" s="231">
        <v>0</v>
      </c>
      <c r="F24" s="231">
        <v>2</v>
      </c>
      <c r="G24" s="231">
        <v>1</v>
      </c>
      <c r="H24" s="231">
        <v>0</v>
      </c>
      <c r="I24" s="232">
        <v>0</v>
      </c>
      <c r="J24" s="233">
        <f t="shared" si="8"/>
        <v>3</v>
      </c>
      <c r="K24" s="231">
        <v>2</v>
      </c>
      <c r="L24" s="236">
        <v>3</v>
      </c>
      <c r="M24" s="542">
        <v>439</v>
      </c>
      <c r="N24" s="231">
        <v>1204</v>
      </c>
      <c r="O24" s="232">
        <v>350</v>
      </c>
      <c r="P24" s="247">
        <f t="shared" si="0"/>
        <v>0</v>
      </c>
      <c r="Q24" s="238">
        <f t="shared" si="1"/>
        <v>0</v>
      </c>
      <c r="R24" s="238">
        <f t="shared" si="2"/>
        <v>0</v>
      </c>
      <c r="S24" s="238">
        <f t="shared" si="3"/>
        <v>0.18181818181818182</v>
      </c>
      <c r="T24" s="238">
        <f t="shared" si="4"/>
        <v>0.25</v>
      </c>
      <c r="U24" s="238">
        <f t="shared" si="5"/>
        <v>0</v>
      </c>
      <c r="V24" s="239">
        <f t="shared" si="6"/>
        <v>0</v>
      </c>
      <c r="W24" s="240">
        <f t="shared" si="7"/>
        <v>0.08108108108108109</v>
      </c>
      <c r="X24" s="238">
        <v>0.05405405405405406</v>
      </c>
      <c r="Y24" s="286">
        <v>0.08108108108108109</v>
      </c>
      <c r="Z24" s="543">
        <v>0.14</v>
      </c>
      <c r="AA24" s="404">
        <v>0.38</v>
      </c>
      <c r="AB24" s="364">
        <v>0.11</v>
      </c>
    </row>
    <row r="25" spans="1:28" s="245" customFormat="1" ht="13.5" customHeight="1">
      <c r="A25" s="713"/>
      <c r="B25" s="360" t="s">
        <v>19</v>
      </c>
      <c r="C25" s="230">
        <v>0</v>
      </c>
      <c r="D25" s="231">
        <v>0</v>
      </c>
      <c r="E25" s="231">
        <v>0</v>
      </c>
      <c r="F25" s="231">
        <v>0</v>
      </c>
      <c r="G25" s="231">
        <v>0</v>
      </c>
      <c r="H25" s="231">
        <v>0</v>
      </c>
      <c r="I25" s="232">
        <v>0</v>
      </c>
      <c r="J25" s="233">
        <f t="shared" si="8"/>
        <v>0</v>
      </c>
      <c r="K25" s="231">
        <v>4</v>
      </c>
      <c r="L25" s="236">
        <v>4</v>
      </c>
      <c r="M25" s="542">
        <v>561</v>
      </c>
      <c r="N25" s="231">
        <v>1575</v>
      </c>
      <c r="O25" s="232">
        <v>440</v>
      </c>
      <c r="P25" s="247">
        <f t="shared" si="0"/>
        <v>0</v>
      </c>
      <c r="Q25" s="238">
        <f t="shared" si="1"/>
        <v>0</v>
      </c>
      <c r="R25" s="238">
        <f t="shared" si="2"/>
        <v>0</v>
      </c>
      <c r="S25" s="238">
        <f t="shared" si="3"/>
        <v>0</v>
      </c>
      <c r="T25" s="238">
        <f t="shared" si="4"/>
        <v>0</v>
      </c>
      <c r="U25" s="238">
        <f t="shared" si="5"/>
        <v>0</v>
      </c>
      <c r="V25" s="239">
        <f t="shared" si="6"/>
        <v>0</v>
      </c>
      <c r="W25" s="240">
        <f t="shared" si="7"/>
        <v>0</v>
      </c>
      <c r="X25" s="238">
        <v>0.10810810810810811</v>
      </c>
      <c r="Y25" s="286">
        <v>0.10810810810810811</v>
      </c>
      <c r="Z25" s="543">
        <v>0.18</v>
      </c>
      <c r="AA25" s="404">
        <v>0.5</v>
      </c>
      <c r="AB25" s="364">
        <v>0.14</v>
      </c>
    </row>
    <row r="26" spans="1:28" s="245" customFormat="1" ht="13.5" customHeight="1">
      <c r="A26" s="713"/>
      <c r="B26" s="360" t="s">
        <v>20</v>
      </c>
      <c r="C26" s="230">
        <v>0</v>
      </c>
      <c r="D26" s="231">
        <v>2</v>
      </c>
      <c r="E26" s="231">
        <v>0</v>
      </c>
      <c r="F26" s="231">
        <v>1</v>
      </c>
      <c r="G26" s="231">
        <v>2</v>
      </c>
      <c r="H26" s="231">
        <v>0</v>
      </c>
      <c r="I26" s="232">
        <v>1</v>
      </c>
      <c r="J26" s="233">
        <f t="shared" si="8"/>
        <v>6</v>
      </c>
      <c r="K26" s="231">
        <v>10</v>
      </c>
      <c r="L26" s="236">
        <v>4</v>
      </c>
      <c r="M26" s="542">
        <v>796</v>
      </c>
      <c r="N26" s="231">
        <v>2011</v>
      </c>
      <c r="O26" s="232">
        <v>564</v>
      </c>
      <c r="P26" s="247">
        <f t="shared" si="0"/>
        <v>0</v>
      </c>
      <c r="Q26" s="238">
        <f t="shared" si="1"/>
        <v>0.3333333333333333</v>
      </c>
      <c r="R26" s="238">
        <f t="shared" si="2"/>
        <v>0</v>
      </c>
      <c r="S26" s="238">
        <f t="shared" si="3"/>
        <v>0.09090909090909091</v>
      </c>
      <c r="T26" s="238">
        <f t="shared" si="4"/>
        <v>0.5</v>
      </c>
      <c r="U26" s="238">
        <f t="shared" si="5"/>
        <v>0</v>
      </c>
      <c r="V26" s="239">
        <f t="shared" si="6"/>
        <v>0.25</v>
      </c>
      <c r="W26" s="240">
        <f t="shared" si="7"/>
        <v>0.16216216216216217</v>
      </c>
      <c r="X26" s="238">
        <v>0.2702702702702703</v>
      </c>
      <c r="Y26" s="286">
        <v>0.10810810810810811</v>
      </c>
      <c r="Z26" s="543">
        <v>0.25</v>
      </c>
      <c r="AA26" s="404">
        <v>0.64</v>
      </c>
      <c r="AB26" s="364">
        <v>0.18</v>
      </c>
    </row>
    <row r="27" spans="1:28" s="245" customFormat="1" ht="13.5" customHeight="1">
      <c r="A27" s="714"/>
      <c r="B27" s="365" t="s">
        <v>21</v>
      </c>
      <c r="C27" s="249">
        <v>0</v>
      </c>
      <c r="D27" s="250">
        <v>3</v>
      </c>
      <c r="E27" s="250">
        <v>1</v>
      </c>
      <c r="F27" s="250">
        <v>3</v>
      </c>
      <c r="G27" s="250">
        <v>1</v>
      </c>
      <c r="H27" s="250">
        <v>0</v>
      </c>
      <c r="I27" s="251">
        <v>1</v>
      </c>
      <c r="J27" s="252">
        <f t="shared" si="8"/>
        <v>9</v>
      </c>
      <c r="K27" s="250">
        <v>10</v>
      </c>
      <c r="L27" s="255">
        <v>5</v>
      </c>
      <c r="M27" s="548">
        <v>1052</v>
      </c>
      <c r="N27" s="250">
        <v>2226</v>
      </c>
      <c r="O27" s="251">
        <v>653</v>
      </c>
      <c r="P27" s="269">
        <f t="shared" si="0"/>
        <v>0</v>
      </c>
      <c r="Q27" s="257">
        <f t="shared" si="1"/>
        <v>0.5</v>
      </c>
      <c r="R27" s="257">
        <f t="shared" si="2"/>
        <v>0.2</v>
      </c>
      <c r="S27" s="257">
        <f t="shared" si="3"/>
        <v>0.2727272727272727</v>
      </c>
      <c r="T27" s="257">
        <f t="shared" si="4"/>
        <v>0.25</v>
      </c>
      <c r="U27" s="257">
        <f t="shared" si="5"/>
        <v>0</v>
      </c>
      <c r="V27" s="258">
        <f t="shared" si="6"/>
        <v>0.25</v>
      </c>
      <c r="W27" s="256">
        <f t="shared" si="7"/>
        <v>0.24324324324324326</v>
      </c>
      <c r="X27" s="257">
        <v>0.2702702702702703</v>
      </c>
      <c r="Y27" s="290">
        <v>0.13513513513513514</v>
      </c>
      <c r="Z27" s="549">
        <v>0.33</v>
      </c>
      <c r="AA27" s="409">
        <v>0.71</v>
      </c>
      <c r="AB27" s="371">
        <v>0.21</v>
      </c>
    </row>
    <row r="28" spans="1:28" s="245" customFormat="1" ht="13.5" customHeight="1">
      <c r="A28" s="712">
        <v>6</v>
      </c>
      <c r="B28" s="360" t="s">
        <v>22</v>
      </c>
      <c r="C28" s="230">
        <v>0</v>
      </c>
      <c r="D28" s="231">
        <v>0</v>
      </c>
      <c r="E28" s="231">
        <v>0</v>
      </c>
      <c r="F28" s="231">
        <v>4</v>
      </c>
      <c r="G28" s="231">
        <v>0</v>
      </c>
      <c r="H28" s="231">
        <v>0</v>
      </c>
      <c r="I28" s="232">
        <v>0</v>
      </c>
      <c r="J28" s="233">
        <f t="shared" si="8"/>
        <v>4</v>
      </c>
      <c r="K28" s="231">
        <v>5</v>
      </c>
      <c r="L28" s="236">
        <v>5</v>
      </c>
      <c r="M28" s="542">
        <v>1224</v>
      </c>
      <c r="N28" s="231">
        <v>3123</v>
      </c>
      <c r="O28" s="232">
        <v>814</v>
      </c>
      <c r="P28" s="247">
        <f t="shared" si="0"/>
        <v>0</v>
      </c>
      <c r="Q28" s="238">
        <f t="shared" si="1"/>
        <v>0</v>
      </c>
      <c r="R28" s="238">
        <f t="shared" si="2"/>
        <v>0</v>
      </c>
      <c r="S28" s="238">
        <f t="shared" si="3"/>
        <v>0.36363636363636365</v>
      </c>
      <c r="T28" s="238">
        <f t="shared" si="4"/>
        <v>0</v>
      </c>
      <c r="U28" s="238">
        <f t="shared" si="5"/>
        <v>0</v>
      </c>
      <c r="V28" s="268">
        <f t="shared" si="6"/>
        <v>0</v>
      </c>
      <c r="W28" s="240">
        <f t="shared" si="7"/>
        <v>0.10810810810810811</v>
      </c>
      <c r="X28" s="238">
        <v>0.13513513513513514</v>
      </c>
      <c r="Y28" s="286">
        <v>0.13513513513513514</v>
      </c>
      <c r="Z28" s="543">
        <v>0.39</v>
      </c>
      <c r="AA28" s="404">
        <v>0.99</v>
      </c>
      <c r="AB28" s="364">
        <v>0.26</v>
      </c>
    </row>
    <row r="29" spans="1:28" s="245" customFormat="1" ht="13.5" customHeight="1">
      <c r="A29" s="713"/>
      <c r="B29" s="360" t="s">
        <v>23</v>
      </c>
      <c r="C29" s="230">
        <v>0</v>
      </c>
      <c r="D29" s="231">
        <v>1</v>
      </c>
      <c r="E29" s="231">
        <v>0</v>
      </c>
      <c r="F29" s="231">
        <v>2</v>
      </c>
      <c r="G29" s="231">
        <v>0</v>
      </c>
      <c r="H29" s="231">
        <v>4</v>
      </c>
      <c r="I29" s="232">
        <v>1</v>
      </c>
      <c r="J29" s="233">
        <f t="shared" si="8"/>
        <v>8</v>
      </c>
      <c r="K29" s="231">
        <v>13</v>
      </c>
      <c r="L29" s="236">
        <v>4</v>
      </c>
      <c r="M29" s="542">
        <v>1514</v>
      </c>
      <c r="N29" s="231">
        <v>4191</v>
      </c>
      <c r="O29" s="232">
        <v>1090</v>
      </c>
      <c r="P29" s="247">
        <f t="shared" si="0"/>
        <v>0</v>
      </c>
      <c r="Q29" s="238">
        <f t="shared" si="1"/>
        <v>0.16666666666666666</v>
      </c>
      <c r="R29" s="238">
        <f t="shared" si="2"/>
        <v>0</v>
      </c>
      <c r="S29" s="238">
        <f t="shared" si="3"/>
        <v>0.18181818181818182</v>
      </c>
      <c r="T29" s="238">
        <f t="shared" si="4"/>
        <v>0</v>
      </c>
      <c r="U29" s="238">
        <f t="shared" si="5"/>
        <v>1</v>
      </c>
      <c r="V29" s="268">
        <f t="shared" si="6"/>
        <v>0.25</v>
      </c>
      <c r="W29" s="240">
        <f t="shared" si="7"/>
        <v>0.21621621621621623</v>
      </c>
      <c r="X29" s="238">
        <v>0.35135135135135137</v>
      </c>
      <c r="Y29" s="286">
        <v>0.10810810810810811</v>
      </c>
      <c r="Z29" s="543">
        <v>0.48</v>
      </c>
      <c r="AA29" s="404">
        <v>1.33</v>
      </c>
      <c r="AB29" s="364">
        <v>0.35</v>
      </c>
    </row>
    <row r="30" spans="1:28" s="245" customFormat="1" ht="13.5" customHeight="1">
      <c r="A30" s="713"/>
      <c r="B30" s="360" t="s">
        <v>24</v>
      </c>
      <c r="C30" s="230">
        <v>1</v>
      </c>
      <c r="D30" s="231">
        <v>0</v>
      </c>
      <c r="E30" s="231">
        <v>1</v>
      </c>
      <c r="F30" s="231">
        <v>5</v>
      </c>
      <c r="G30" s="231">
        <v>0</v>
      </c>
      <c r="H30" s="231">
        <v>2</v>
      </c>
      <c r="I30" s="232">
        <v>0</v>
      </c>
      <c r="J30" s="233">
        <f t="shared" si="8"/>
        <v>9</v>
      </c>
      <c r="K30" s="231">
        <v>21</v>
      </c>
      <c r="L30" s="236">
        <v>7</v>
      </c>
      <c r="M30" s="542">
        <v>1827</v>
      </c>
      <c r="N30" s="231">
        <v>6605</v>
      </c>
      <c r="O30" s="232">
        <v>1464</v>
      </c>
      <c r="P30" s="247">
        <f t="shared" si="0"/>
        <v>0.3333333333333333</v>
      </c>
      <c r="Q30" s="238">
        <f t="shared" si="1"/>
        <v>0</v>
      </c>
      <c r="R30" s="238">
        <f t="shared" si="2"/>
        <v>0.2</v>
      </c>
      <c r="S30" s="238">
        <f t="shared" si="3"/>
        <v>0.45454545454545453</v>
      </c>
      <c r="T30" s="238">
        <f t="shared" si="4"/>
        <v>0</v>
      </c>
      <c r="U30" s="238">
        <f t="shared" si="5"/>
        <v>0.5</v>
      </c>
      <c r="V30" s="268">
        <f t="shared" si="6"/>
        <v>0</v>
      </c>
      <c r="W30" s="240">
        <f t="shared" si="7"/>
        <v>0.24324324324324326</v>
      </c>
      <c r="X30" s="238">
        <v>0.5675675675675675</v>
      </c>
      <c r="Y30" s="286">
        <v>0.1891891891891892</v>
      </c>
      <c r="Z30" s="543">
        <v>0.58</v>
      </c>
      <c r="AA30" s="404">
        <v>2.09</v>
      </c>
      <c r="AB30" s="364">
        <v>0.46</v>
      </c>
    </row>
    <row r="31" spans="1:28" s="245" customFormat="1" ht="13.5" customHeight="1">
      <c r="A31" s="714"/>
      <c r="B31" s="365">
        <v>26</v>
      </c>
      <c r="C31" s="249">
        <v>0</v>
      </c>
      <c r="D31" s="250">
        <v>1</v>
      </c>
      <c r="E31" s="250">
        <v>0</v>
      </c>
      <c r="F31" s="250">
        <v>5</v>
      </c>
      <c r="G31" s="250">
        <v>0</v>
      </c>
      <c r="H31" s="250">
        <v>5</v>
      </c>
      <c r="I31" s="251">
        <v>0</v>
      </c>
      <c r="J31" s="252">
        <f t="shared" si="8"/>
        <v>11</v>
      </c>
      <c r="K31" s="250">
        <v>39</v>
      </c>
      <c r="L31" s="255">
        <v>1</v>
      </c>
      <c r="M31" s="548">
        <v>2098</v>
      </c>
      <c r="N31" s="250">
        <v>10659</v>
      </c>
      <c r="O31" s="251">
        <v>1850</v>
      </c>
      <c r="P31" s="269">
        <f t="shared" si="0"/>
        <v>0</v>
      </c>
      <c r="Q31" s="257">
        <f t="shared" si="1"/>
        <v>0.16666666666666666</v>
      </c>
      <c r="R31" s="257">
        <f t="shared" si="2"/>
        <v>0</v>
      </c>
      <c r="S31" s="257">
        <f t="shared" si="3"/>
        <v>0.45454545454545453</v>
      </c>
      <c r="T31" s="257">
        <f t="shared" si="4"/>
        <v>0</v>
      </c>
      <c r="U31" s="257">
        <f t="shared" si="5"/>
        <v>1.25</v>
      </c>
      <c r="V31" s="270">
        <f t="shared" si="6"/>
        <v>0</v>
      </c>
      <c r="W31" s="256">
        <f t="shared" si="7"/>
        <v>0.2972972972972973</v>
      </c>
      <c r="X31" s="257">
        <v>1.054054054054054</v>
      </c>
      <c r="Y31" s="290">
        <v>0.02702702702702703</v>
      </c>
      <c r="Z31" s="549">
        <v>0.66</v>
      </c>
      <c r="AA31" s="409">
        <v>3.38</v>
      </c>
      <c r="AB31" s="371">
        <v>0.59</v>
      </c>
    </row>
    <row r="32" spans="1:28" s="245" customFormat="1" ht="13.5" customHeight="1">
      <c r="A32" s="712">
        <v>7</v>
      </c>
      <c r="B32" s="360" t="s">
        <v>26</v>
      </c>
      <c r="C32" s="230">
        <v>0</v>
      </c>
      <c r="D32" s="231">
        <v>3</v>
      </c>
      <c r="E32" s="231">
        <v>1</v>
      </c>
      <c r="F32" s="231">
        <v>3</v>
      </c>
      <c r="G32" s="231">
        <v>0</v>
      </c>
      <c r="H32" s="231">
        <v>1</v>
      </c>
      <c r="I32" s="232">
        <v>0</v>
      </c>
      <c r="J32" s="233">
        <f t="shared" si="8"/>
        <v>8</v>
      </c>
      <c r="K32" s="231">
        <v>73</v>
      </c>
      <c r="L32" s="236">
        <v>8</v>
      </c>
      <c r="M32" s="542">
        <v>2474</v>
      </c>
      <c r="N32" s="231">
        <v>14919</v>
      </c>
      <c r="O32" s="232">
        <v>2107</v>
      </c>
      <c r="P32" s="247">
        <f t="shared" si="0"/>
        <v>0</v>
      </c>
      <c r="Q32" s="238">
        <f t="shared" si="1"/>
        <v>0.5</v>
      </c>
      <c r="R32" s="238">
        <f t="shared" si="2"/>
        <v>0.2</v>
      </c>
      <c r="S32" s="238">
        <f t="shared" si="3"/>
        <v>0.2727272727272727</v>
      </c>
      <c r="T32" s="238">
        <f t="shared" si="4"/>
        <v>0</v>
      </c>
      <c r="U32" s="238">
        <f t="shared" si="5"/>
        <v>0.25</v>
      </c>
      <c r="V32" s="239">
        <f t="shared" si="6"/>
        <v>0</v>
      </c>
      <c r="W32" s="240">
        <f t="shared" si="7"/>
        <v>0.21621621621621623</v>
      </c>
      <c r="X32" s="238">
        <v>1.972972972972973</v>
      </c>
      <c r="Y32" s="286">
        <v>0.21621621621621623</v>
      </c>
      <c r="Z32" s="543">
        <v>0.78</v>
      </c>
      <c r="AA32" s="404">
        <v>4.74</v>
      </c>
      <c r="AB32" s="364">
        <v>0.67</v>
      </c>
    </row>
    <row r="33" spans="1:28" s="245" customFormat="1" ht="13.5" customHeight="1">
      <c r="A33" s="713"/>
      <c r="B33" s="360" t="s">
        <v>27</v>
      </c>
      <c r="C33" s="230">
        <v>0</v>
      </c>
      <c r="D33" s="231">
        <v>3</v>
      </c>
      <c r="E33" s="231">
        <v>3</v>
      </c>
      <c r="F33" s="231">
        <v>2</v>
      </c>
      <c r="G33" s="231">
        <v>0</v>
      </c>
      <c r="H33" s="231">
        <v>2</v>
      </c>
      <c r="I33" s="232">
        <v>0</v>
      </c>
      <c r="J33" s="233">
        <f t="shared" si="8"/>
        <v>10</v>
      </c>
      <c r="K33" s="231">
        <v>121</v>
      </c>
      <c r="L33" s="236">
        <v>4</v>
      </c>
      <c r="M33" s="542">
        <v>3040</v>
      </c>
      <c r="N33" s="231">
        <v>22120</v>
      </c>
      <c r="O33" s="232">
        <v>2933</v>
      </c>
      <c r="P33" s="247">
        <f t="shared" si="0"/>
        <v>0</v>
      </c>
      <c r="Q33" s="238">
        <f t="shared" si="1"/>
        <v>0.5</v>
      </c>
      <c r="R33" s="238">
        <f t="shared" si="2"/>
        <v>0.6</v>
      </c>
      <c r="S33" s="238">
        <f t="shared" si="3"/>
        <v>0.18181818181818182</v>
      </c>
      <c r="T33" s="238">
        <f t="shared" si="4"/>
        <v>0</v>
      </c>
      <c r="U33" s="238">
        <f t="shared" si="5"/>
        <v>0.5</v>
      </c>
      <c r="V33" s="239">
        <f t="shared" si="6"/>
        <v>0</v>
      </c>
      <c r="W33" s="240">
        <f t="shared" si="7"/>
        <v>0.2702702702702703</v>
      </c>
      <c r="X33" s="238">
        <v>3.27027027027027</v>
      </c>
      <c r="Y33" s="286">
        <v>0.10810810810810811</v>
      </c>
      <c r="Z33" s="543">
        <v>0.96</v>
      </c>
      <c r="AA33" s="404">
        <v>7.05</v>
      </c>
      <c r="AB33" s="364">
        <v>0.94</v>
      </c>
    </row>
    <row r="34" spans="1:28" s="245" customFormat="1" ht="13.5" customHeight="1">
      <c r="A34" s="713"/>
      <c r="B34" s="360" t="s">
        <v>28</v>
      </c>
      <c r="C34" s="230">
        <v>0</v>
      </c>
      <c r="D34" s="231">
        <v>10</v>
      </c>
      <c r="E34" s="231">
        <v>1</v>
      </c>
      <c r="F34" s="231">
        <v>0</v>
      </c>
      <c r="G34" s="231">
        <v>0</v>
      </c>
      <c r="H34" s="231">
        <v>4</v>
      </c>
      <c r="I34" s="232">
        <v>0</v>
      </c>
      <c r="J34" s="233">
        <f t="shared" si="8"/>
        <v>15</v>
      </c>
      <c r="K34" s="231">
        <v>158</v>
      </c>
      <c r="L34" s="236">
        <v>4</v>
      </c>
      <c r="M34" s="542">
        <v>3949</v>
      </c>
      <c r="N34" s="231">
        <v>25553</v>
      </c>
      <c r="O34" s="232">
        <v>3053</v>
      </c>
      <c r="P34" s="247">
        <f t="shared" si="0"/>
        <v>0</v>
      </c>
      <c r="Q34" s="238">
        <f t="shared" si="1"/>
        <v>1.6666666666666667</v>
      </c>
      <c r="R34" s="238">
        <f t="shared" si="2"/>
        <v>0.2</v>
      </c>
      <c r="S34" s="238">
        <f t="shared" si="3"/>
        <v>0</v>
      </c>
      <c r="T34" s="238">
        <f t="shared" si="4"/>
        <v>0</v>
      </c>
      <c r="U34" s="238">
        <f t="shared" si="5"/>
        <v>1</v>
      </c>
      <c r="V34" s="239">
        <f t="shared" si="6"/>
        <v>0</v>
      </c>
      <c r="W34" s="240">
        <f t="shared" si="7"/>
        <v>0.40540540540540543</v>
      </c>
      <c r="X34" s="238">
        <v>4.27027027027027</v>
      </c>
      <c r="Y34" s="286">
        <v>0.10810810810810811</v>
      </c>
      <c r="Z34" s="543">
        <v>1.25</v>
      </c>
      <c r="AA34" s="404">
        <v>8.11</v>
      </c>
      <c r="AB34" s="364">
        <v>0.97</v>
      </c>
    </row>
    <row r="35" spans="1:28" s="245" customFormat="1" ht="13.5" customHeight="1">
      <c r="A35" s="714"/>
      <c r="B35" s="360" t="s">
        <v>29</v>
      </c>
      <c r="C35" s="230">
        <v>0</v>
      </c>
      <c r="D35" s="231">
        <v>11</v>
      </c>
      <c r="E35" s="231">
        <v>6</v>
      </c>
      <c r="F35" s="231">
        <v>1</v>
      </c>
      <c r="G35" s="231">
        <v>0</v>
      </c>
      <c r="H35" s="231">
        <v>3</v>
      </c>
      <c r="I35" s="232">
        <v>1</v>
      </c>
      <c r="J35" s="233">
        <f t="shared" si="8"/>
        <v>22</v>
      </c>
      <c r="K35" s="231">
        <v>269</v>
      </c>
      <c r="L35" s="255">
        <v>8</v>
      </c>
      <c r="M35" s="548">
        <v>3521</v>
      </c>
      <c r="N35" s="250">
        <v>27857</v>
      </c>
      <c r="O35" s="251">
        <v>3713</v>
      </c>
      <c r="P35" s="269">
        <f t="shared" si="0"/>
        <v>0</v>
      </c>
      <c r="Q35" s="257">
        <f t="shared" si="1"/>
        <v>1.8333333333333333</v>
      </c>
      <c r="R35" s="257">
        <f t="shared" si="2"/>
        <v>1.2</v>
      </c>
      <c r="S35" s="257">
        <f t="shared" si="3"/>
        <v>0.09090909090909091</v>
      </c>
      <c r="T35" s="257">
        <f t="shared" si="4"/>
        <v>0</v>
      </c>
      <c r="U35" s="257">
        <f t="shared" si="5"/>
        <v>0.75</v>
      </c>
      <c r="V35" s="258">
        <f t="shared" si="6"/>
        <v>0.25</v>
      </c>
      <c r="W35" s="256">
        <f t="shared" si="7"/>
        <v>0.5945945945945946</v>
      </c>
      <c r="X35" s="257">
        <v>7.27027027027027</v>
      </c>
      <c r="Y35" s="290">
        <v>0.21621621621621623</v>
      </c>
      <c r="Z35" s="549">
        <v>1.12</v>
      </c>
      <c r="AA35" s="409">
        <v>8.85</v>
      </c>
      <c r="AB35" s="364">
        <v>1.18</v>
      </c>
    </row>
    <row r="36" spans="1:28" s="245" customFormat="1" ht="13.5" customHeight="1">
      <c r="A36" s="712">
        <v>8</v>
      </c>
      <c r="B36" s="375" t="s">
        <v>30</v>
      </c>
      <c r="C36" s="317">
        <v>0</v>
      </c>
      <c r="D36" s="318">
        <v>20</v>
      </c>
      <c r="E36" s="318">
        <v>2</v>
      </c>
      <c r="F36" s="318">
        <v>3</v>
      </c>
      <c r="G36" s="318">
        <v>0</v>
      </c>
      <c r="H36" s="318">
        <v>1</v>
      </c>
      <c r="I36" s="319">
        <v>2</v>
      </c>
      <c r="J36" s="272">
        <f t="shared" si="8"/>
        <v>28</v>
      </c>
      <c r="K36" s="318">
        <v>284</v>
      </c>
      <c r="L36" s="236">
        <v>8</v>
      </c>
      <c r="M36" s="542">
        <v>3531</v>
      </c>
      <c r="N36" s="231">
        <v>27255</v>
      </c>
      <c r="O36" s="232">
        <v>3741</v>
      </c>
      <c r="P36" s="247">
        <f t="shared" si="0"/>
        <v>0</v>
      </c>
      <c r="Q36" s="238">
        <f t="shared" si="1"/>
        <v>3.3333333333333335</v>
      </c>
      <c r="R36" s="238">
        <f t="shared" si="2"/>
        <v>0.4</v>
      </c>
      <c r="S36" s="238">
        <f t="shared" si="3"/>
        <v>0.2727272727272727</v>
      </c>
      <c r="T36" s="238">
        <f t="shared" si="4"/>
        <v>0</v>
      </c>
      <c r="U36" s="238">
        <f t="shared" si="5"/>
        <v>0.25</v>
      </c>
      <c r="V36" s="239">
        <f t="shared" si="6"/>
        <v>0.5</v>
      </c>
      <c r="W36" s="240">
        <f t="shared" si="7"/>
        <v>0.7567567567567568</v>
      </c>
      <c r="X36" s="238">
        <v>7.675675675675675</v>
      </c>
      <c r="Y36" s="286">
        <v>0.21621621621621623</v>
      </c>
      <c r="Z36" s="543">
        <v>1.12</v>
      </c>
      <c r="AA36" s="404">
        <v>8.66</v>
      </c>
      <c r="AB36" s="379">
        <v>1.19</v>
      </c>
    </row>
    <row r="37" spans="1:28" s="245" customFormat="1" ht="13.5" customHeight="1">
      <c r="A37" s="713"/>
      <c r="B37" s="360" t="s">
        <v>31</v>
      </c>
      <c r="C37" s="230">
        <v>0</v>
      </c>
      <c r="D37" s="231">
        <v>21</v>
      </c>
      <c r="E37" s="231">
        <v>1</v>
      </c>
      <c r="F37" s="231">
        <v>2</v>
      </c>
      <c r="G37" s="231">
        <v>2</v>
      </c>
      <c r="H37" s="231">
        <v>1</v>
      </c>
      <c r="I37" s="232">
        <v>0</v>
      </c>
      <c r="J37" s="233">
        <f t="shared" si="8"/>
        <v>27</v>
      </c>
      <c r="K37" s="231">
        <v>344</v>
      </c>
      <c r="L37" s="236">
        <v>8</v>
      </c>
      <c r="M37" s="542">
        <v>3201</v>
      </c>
      <c r="N37" s="231">
        <v>25251</v>
      </c>
      <c r="O37" s="232">
        <v>3233</v>
      </c>
      <c r="P37" s="247">
        <f t="shared" si="0"/>
        <v>0</v>
      </c>
      <c r="Q37" s="238">
        <f t="shared" si="1"/>
        <v>3.5</v>
      </c>
      <c r="R37" s="238">
        <f t="shared" si="2"/>
        <v>0.2</v>
      </c>
      <c r="S37" s="238">
        <f t="shared" si="3"/>
        <v>0.18181818181818182</v>
      </c>
      <c r="T37" s="238">
        <f t="shared" si="4"/>
        <v>0.5</v>
      </c>
      <c r="U37" s="238">
        <f t="shared" si="5"/>
        <v>0.25</v>
      </c>
      <c r="V37" s="268">
        <f t="shared" si="6"/>
        <v>0</v>
      </c>
      <c r="W37" s="240">
        <f t="shared" si="7"/>
        <v>0.7297297297297297</v>
      </c>
      <c r="X37" s="238">
        <v>9.297297297297296</v>
      </c>
      <c r="Y37" s="286">
        <v>0.21621621621621623</v>
      </c>
      <c r="Z37" s="543">
        <v>1.02</v>
      </c>
      <c r="AA37" s="404">
        <v>8.12</v>
      </c>
      <c r="AB37" s="364">
        <v>1.05</v>
      </c>
    </row>
    <row r="38" spans="1:28" s="245" customFormat="1" ht="13.5" customHeight="1">
      <c r="A38" s="713"/>
      <c r="B38" s="360" t="s">
        <v>32</v>
      </c>
      <c r="C38" s="230">
        <v>1</v>
      </c>
      <c r="D38" s="231">
        <v>19</v>
      </c>
      <c r="E38" s="231">
        <v>1</v>
      </c>
      <c r="F38" s="231">
        <v>3</v>
      </c>
      <c r="G38" s="231">
        <v>1</v>
      </c>
      <c r="H38" s="231">
        <v>4</v>
      </c>
      <c r="I38" s="232">
        <v>0</v>
      </c>
      <c r="J38" s="233">
        <f t="shared" si="8"/>
        <v>29</v>
      </c>
      <c r="K38" s="231">
        <v>259</v>
      </c>
      <c r="L38" s="236">
        <v>13</v>
      </c>
      <c r="M38" s="542">
        <v>2325</v>
      </c>
      <c r="N38" s="231">
        <v>15686</v>
      </c>
      <c r="O38" s="232">
        <v>1953</v>
      </c>
      <c r="P38" s="247">
        <f aca="true" t="shared" si="9" ref="P38:P57">C38/3</f>
        <v>0.3333333333333333</v>
      </c>
      <c r="Q38" s="238">
        <f aca="true" t="shared" si="10" ref="Q38:Q57">D38/6</f>
        <v>3.1666666666666665</v>
      </c>
      <c r="R38" s="238">
        <f aca="true" t="shared" si="11" ref="R38:R57">E38/5</f>
        <v>0.2</v>
      </c>
      <c r="S38" s="238">
        <f aca="true" t="shared" si="12" ref="S38:S57">F38/11</f>
        <v>0.2727272727272727</v>
      </c>
      <c r="T38" s="238">
        <f aca="true" t="shared" si="13" ref="T38:T57">G38/4</f>
        <v>0.25</v>
      </c>
      <c r="U38" s="238">
        <f aca="true" t="shared" si="14" ref="U38:U57">H38/4</f>
        <v>1</v>
      </c>
      <c r="V38" s="268">
        <f aca="true" t="shared" si="15" ref="V38:V57">I38/4</f>
        <v>0</v>
      </c>
      <c r="W38" s="240">
        <f aca="true" t="shared" si="16" ref="W38:W58">J38/37</f>
        <v>0.7837837837837838</v>
      </c>
      <c r="X38" s="238">
        <v>7</v>
      </c>
      <c r="Y38" s="286">
        <v>0.35135135135135137</v>
      </c>
      <c r="Z38" s="543">
        <v>0.77</v>
      </c>
      <c r="AA38" s="404">
        <v>5.24</v>
      </c>
      <c r="AB38" s="364">
        <v>0.65</v>
      </c>
    </row>
    <row r="39" spans="1:28" s="245" customFormat="1" ht="13.5" customHeight="1">
      <c r="A39" s="713"/>
      <c r="B39" s="360" t="s">
        <v>33</v>
      </c>
      <c r="C39" s="230">
        <v>2</v>
      </c>
      <c r="D39" s="231">
        <v>23</v>
      </c>
      <c r="E39" s="231">
        <v>2</v>
      </c>
      <c r="F39" s="231">
        <v>2</v>
      </c>
      <c r="G39" s="231">
        <v>4</v>
      </c>
      <c r="H39" s="231">
        <v>18</v>
      </c>
      <c r="I39" s="232">
        <v>2</v>
      </c>
      <c r="J39" s="233">
        <f t="shared" si="8"/>
        <v>53</v>
      </c>
      <c r="K39" s="231">
        <v>232</v>
      </c>
      <c r="L39" s="236">
        <v>16</v>
      </c>
      <c r="M39" s="542">
        <v>2688</v>
      </c>
      <c r="N39" s="231">
        <v>13279</v>
      </c>
      <c r="O39" s="232">
        <v>2069</v>
      </c>
      <c r="P39" s="247">
        <f t="shared" si="9"/>
        <v>0.6666666666666666</v>
      </c>
      <c r="Q39" s="238">
        <f t="shared" si="10"/>
        <v>3.8333333333333335</v>
      </c>
      <c r="R39" s="238">
        <f t="shared" si="11"/>
        <v>0.4</v>
      </c>
      <c r="S39" s="238">
        <f t="shared" si="12"/>
        <v>0.18181818181818182</v>
      </c>
      <c r="T39" s="238">
        <f t="shared" si="13"/>
        <v>1</v>
      </c>
      <c r="U39" s="238">
        <f t="shared" si="14"/>
        <v>4.5</v>
      </c>
      <c r="V39" s="268">
        <f t="shared" si="15"/>
        <v>0.5</v>
      </c>
      <c r="W39" s="240">
        <f t="shared" si="16"/>
        <v>1.4324324324324325</v>
      </c>
      <c r="X39" s="238">
        <v>6.27027027027027</v>
      </c>
      <c r="Y39" s="286">
        <v>0.43243243243243246</v>
      </c>
      <c r="Z39" s="543">
        <v>0.86</v>
      </c>
      <c r="AA39" s="404">
        <v>4.26</v>
      </c>
      <c r="AB39" s="364">
        <v>0.66</v>
      </c>
    </row>
    <row r="40" spans="1:28" s="245" customFormat="1" ht="13.5" customHeight="1">
      <c r="A40" s="714"/>
      <c r="B40" s="365" t="s">
        <v>34</v>
      </c>
      <c r="C40" s="249">
        <v>2</v>
      </c>
      <c r="D40" s="250">
        <v>22</v>
      </c>
      <c r="E40" s="250">
        <v>6</v>
      </c>
      <c r="F40" s="250">
        <v>4</v>
      </c>
      <c r="G40" s="250">
        <v>5</v>
      </c>
      <c r="H40" s="250">
        <v>16</v>
      </c>
      <c r="I40" s="251">
        <v>3</v>
      </c>
      <c r="J40" s="252">
        <f t="shared" si="8"/>
        <v>58</v>
      </c>
      <c r="K40" s="250">
        <v>210</v>
      </c>
      <c r="L40" s="255">
        <v>9</v>
      </c>
      <c r="M40" s="548">
        <v>3255</v>
      </c>
      <c r="N40" s="250">
        <v>13345</v>
      </c>
      <c r="O40" s="251">
        <v>2539</v>
      </c>
      <c r="P40" s="269">
        <f t="shared" si="9"/>
        <v>0.6666666666666666</v>
      </c>
      <c r="Q40" s="257">
        <f t="shared" si="10"/>
        <v>3.6666666666666665</v>
      </c>
      <c r="R40" s="257">
        <f t="shared" si="11"/>
        <v>1.2</v>
      </c>
      <c r="S40" s="257">
        <f t="shared" si="12"/>
        <v>0.36363636363636365</v>
      </c>
      <c r="T40" s="257">
        <f t="shared" si="13"/>
        <v>1.25</v>
      </c>
      <c r="U40" s="257">
        <f t="shared" si="14"/>
        <v>4</v>
      </c>
      <c r="V40" s="270">
        <f t="shared" si="15"/>
        <v>0.75</v>
      </c>
      <c r="W40" s="256">
        <f t="shared" si="16"/>
        <v>1.5675675675675675</v>
      </c>
      <c r="X40" s="257">
        <v>5.675675675675675</v>
      </c>
      <c r="Y40" s="290">
        <v>0.24324324324324326</v>
      </c>
      <c r="Z40" s="549">
        <v>1.03</v>
      </c>
      <c r="AA40" s="409">
        <v>4.26</v>
      </c>
      <c r="AB40" s="371">
        <v>0.81</v>
      </c>
    </row>
    <row r="41" spans="1:28" s="245" customFormat="1" ht="13.5" customHeight="1">
      <c r="A41" s="712">
        <v>9</v>
      </c>
      <c r="B41" s="360" t="s">
        <v>35</v>
      </c>
      <c r="C41" s="230">
        <v>0</v>
      </c>
      <c r="D41" s="231">
        <v>12</v>
      </c>
      <c r="E41" s="231">
        <v>2</v>
      </c>
      <c r="F41" s="231">
        <v>4</v>
      </c>
      <c r="G41" s="231">
        <v>1</v>
      </c>
      <c r="H41" s="231">
        <v>23</v>
      </c>
      <c r="I41" s="232">
        <v>6</v>
      </c>
      <c r="J41" s="233">
        <f t="shared" si="8"/>
        <v>48</v>
      </c>
      <c r="K41" s="231">
        <v>187</v>
      </c>
      <c r="L41" s="236">
        <v>11</v>
      </c>
      <c r="M41" s="542">
        <v>3501</v>
      </c>
      <c r="N41" s="231">
        <v>12231</v>
      </c>
      <c r="O41" s="232">
        <v>2791</v>
      </c>
      <c r="P41" s="247">
        <f t="shared" si="9"/>
        <v>0</v>
      </c>
      <c r="Q41" s="238">
        <f t="shared" si="10"/>
        <v>2</v>
      </c>
      <c r="R41" s="238">
        <f t="shared" si="11"/>
        <v>0.4</v>
      </c>
      <c r="S41" s="238">
        <f t="shared" si="12"/>
        <v>0.36363636363636365</v>
      </c>
      <c r="T41" s="238">
        <f t="shared" si="13"/>
        <v>0.25</v>
      </c>
      <c r="U41" s="238">
        <f t="shared" si="14"/>
        <v>5.75</v>
      </c>
      <c r="V41" s="239">
        <f t="shared" si="15"/>
        <v>1.5</v>
      </c>
      <c r="W41" s="240">
        <f t="shared" si="16"/>
        <v>1.2972972972972974</v>
      </c>
      <c r="X41" s="238">
        <v>5.054054054054054</v>
      </c>
      <c r="Y41" s="286">
        <v>0.2972972972972973</v>
      </c>
      <c r="Z41" s="543">
        <v>1.11</v>
      </c>
      <c r="AA41" s="404">
        <v>3.89</v>
      </c>
      <c r="AB41" s="364">
        <v>0.89</v>
      </c>
    </row>
    <row r="42" spans="1:28" s="245" customFormat="1" ht="13.5" customHeight="1">
      <c r="A42" s="713"/>
      <c r="B42" s="360" t="s">
        <v>36</v>
      </c>
      <c r="C42" s="230">
        <v>2</v>
      </c>
      <c r="D42" s="231">
        <v>8</v>
      </c>
      <c r="E42" s="231">
        <v>7</v>
      </c>
      <c r="F42" s="231">
        <v>19</v>
      </c>
      <c r="G42" s="231">
        <v>1</v>
      </c>
      <c r="H42" s="231">
        <v>18</v>
      </c>
      <c r="I42" s="232">
        <v>7</v>
      </c>
      <c r="J42" s="233">
        <f t="shared" si="8"/>
        <v>62</v>
      </c>
      <c r="K42" s="231">
        <v>155</v>
      </c>
      <c r="L42" s="236">
        <v>13</v>
      </c>
      <c r="M42" s="542">
        <v>3510</v>
      </c>
      <c r="N42" s="231">
        <v>12473</v>
      </c>
      <c r="O42" s="232">
        <v>3093</v>
      </c>
      <c r="P42" s="247">
        <f t="shared" si="9"/>
        <v>0.6666666666666666</v>
      </c>
      <c r="Q42" s="238">
        <f t="shared" si="10"/>
        <v>1.3333333333333333</v>
      </c>
      <c r="R42" s="238">
        <f t="shared" si="11"/>
        <v>1.4</v>
      </c>
      <c r="S42" s="238">
        <f t="shared" si="12"/>
        <v>1.7272727272727273</v>
      </c>
      <c r="T42" s="238">
        <f t="shared" si="13"/>
        <v>0.25</v>
      </c>
      <c r="U42" s="238">
        <f t="shared" si="14"/>
        <v>4.5</v>
      </c>
      <c r="V42" s="239">
        <f t="shared" si="15"/>
        <v>1.75</v>
      </c>
      <c r="W42" s="240">
        <f t="shared" si="16"/>
        <v>1.6756756756756757</v>
      </c>
      <c r="X42" s="238">
        <v>4.1891891891891895</v>
      </c>
      <c r="Y42" s="286">
        <v>0.35135135135135137</v>
      </c>
      <c r="Z42" s="543">
        <v>1.12</v>
      </c>
      <c r="AA42" s="404">
        <v>3.97</v>
      </c>
      <c r="AB42" s="364">
        <v>0.99</v>
      </c>
    </row>
    <row r="43" spans="1:28" s="245" customFormat="1" ht="13.5" customHeight="1">
      <c r="A43" s="713"/>
      <c r="B43" s="360" t="s">
        <v>37</v>
      </c>
      <c r="C43" s="230">
        <v>6</v>
      </c>
      <c r="D43" s="231">
        <v>5</v>
      </c>
      <c r="E43" s="231">
        <v>10</v>
      </c>
      <c r="F43" s="231">
        <v>17</v>
      </c>
      <c r="G43" s="231">
        <v>3</v>
      </c>
      <c r="H43" s="231">
        <v>20</v>
      </c>
      <c r="I43" s="232">
        <v>16</v>
      </c>
      <c r="J43" s="233">
        <f t="shared" si="8"/>
        <v>77</v>
      </c>
      <c r="K43" s="231">
        <v>95</v>
      </c>
      <c r="L43" s="236">
        <v>14</v>
      </c>
      <c r="M43" s="542">
        <v>2607</v>
      </c>
      <c r="N43" s="231">
        <v>9229</v>
      </c>
      <c r="O43" s="232">
        <v>2792</v>
      </c>
      <c r="P43" s="247">
        <f t="shared" si="9"/>
        <v>2</v>
      </c>
      <c r="Q43" s="238">
        <f t="shared" si="10"/>
        <v>0.8333333333333334</v>
      </c>
      <c r="R43" s="238">
        <f t="shared" si="11"/>
        <v>2</v>
      </c>
      <c r="S43" s="238">
        <f t="shared" si="12"/>
        <v>1.5454545454545454</v>
      </c>
      <c r="T43" s="238">
        <f t="shared" si="13"/>
        <v>0.75</v>
      </c>
      <c r="U43" s="238">
        <f t="shared" si="14"/>
        <v>5</v>
      </c>
      <c r="V43" s="239">
        <f t="shared" si="15"/>
        <v>4</v>
      </c>
      <c r="W43" s="240">
        <f t="shared" si="16"/>
        <v>2.081081081081081</v>
      </c>
      <c r="X43" s="238">
        <v>2.5675675675675675</v>
      </c>
      <c r="Y43" s="286">
        <v>0.3783783783783784</v>
      </c>
      <c r="Z43" s="543">
        <v>0.83</v>
      </c>
      <c r="AA43" s="404">
        <v>2.95</v>
      </c>
      <c r="AB43" s="364">
        <v>0.89</v>
      </c>
    </row>
    <row r="44" spans="1:28" s="245" customFormat="1" ht="13.5" customHeight="1">
      <c r="A44" s="714"/>
      <c r="B44" s="365" t="s">
        <v>38</v>
      </c>
      <c r="C44" s="249">
        <v>6</v>
      </c>
      <c r="D44" s="250">
        <v>3</v>
      </c>
      <c r="E44" s="250">
        <v>6</v>
      </c>
      <c r="F44" s="250">
        <v>5</v>
      </c>
      <c r="G44" s="250">
        <v>2</v>
      </c>
      <c r="H44" s="250">
        <v>12</v>
      </c>
      <c r="I44" s="251">
        <v>2</v>
      </c>
      <c r="J44" s="252">
        <f t="shared" si="8"/>
        <v>36</v>
      </c>
      <c r="K44" s="250">
        <v>105</v>
      </c>
      <c r="L44" s="255">
        <v>7</v>
      </c>
      <c r="M44" s="548">
        <v>2080</v>
      </c>
      <c r="N44" s="250">
        <v>5957</v>
      </c>
      <c r="O44" s="251">
        <v>3045</v>
      </c>
      <c r="P44" s="269">
        <f t="shared" si="9"/>
        <v>2</v>
      </c>
      <c r="Q44" s="257">
        <f t="shared" si="10"/>
        <v>0.5</v>
      </c>
      <c r="R44" s="257">
        <f t="shared" si="11"/>
        <v>1.2</v>
      </c>
      <c r="S44" s="257">
        <f t="shared" si="12"/>
        <v>0.45454545454545453</v>
      </c>
      <c r="T44" s="257">
        <f t="shared" si="13"/>
        <v>0.5</v>
      </c>
      <c r="U44" s="257">
        <f t="shared" si="14"/>
        <v>3</v>
      </c>
      <c r="V44" s="258">
        <f t="shared" si="15"/>
        <v>0.5</v>
      </c>
      <c r="W44" s="256">
        <f t="shared" si="16"/>
        <v>0.972972972972973</v>
      </c>
      <c r="X44" s="257">
        <v>2.8378378378378377</v>
      </c>
      <c r="Y44" s="290">
        <v>0.1891891891891892</v>
      </c>
      <c r="Z44" s="549">
        <v>0.66</v>
      </c>
      <c r="AA44" s="409">
        <v>1.89</v>
      </c>
      <c r="AB44" s="371">
        <v>0.97</v>
      </c>
    </row>
    <row r="45" spans="1:28" s="245" customFormat="1" ht="13.5" customHeight="1">
      <c r="A45" s="712">
        <v>10</v>
      </c>
      <c r="B45" s="375" t="s">
        <v>39</v>
      </c>
      <c r="C45" s="317">
        <v>4</v>
      </c>
      <c r="D45" s="318">
        <v>3</v>
      </c>
      <c r="E45" s="318">
        <v>16</v>
      </c>
      <c r="F45" s="318">
        <v>12</v>
      </c>
      <c r="G45" s="318">
        <v>4</v>
      </c>
      <c r="H45" s="318">
        <v>17</v>
      </c>
      <c r="I45" s="319">
        <v>16</v>
      </c>
      <c r="J45" s="272">
        <f t="shared" si="8"/>
        <v>72</v>
      </c>
      <c r="K45" s="318">
        <v>72</v>
      </c>
      <c r="L45" s="236">
        <v>10</v>
      </c>
      <c r="M45" s="542">
        <v>2246</v>
      </c>
      <c r="N45" s="231">
        <v>5388</v>
      </c>
      <c r="O45" s="232">
        <v>2696</v>
      </c>
      <c r="P45" s="247">
        <f t="shared" si="9"/>
        <v>1.3333333333333333</v>
      </c>
      <c r="Q45" s="238">
        <f t="shared" si="10"/>
        <v>0.5</v>
      </c>
      <c r="R45" s="238">
        <f t="shared" si="11"/>
        <v>3.2</v>
      </c>
      <c r="S45" s="238">
        <f t="shared" si="12"/>
        <v>1.0909090909090908</v>
      </c>
      <c r="T45" s="238">
        <f t="shared" si="13"/>
        <v>1</v>
      </c>
      <c r="U45" s="238">
        <f t="shared" si="14"/>
        <v>4.25</v>
      </c>
      <c r="V45" s="239">
        <f t="shared" si="15"/>
        <v>4</v>
      </c>
      <c r="W45" s="240">
        <f t="shared" si="16"/>
        <v>1.945945945945946</v>
      </c>
      <c r="X45" s="238">
        <v>1.945945945945946</v>
      </c>
      <c r="Y45" s="286">
        <v>0.2702702702702703</v>
      </c>
      <c r="Z45" s="543">
        <v>0.71</v>
      </c>
      <c r="AA45" s="404">
        <v>1.71</v>
      </c>
      <c r="AB45" s="379">
        <v>0.86</v>
      </c>
    </row>
    <row r="46" spans="1:28" s="245" customFormat="1" ht="13.5" customHeight="1">
      <c r="A46" s="713"/>
      <c r="B46" s="360" t="s">
        <v>40</v>
      </c>
      <c r="C46" s="230">
        <v>2</v>
      </c>
      <c r="D46" s="231">
        <v>5</v>
      </c>
      <c r="E46" s="231">
        <v>12</v>
      </c>
      <c r="F46" s="231">
        <v>21</v>
      </c>
      <c r="G46" s="231">
        <v>7</v>
      </c>
      <c r="H46" s="231">
        <v>30</v>
      </c>
      <c r="I46" s="232">
        <v>23</v>
      </c>
      <c r="J46" s="233">
        <f t="shared" si="8"/>
        <v>100</v>
      </c>
      <c r="K46" s="231">
        <v>65</v>
      </c>
      <c r="L46" s="236">
        <v>7</v>
      </c>
      <c r="M46" s="542">
        <v>2446</v>
      </c>
      <c r="N46" s="231">
        <v>5267</v>
      </c>
      <c r="O46" s="232">
        <v>2186</v>
      </c>
      <c r="P46" s="247">
        <f t="shared" si="9"/>
        <v>0.6666666666666666</v>
      </c>
      <c r="Q46" s="238">
        <f t="shared" si="10"/>
        <v>0.8333333333333334</v>
      </c>
      <c r="R46" s="238">
        <f t="shared" si="11"/>
        <v>2.4</v>
      </c>
      <c r="S46" s="238">
        <f t="shared" si="12"/>
        <v>1.9090909090909092</v>
      </c>
      <c r="T46" s="238">
        <f t="shared" si="13"/>
        <v>1.75</v>
      </c>
      <c r="U46" s="238">
        <f t="shared" si="14"/>
        <v>7.5</v>
      </c>
      <c r="V46" s="268">
        <f t="shared" si="15"/>
        <v>5.75</v>
      </c>
      <c r="W46" s="240">
        <f t="shared" si="16"/>
        <v>2.7027027027027026</v>
      </c>
      <c r="X46" s="238">
        <v>1.7567567567567568</v>
      </c>
      <c r="Y46" s="286">
        <v>0.1891891891891892</v>
      </c>
      <c r="Z46" s="543">
        <v>0.78</v>
      </c>
      <c r="AA46" s="404">
        <v>1.67</v>
      </c>
      <c r="AB46" s="364">
        <v>0.69</v>
      </c>
    </row>
    <row r="47" spans="1:28" s="245" customFormat="1" ht="13.5" customHeight="1">
      <c r="A47" s="713"/>
      <c r="B47" s="360" t="s">
        <v>41</v>
      </c>
      <c r="C47" s="230">
        <v>1</v>
      </c>
      <c r="D47" s="231">
        <v>8</v>
      </c>
      <c r="E47" s="231">
        <v>14</v>
      </c>
      <c r="F47" s="231">
        <v>11</v>
      </c>
      <c r="G47" s="231">
        <v>5</v>
      </c>
      <c r="H47" s="231">
        <v>16</v>
      </c>
      <c r="I47" s="232">
        <v>6</v>
      </c>
      <c r="J47" s="233">
        <f t="shared" si="8"/>
        <v>61</v>
      </c>
      <c r="K47" s="231">
        <v>69</v>
      </c>
      <c r="L47" s="236">
        <v>18</v>
      </c>
      <c r="M47" s="542">
        <v>1850</v>
      </c>
      <c r="N47" s="231">
        <v>4084</v>
      </c>
      <c r="O47" s="232">
        <v>2015</v>
      </c>
      <c r="P47" s="247">
        <f t="shared" si="9"/>
        <v>0.3333333333333333</v>
      </c>
      <c r="Q47" s="238">
        <f t="shared" si="10"/>
        <v>1.3333333333333333</v>
      </c>
      <c r="R47" s="238">
        <f t="shared" si="11"/>
        <v>2.8</v>
      </c>
      <c r="S47" s="238">
        <f t="shared" si="12"/>
        <v>1</v>
      </c>
      <c r="T47" s="238">
        <f t="shared" si="13"/>
        <v>1.25</v>
      </c>
      <c r="U47" s="238">
        <f t="shared" si="14"/>
        <v>4</v>
      </c>
      <c r="V47" s="268">
        <f t="shared" si="15"/>
        <v>1.5</v>
      </c>
      <c r="W47" s="240">
        <f t="shared" si="16"/>
        <v>1.6486486486486487</v>
      </c>
      <c r="X47" s="238">
        <v>1.864864864864865</v>
      </c>
      <c r="Y47" s="286">
        <v>0.4864864864864865</v>
      </c>
      <c r="Z47" s="543">
        <v>0.59</v>
      </c>
      <c r="AA47" s="404">
        <v>1.29</v>
      </c>
      <c r="AB47" s="364">
        <v>0.64</v>
      </c>
    </row>
    <row r="48" spans="1:28" s="245" customFormat="1" ht="13.5" customHeight="1">
      <c r="A48" s="713"/>
      <c r="B48" s="360" t="s">
        <v>42</v>
      </c>
      <c r="C48" s="230">
        <v>2</v>
      </c>
      <c r="D48" s="231">
        <v>8</v>
      </c>
      <c r="E48" s="231">
        <v>14</v>
      </c>
      <c r="F48" s="231">
        <v>19</v>
      </c>
      <c r="G48" s="231">
        <v>5</v>
      </c>
      <c r="H48" s="231">
        <v>5</v>
      </c>
      <c r="I48" s="232">
        <v>5</v>
      </c>
      <c r="J48" s="233">
        <f t="shared" si="8"/>
        <v>58</v>
      </c>
      <c r="K48" s="231">
        <v>36</v>
      </c>
      <c r="L48" s="236">
        <v>17</v>
      </c>
      <c r="M48" s="542">
        <v>1915</v>
      </c>
      <c r="N48" s="231">
        <v>3362</v>
      </c>
      <c r="O48" s="232">
        <v>1997</v>
      </c>
      <c r="P48" s="247">
        <f t="shared" si="9"/>
        <v>0.6666666666666666</v>
      </c>
      <c r="Q48" s="238">
        <f t="shared" si="10"/>
        <v>1.3333333333333333</v>
      </c>
      <c r="R48" s="238">
        <f t="shared" si="11"/>
        <v>2.8</v>
      </c>
      <c r="S48" s="238">
        <f t="shared" si="12"/>
        <v>1.7272727272727273</v>
      </c>
      <c r="T48" s="238">
        <f t="shared" si="13"/>
        <v>1.25</v>
      </c>
      <c r="U48" s="238">
        <f t="shared" si="14"/>
        <v>1.25</v>
      </c>
      <c r="V48" s="268">
        <f t="shared" si="15"/>
        <v>1.25</v>
      </c>
      <c r="W48" s="240">
        <f t="shared" si="16"/>
        <v>1.5675675675675675</v>
      </c>
      <c r="X48" s="238">
        <v>0.972972972972973</v>
      </c>
      <c r="Y48" s="286">
        <v>0.4594594594594595</v>
      </c>
      <c r="Z48" s="543">
        <v>0.61</v>
      </c>
      <c r="AA48" s="404">
        <v>1.07</v>
      </c>
      <c r="AB48" s="364">
        <v>0.63</v>
      </c>
    </row>
    <row r="49" spans="1:28" s="245" customFormat="1" ht="13.5" customHeight="1">
      <c r="A49" s="714"/>
      <c r="B49" s="365" t="s">
        <v>43</v>
      </c>
      <c r="C49" s="249">
        <v>0</v>
      </c>
      <c r="D49" s="250">
        <v>29</v>
      </c>
      <c r="E49" s="250">
        <v>13</v>
      </c>
      <c r="F49" s="250">
        <v>36</v>
      </c>
      <c r="G49" s="250">
        <v>4</v>
      </c>
      <c r="H49" s="250">
        <v>7</v>
      </c>
      <c r="I49" s="251">
        <v>7</v>
      </c>
      <c r="J49" s="252">
        <f t="shared" si="8"/>
        <v>96</v>
      </c>
      <c r="K49" s="250">
        <v>38</v>
      </c>
      <c r="L49" s="255">
        <v>7</v>
      </c>
      <c r="M49" s="548">
        <v>2377</v>
      </c>
      <c r="N49" s="250">
        <v>3420</v>
      </c>
      <c r="O49" s="251">
        <v>1725</v>
      </c>
      <c r="P49" s="269">
        <f t="shared" si="9"/>
        <v>0</v>
      </c>
      <c r="Q49" s="257">
        <f t="shared" si="10"/>
        <v>4.833333333333333</v>
      </c>
      <c r="R49" s="257">
        <f t="shared" si="11"/>
        <v>2.6</v>
      </c>
      <c r="S49" s="257">
        <f t="shared" si="12"/>
        <v>3.272727272727273</v>
      </c>
      <c r="T49" s="257">
        <f t="shared" si="13"/>
        <v>1</v>
      </c>
      <c r="U49" s="257">
        <f t="shared" si="14"/>
        <v>1.75</v>
      </c>
      <c r="V49" s="270">
        <f t="shared" si="15"/>
        <v>1.75</v>
      </c>
      <c r="W49" s="256">
        <f t="shared" si="16"/>
        <v>2.5945945945945947</v>
      </c>
      <c r="X49" s="257">
        <v>1.027027027027027</v>
      </c>
      <c r="Y49" s="290">
        <v>0.1891891891891892</v>
      </c>
      <c r="Z49" s="549">
        <v>0.76</v>
      </c>
      <c r="AA49" s="409">
        <v>1.09</v>
      </c>
      <c r="AB49" s="371">
        <v>0.55</v>
      </c>
    </row>
    <row r="50" spans="1:28" s="245" customFormat="1" ht="13.5" customHeight="1">
      <c r="A50" s="712">
        <v>11</v>
      </c>
      <c r="B50" s="360" t="s">
        <v>44</v>
      </c>
      <c r="C50" s="230">
        <v>1</v>
      </c>
      <c r="D50" s="231">
        <v>36</v>
      </c>
      <c r="E50" s="231">
        <v>25</v>
      </c>
      <c r="F50" s="231">
        <v>18</v>
      </c>
      <c r="G50" s="231">
        <v>11</v>
      </c>
      <c r="H50" s="231">
        <v>9</v>
      </c>
      <c r="I50" s="232">
        <v>7</v>
      </c>
      <c r="J50" s="233">
        <f t="shared" si="8"/>
        <v>107</v>
      </c>
      <c r="K50" s="231">
        <v>21</v>
      </c>
      <c r="L50" s="232">
        <v>12</v>
      </c>
      <c r="M50" s="542">
        <v>2047</v>
      </c>
      <c r="N50" s="231">
        <v>2498</v>
      </c>
      <c r="O50" s="232">
        <v>1865</v>
      </c>
      <c r="P50" s="247">
        <f t="shared" si="9"/>
        <v>0.3333333333333333</v>
      </c>
      <c r="Q50" s="238">
        <f t="shared" si="10"/>
        <v>6</v>
      </c>
      <c r="R50" s="238">
        <f t="shared" si="11"/>
        <v>5</v>
      </c>
      <c r="S50" s="238">
        <f t="shared" si="12"/>
        <v>1.6363636363636365</v>
      </c>
      <c r="T50" s="238">
        <f t="shared" si="13"/>
        <v>2.75</v>
      </c>
      <c r="U50" s="238">
        <f t="shared" si="14"/>
        <v>2.25</v>
      </c>
      <c r="V50" s="239">
        <f t="shared" si="15"/>
        <v>1.75</v>
      </c>
      <c r="W50" s="240">
        <f t="shared" si="16"/>
        <v>2.891891891891892</v>
      </c>
      <c r="X50" s="238">
        <v>0.5675675675675675</v>
      </c>
      <c r="Y50" s="286">
        <v>0.32432432432432434</v>
      </c>
      <c r="Z50" s="543">
        <v>0.65</v>
      </c>
      <c r="AA50" s="404">
        <v>0.79</v>
      </c>
      <c r="AB50" s="364">
        <v>0.59</v>
      </c>
    </row>
    <row r="51" spans="1:28" s="245" customFormat="1" ht="13.5" customHeight="1">
      <c r="A51" s="713"/>
      <c r="B51" s="360" t="s">
        <v>45</v>
      </c>
      <c r="C51" s="230">
        <v>0</v>
      </c>
      <c r="D51" s="231">
        <v>24</v>
      </c>
      <c r="E51" s="231">
        <v>18</v>
      </c>
      <c r="F51" s="231">
        <v>20</v>
      </c>
      <c r="G51" s="231">
        <v>18</v>
      </c>
      <c r="H51" s="231">
        <v>14</v>
      </c>
      <c r="I51" s="232">
        <v>6</v>
      </c>
      <c r="J51" s="233">
        <f t="shared" si="8"/>
        <v>100</v>
      </c>
      <c r="K51" s="231">
        <v>26</v>
      </c>
      <c r="L51" s="232">
        <v>6</v>
      </c>
      <c r="M51" s="542">
        <v>2252</v>
      </c>
      <c r="N51" s="231">
        <v>2148</v>
      </c>
      <c r="O51" s="232">
        <v>1725</v>
      </c>
      <c r="P51" s="247">
        <f t="shared" si="9"/>
        <v>0</v>
      </c>
      <c r="Q51" s="238">
        <f t="shared" si="10"/>
        <v>4</v>
      </c>
      <c r="R51" s="238">
        <f t="shared" si="11"/>
        <v>3.6</v>
      </c>
      <c r="S51" s="238">
        <f t="shared" si="12"/>
        <v>1.8181818181818181</v>
      </c>
      <c r="T51" s="238">
        <f t="shared" si="13"/>
        <v>4.5</v>
      </c>
      <c r="U51" s="238">
        <f t="shared" si="14"/>
        <v>3.5</v>
      </c>
      <c r="V51" s="239">
        <f t="shared" si="15"/>
        <v>1.5</v>
      </c>
      <c r="W51" s="240">
        <f t="shared" si="16"/>
        <v>2.7027027027027026</v>
      </c>
      <c r="X51" s="238">
        <v>0.7027027027027027</v>
      </c>
      <c r="Y51" s="286">
        <v>0.16216216216216217</v>
      </c>
      <c r="Z51" s="543">
        <v>0.71</v>
      </c>
      <c r="AA51" s="404">
        <v>0.68</v>
      </c>
      <c r="AB51" s="364">
        <v>0.55</v>
      </c>
    </row>
    <row r="52" spans="1:28" s="245" customFormat="1" ht="13.5" customHeight="1">
      <c r="A52" s="713"/>
      <c r="B52" s="360" t="s">
        <v>46</v>
      </c>
      <c r="C52" s="230">
        <v>3</v>
      </c>
      <c r="D52" s="231">
        <v>25</v>
      </c>
      <c r="E52" s="231">
        <v>25</v>
      </c>
      <c r="F52" s="231">
        <v>31</v>
      </c>
      <c r="G52" s="231">
        <v>10</v>
      </c>
      <c r="H52" s="231">
        <v>20</v>
      </c>
      <c r="I52" s="232">
        <v>9</v>
      </c>
      <c r="J52" s="233">
        <f t="shared" si="8"/>
        <v>123</v>
      </c>
      <c r="K52" s="231">
        <v>17</v>
      </c>
      <c r="L52" s="232">
        <v>3</v>
      </c>
      <c r="M52" s="542">
        <v>2556</v>
      </c>
      <c r="N52" s="231">
        <v>2010</v>
      </c>
      <c r="O52" s="232">
        <v>1458</v>
      </c>
      <c r="P52" s="247">
        <f t="shared" si="9"/>
        <v>1</v>
      </c>
      <c r="Q52" s="238">
        <f t="shared" si="10"/>
        <v>4.166666666666667</v>
      </c>
      <c r="R52" s="238">
        <f t="shared" si="11"/>
        <v>5</v>
      </c>
      <c r="S52" s="238">
        <f t="shared" si="12"/>
        <v>2.8181818181818183</v>
      </c>
      <c r="T52" s="238">
        <f t="shared" si="13"/>
        <v>2.5</v>
      </c>
      <c r="U52" s="238">
        <f t="shared" si="14"/>
        <v>5</v>
      </c>
      <c r="V52" s="239">
        <f t="shared" si="15"/>
        <v>2.25</v>
      </c>
      <c r="W52" s="240">
        <f t="shared" si="16"/>
        <v>3.324324324324324</v>
      </c>
      <c r="X52" s="238">
        <v>0.4594594594594595</v>
      </c>
      <c r="Y52" s="239">
        <v>0.08108108108108109</v>
      </c>
      <c r="Z52" s="543">
        <v>0.81</v>
      </c>
      <c r="AA52" s="404">
        <v>0.64</v>
      </c>
      <c r="AB52" s="364">
        <v>0.46</v>
      </c>
    </row>
    <row r="53" spans="1:28" s="245" customFormat="1" ht="13.5" customHeight="1">
      <c r="A53" s="714"/>
      <c r="B53" s="365" t="s">
        <v>47</v>
      </c>
      <c r="C53" s="249">
        <v>1</v>
      </c>
      <c r="D53" s="250">
        <v>26</v>
      </c>
      <c r="E53" s="250">
        <v>21</v>
      </c>
      <c r="F53" s="250">
        <v>34</v>
      </c>
      <c r="G53" s="250">
        <v>6</v>
      </c>
      <c r="H53" s="250">
        <v>13</v>
      </c>
      <c r="I53" s="251">
        <v>6</v>
      </c>
      <c r="J53" s="252">
        <f t="shared" si="8"/>
        <v>107</v>
      </c>
      <c r="K53" s="250">
        <v>10</v>
      </c>
      <c r="L53" s="251">
        <v>3</v>
      </c>
      <c r="M53" s="548">
        <v>2059</v>
      </c>
      <c r="N53" s="250">
        <v>1859</v>
      </c>
      <c r="O53" s="251">
        <v>1322</v>
      </c>
      <c r="P53" s="269">
        <f t="shared" si="9"/>
        <v>0.3333333333333333</v>
      </c>
      <c r="Q53" s="257">
        <f t="shared" si="10"/>
        <v>4.333333333333333</v>
      </c>
      <c r="R53" s="257">
        <f t="shared" si="11"/>
        <v>4.2</v>
      </c>
      <c r="S53" s="257">
        <f t="shared" si="12"/>
        <v>3.090909090909091</v>
      </c>
      <c r="T53" s="257">
        <f t="shared" si="13"/>
        <v>1.5</v>
      </c>
      <c r="U53" s="257">
        <f t="shared" si="14"/>
        <v>3.25</v>
      </c>
      <c r="V53" s="258">
        <f t="shared" si="15"/>
        <v>1.5</v>
      </c>
      <c r="W53" s="256">
        <f t="shared" si="16"/>
        <v>2.891891891891892</v>
      </c>
      <c r="X53" s="257">
        <v>0.2702702702702703</v>
      </c>
      <c r="Y53" s="258">
        <v>0.08108108108108109</v>
      </c>
      <c r="Z53" s="549">
        <v>0.65</v>
      </c>
      <c r="AA53" s="409">
        <v>0.59</v>
      </c>
      <c r="AB53" s="371">
        <v>0.42</v>
      </c>
    </row>
    <row r="54" spans="1:28" s="245" customFormat="1" ht="13.5" customHeight="1">
      <c r="A54" s="712">
        <v>12</v>
      </c>
      <c r="B54" s="360" t="s">
        <v>48</v>
      </c>
      <c r="C54" s="230">
        <v>1</v>
      </c>
      <c r="D54" s="231">
        <v>34</v>
      </c>
      <c r="E54" s="231">
        <v>52</v>
      </c>
      <c r="F54" s="231">
        <v>30</v>
      </c>
      <c r="G54" s="231">
        <v>13</v>
      </c>
      <c r="H54" s="231">
        <v>20</v>
      </c>
      <c r="I54" s="232">
        <v>5</v>
      </c>
      <c r="J54" s="233">
        <f t="shared" si="8"/>
        <v>155</v>
      </c>
      <c r="K54" s="231">
        <v>9</v>
      </c>
      <c r="L54" s="232">
        <v>8</v>
      </c>
      <c r="M54" s="542">
        <v>2345</v>
      </c>
      <c r="N54" s="231">
        <v>1491</v>
      </c>
      <c r="O54" s="232">
        <v>1369</v>
      </c>
      <c r="P54" s="247">
        <f t="shared" si="9"/>
        <v>0.3333333333333333</v>
      </c>
      <c r="Q54" s="238">
        <f t="shared" si="10"/>
        <v>5.666666666666667</v>
      </c>
      <c r="R54" s="238">
        <f t="shared" si="11"/>
        <v>10.4</v>
      </c>
      <c r="S54" s="238">
        <f t="shared" si="12"/>
        <v>2.727272727272727</v>
      </c>
      <c r="T54" s="238">
        <f t="shared" si="13"/>
        <v>3.25</v>
      </c>
      <c r="U54" s="238">
        <f t="shared" si="14"/>
        <v>5</v>
      </c>
      <c r="V54" s="268">
        <f t="shared" si="15"/>
        <v>1.25</v>
      </c>
      <c r="W54" s="240">
        <f t="shared" si="16"/>
        <v>4.1891891891891895</v>
      </c>
      <c r="X54" s="238">
        <v>0.24324324324324326</v>
      </c>
      <c r="Y54" s="239">
        <v>0.21621621621621623</v>
      </c>
      <c r="Z54" s="543">
        <v>0.74</v>
      </c>
      <c r="AA54" s="404">
        <v>0.47</v>
      </c>
      <c r="AB54" s="364">
        <v>0.43</v>
      </c>
    </row>
    <row r="55" spans="1:28" s="245" customFormat="1" ht="13.5" customHeight="1">
      <c r="A55" s="713"/>
      <c r="B55" s="360" t="s">
        <v>49</v>
      </c>
      <c r="C55" s="230">
        <v>4</v>
      </c>
      <c r="D55" s="231">
        <v>23</v>
      </c>
      <c r="E55" s="231">
        <v>24</v>
      </c>
      <c r="F55" s="231">
        <v>57</v>
      </c>
      <c r="G55" s="231">
        <v>5</v>
      </c>
      <c r="H55" s="231">
        <v>14</v>
      </c>
      <c r="I55" s="232">
        <v>7</v>
      </c>
      <c r="J55" s="233">
        <f t="shared" si="8"/>
        <v>134</v>
      </c>
      <c r="K55" s="231">
        <v>9</v>
      </c>
      <c r="L55" s="232">
        <v>4</v>
      </c>
      <c r="M55" s="542">
        <v>2477</v>
      </c>
      <c r="N55" s="231">
        <v>1311</v>
      </c>
      <c r="O55" s="232">
        <v>1331</v>
      </c>
      <c r="P55" s="247">
        <f t="shared" si="9"/>
        <v>1.3333333333333333</v>
      </c>
      <c r="Q55" s="238">
        <f t="shared" si="10"/>
        <v>3.8333333333333335</v>
      </c>
      <c r="R55" s="238">
        <f t="shared" si="11"/>
        <v>4.8</v>
      </c>
      <c r="S55" s="238">
        <f t="shared" si="12"/>
        <v>5.181818181818182</v>
      </c>
      <c r="T55" s="238">
        <f t="shared" si="13"/>
        <v>1.25</v>
      </c>
      <c r="U55" s="238">
        <f t="shared" si="14"/>
        <v>3.5</v>
      </c>
      <c r="V55" s="239">
        <f t="shared" si="15"/>
        <v>1.75</v>
      </c>
      <c r="W55" s="240">
        <f t="shared" si="16"/>
        <v>3.6216216216216215</v>
      </c>
      <c r="X55" s="238">
        <v>0.24324324324324326</v>
      </c>
      <c r="Y55" s="239">
        <v>0.10810810810810811</v>
      </c>
      <c r="Z55" s="543">
        <v>0.78</v>
      </c>
      <c r="AA55" s="404">
        <v>0.42</v>
      </c>
      <c r="AB55" s="364">
        <v>0.42</v>
      </c>
    </row>
    <row r="56" spans="1:28" s="245" customFormat="1" ht="13.5" customHeight="1">
      <c r="A56" s="713"/>
      <c r="B56" s="360" t="s">
        <v>50</v>
      </c>
      <c r="C56" s="230">
        <v>3</v>
      </c>
      <c r="D56" s="231">
        <v>13</v>
      </c>
      <c r="E56" s="231">
        <v>46</v>
      </c>
      <c r="F56" s="231">
        <v>42</v>
      </c>
      <c r="G56" s="231">
        <v>13</v>
      </c>
      <c r="H56" s="231">
        <v>19</v>
      </c>
      <c r="I56" s="232">
        <v>2</v>
      </c>
      <c r="J56" s="233">
        <f t="shared" si="8"/>
        <v>138</v>
      </c>
      <c r="K56" s="231">
        <v>19</v>
      </c>
      <c r="L56" s="232">
        <v>5</v>
      </c>
      <c r="M56" s="542">
        <v>2219</v>
      </c>
      <c r="N56" s="231">
        <v>1131</v>
      </c>
      <c r="O56" s="232">
        <v>1134</v>
      </c>
      <c r="P56" s="247">
        <f t="shared" si="9"/>
        <v>1</v>
      </c>
      <c r="Q56" s="238">
        <f t="shared" si="10"/>
        <v>2.1666666666666665</v>
      </c>
      <c r="R56" s="238">
        <f t="shared" si="11"/>
        <v>9.2</v>
      </c>
      <c r="S56" s="238">
        <f t="shared" si="12"/>
        <v>3.8181818181818183</v>
      </c>
      <c r="T56" s="238">
        <f t="shared" si="13"/>
        <v>3.25</v>
      </c>
      <c r="U56" s="238">
        <f t="shared" si="14"/>
        <v>4.75</v>
      </c>
      <c r="V56" s="239">
        <f t="shared" si="15"/>
        <v>0.5</v>
      </c>
      <c r="W56" s="240">
        <f t="shared" si="16"/>
        <v>3.72972972972973</v>
      </c>
      <c r="X56" s="238">
        <v>0.5135135135135135</v>
      </c>
      <c r="Y56" s="239">
        <v>0.13513513513513514</v>
      </c>
      <c r="Z56" s="543">
        <v>0.7</v>
      </c>
      <c r="AA56" s="404">
        <v>0.36</v>
      </c>
      <c r="AB56" s="364">
        <v>0.36</v>
      </c>
    </row>
    <row r="57" spans="1:28" s="245" customFormat="1" ht="13.5" customHeight="1">
      <c r="A57" s="713"/>
      <c r="B57" s="360" t="s">
        <v>51</v>
      </c>
      <c r="C57" s="230">
        <v>2</v>
      </c>
      <c r="D57" s="231">
        <v>9</v>
      </c>
      <c r="E57" s="231">
        <v>27</v>
      </c>
      <c r="F57" s="231">
        <v>30</v>
      </c>
      <c r="G57" s="231">
        <v>8</v>
      </c>
      <c r="H57" s="231">
        <v>18</v>
      </c>
      <c r="I57" s="232">
        <v>1</v>
      </c>
      <c r="J57" s="233">
        <f t="shared" si="8"/>
        <v>95</v>
      </c>
      <c r="K57" s="231">
        <v>11</v>
      </c>
      <c r="L57" s="232">
        <v>5</v>
      </c>
      <c r="M57" s="542">
        <v>1832</v>
      </c>
      <c r="N57" s="231">
        <v>760</v>
      </c>
      <c r="O57" s="232">
        <v>1004</v>
      </c>
      <c r="P57" s="247">
        <f t="shared" si="9"/>
        <v>0.6666666666666666</v>
      </c>
      <c r="Q57" s="238">
        <f t="shared" si="10"/>
        <v>1.5</v>
      </c>
      <c r="R57" s="238">
        <f t="shared" si="11"/>
        <v>5.4</v>
      </c>
      <c r="S57" s="238">
        <f t="shared" si="12"/>
        <v>2.727272727272727</v>
      </c>
      <c r="T57" s="238">
        <f t="shared" si="13"/>
        <v>2</v>
      </c>
      <c r="U57" s="238">
        <f t="shared" si="14"/>
        <v>4.5</v>
      </c>
      <c r="V57" s="239">
        <f t="shared" si="15"/>
        <v>0.25</v>
      </c>
      <c r="W57" s="240">
        <f t="shared" si="16"/>
        <v>2.5675675675675675</v>
      </c>
      <c r="X57" s="238">
        <v>0.2972972972972973</v>
      </c>
      <c r="Y57" s="239">
        <v>0.13513513513513514</v>
      </c>
      <c r="Z57" s="543">
        <v>0.58</v>
      </c>
      <c r="AA57" s="404">
        <v>0.24</v>
      </c>
      <c r="AB57" s="364">
        <v>0.32</v>
      </c>
    </row>
    <row r="58" spans="1:28" s="245" customFormat="1" ht="13.5" customHeight="1" hidden="1">
      <c r="A58" s="380"/>
      <c r="B58" s="469">
        <v>53</v>
      </c>
      <c r="C58" s="382"/>
      <c r="D58" s="383"/>
      <c r="E58" s="383"/>
      <c r="F58" s="383"/>
      <c r="G58" s="383"/>
      <c r="H58" s="383"/>
      <c r="I58" s="384"/>
      <c r="J58" s="385">
        <f t="shared" si="8"/>
        <v>0</v>
      </c>
      <c r="K58" s="383">
        <v>0</v>
      </c>
      <c r="L58" s="384">
        <v>0</v>
      </c>
      <c r="M58" s="385"/>
      <c r="N58" s="383"/>
      <c r="O58" s="384"/>
      <c r="P58" s="470"/>
      <c r="Q58" s="391"/>
      <c r="R58" s="391"/>
      <c r="S58" s="391"/>
      <c r="T58" s="391"/>
      <c r="U58" s="391"/>
      <c r="V58" s="392"/>
      <c r="W58" s="471">
        <f t="shared" si="16"/>
        <v>0</v>
      </c>
      <c r="X58" s="391">
        <v>0</v>
      </c>
      <c r="Y58" s="392">
        <v>0</v>
      </c>
      <c r="Z58" s="393"/>
      <c r="AA58" s="493"/>
      <c r="AB58" s="395"/>
    </row>
    <row r="59" spans="1:28" s="245" customFormat="1" ht="15.75" customHeight="1">
      <c r="A59" s="746" t="s">
        <v>60</v>
      </c>
      <c r="B59" s="747"/>
      <c r="C59" s="335">
        <f>SUM(C6:C58)</f>
        <v>47</v>
      </c>
      <c r="D59" s="336">
        <f aca="true" t="shared" si="17" ref="D59:J59">SUM(D6:D58)</f>
        <v>411</v>
      </c>
      <c r="E59" s="336">
        <f t="shared" si="17"/>
        <v>359</v>
      </c>
      <c r="F59" s="336">
        <f t="shared" si="17"/>
        <v>464</v>
      </c>
      <c r="G59" s="336">
        <f t="shared" si="17"/>
        <v>135</v>
      </c>
      <c r="H59" s="336">
        <f t="shared" si="17"/>
        <v>336</v>
      </c>
      <c r="I59" s="337">
        <f t="shared" si="17"/>
        <v>146</v>
      </c>
      <c r="J59" s="338">
        <f t="shared" si="17"/>
        <v>1898</v>
      </c>
      <c r="K59" s="336">
        <v>3043</v>
      </c>
      <c r="L59" s="337">
        <v>367</v>
      </c>
      <c r="M59" s="338">
        <f>SUM(M6:M57)</f>
        <v>83694</v>
      </c>
      <c r="N59" s="336">
        <f>SUM(N6:N58)</f>
        <v>303339</v>
      </c>
      <c r="O59" s="337">
        <f>SUM(O6:O58)</f>
        <v>72822</v>
      </c>
      <c r="P59" s="340">
        <f aca="true" t="shared" si="18" ref="P59:W59">SUM(P6:P58)</f>
        <v>15.666666666666668</v>
      </c>
      <c r="Q59" s="341">
        <f t="shared" si="18"/>
        <v>68.5</v>
      </c>
      <c r="R59" s="341">
        <f t="shared" si="18"/>
        <v>71.80000000000001</v>
      </c>
      <c r="S59" s="341">
        <f t="shared" si="18"/>
        <v>42.18181818181818</v>
      </c>
      <c r="T59" s="341">
        <f t="shared" si="18"/>
        <v>33.75</v>
      </c>
      <c r="U59" s="341">
        <f t="shared" si="18"/>
        <v>84</v>
      </c>
      <c r="V59" s="397">
        <f t="shared" si="18"/>
        <v>36.5</v>
      </c>
      <c r="W59" s="343">
        <f t="shared" si="18"/>
        <v>51.297297297297305</v>
      </c>
      <c r="X59" s="341">
        <v>82.24324324324324</v>
      </c>
      <c r="Y59" s="342">
        <v>9.918918918918918</v>
      </c>
      <c r="Z59" s="572">
        <v>26.62</v>
      </c>
      <c r="AA59" s="341">
        <v>96.54</v>
      </c>
      <c r="AB59" s="12">
        <v>23.17</v>
      </c>
    </row>
    <row r="60" spans="2:28" s="401" customFormat="1" ht="13.5" customHeight="1">
      <c r="B60" s="399"/>
      <c r="C60" s="400"/>
      <c r="D60" s="400"/>
      <c r="E60" s="400"/>
      <c r="F60" s="400"/>
      <c r="G60" s="400"/>
      <c r="H60" s="400"/>
      <c r="I60" s="400"/>
      <c r="K60" s="400"/>
      <c r="N60" s="4"/>
      <c r="O60" s="400"/>
      <c r="P60" s="4"/>
      <c r="R60" s="400"/>
      <c r="S60" s="400"/>
      <c r="T60" s="400"/>
      <c r="U60" s="400"/>
      <c r="V60" s="400"/>
      <c r="W60" s="400"/>
      <c r="X60" s="400"/>
      <c r="Y60" s="400"/>
      <c r="Z60" s="400"/>
      <c r="AA60" s="400"/>
      <c r="AB60" s="400"/>
    </row>
    <row r="61" ht="12">
      <c r="J61" s="4"/>
    </row>
  </sheetData>
  <sheetProtection/>
  <mergeCells count="33">
    <mergeCell ref="W3:Y3"/>
    <mergeCell ref="A59:B59"/>
    <mergeCell ref="A36:A40"/>
    <mergeCell ref="A41:A44"/>
    <mergeCell ref="A54:A57"/>
    <mergeCell ref="A23:A27"/>
    <mergeCell ref="A15:A18"/>
    <mergeCell ref="L4:L5"/>
    <mergeCell ref="A50:A53"/>
    <mergeCell ref="J4:J5"/>
    <mergeCell ref="P2:AB2"/>
    <mergeCell ref="C2:O2"/>
    <mergeCell ref="C3:I3"/>
    <mergeCell ref="J3:L3"/>
    <mergeCell ref="P3:V3"/>
    <mergeCell ref="A11:A14"/>
    <mergeCell ref="Y4:Y5"/>
    <mergeCell ref="O4:O5"/>
    <mergeCell ref="M3:O3"/>
    <mergeCell ref="Z3:AB3"/>
    <mergeCell ref="K4:K5"/>
    <mergeCell ref="A6:A10"/>
    <mergeCell ref="A28:A31"/>
    <mergeCell ref="A32:A35"/>
    <mergeCell ref="A19:A22"/>
    <mergeCell ref="A45:A49"/>
    <mergeCell ref="W4:W5"/>
    <mergeCell ref="X4:X5"/>
    <mergeCell ref="M4:M5"/>
    <mergeCell ref="AA4:AA5"/>
    <mergeCell ref="AB4:AB5"/>
    <mergeCell ref="Z4:Z5"/>
    <mergeCell ref="N4:N5"/>
  </mergeCells>
  <printOptions horizontalCentered="1" verticalCentered="1"/>
  <pageMargins left="0" right="0" top="0.3937007874015748" bottom="0" header="0.4724409448818898" footer="0.15748031496062992"/>
  <pageSetup horizontalDpi="1200" verticalDpi="1200" orientation="landscape" paperSize="9" scale="68" r:id="rId1"/>
  <ignoredErrors>
    <ignoredError sqref="J31 O59" formulaRange="1"/>
    <ignoredError sqref="B6:B29 B30:B46 B47:B5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AB60"/>
  <sheetViews>
    <sheetView showGridLines="0" showZeros="0" zoomScale="75" zoomScaleNormal="75" zoomScalePageLayoutView="0" workbookViewId="0" topLeftCell="A1">
      <pane xSplit="2" ySplit="5" topLeftCell="G21" activePane="bottomRight" state="frozen"/>
      <selection pane="topLeft" activeCell="A48" sqref="A48:A56"/>
      <selection pane="topRight" activeCell="A48" sqref="A48:A56"/>
      <selection pane="bottomLeft" activeCell="A48" sqref="A48:A56"/>
      <selection pane="bottomRight" activeCell="A1" sqref="A1"/>
    </sheetView>
  </sheetViews>
  <sheetFormatPr defaultColWidth="9.00390625" defaultRowHeight="13.5"/>
  <cols>
    <col min="1" max="1" width="3.625" style="346" customWidth="1"/>
    <col min="2" max="2" width="4.625" style="347" customWidth="1"/>
    <col min="3" max="9" width="6.75390625" style="348" customWidth="1"/>
    <col min="10" max="12" width="7.375" style="348" customWidth="1"/>
    <col min="13" max="13" width="8.875" style="348" customWidth="1"/>
    <col min="14" max="15" width="8.75390625" style="348" customWidth="1"/>
    <col min="16" max="22" width="7.75390625" style="348" customWidth="1"/>
    <col min="23" max="28" width="7.875" style="348" customWidth="1"/>
    <col min="29" max="16384" width="9.00390625" style="346" customWidth="1"/>
  </cols>
  <sheetData>
    <row r="1" spans="1:28" s="209" customFormat="1" ht="24.75" customHeight="1">
      <c r="A1" s="206" t="s">
        <v>68</v>
      </c>
      <c r="B1" s="207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</row>
    <row r="2" spans="1:28" s="213" customFormat="1" ht="18" customHeight="1">
      <c r="A2" s="210"/>
      <c r="B2" s="211"/>
      <c r="C2" s="734" t="s">
        <v>56</v>
      </c>
      <c r="D2" s="776"/>
      <c r="E2" s="776"/>
      <c r="F2" s="776"/>
      <c r="G2" s="776"/>
      <c r="H2" s="776"/>
      <c r="I2" s="776"/>
      <c r="J2" s="776"/>
      <c r="K2" s="776"/>
      <c r="L2" s="776"/>
      <c r="M2" s="776"/>
      <c r="N2" s="776"/>
      <c r="O2" s="776"/>
      <c r="P2" s="731" t="s">
        <v>88</v>
      </c>
      <c r="Q2" s="776"/>
      <c r="R2" s="776"/>
      <c r="S2" s="776"/>
      <c r="T2" s="776"/>
      <c r="U2" s="776"/>
      <c r="V2" s="776"/>
      <c r="W2" s="776"/>
      <c r="X2" s="776"/>
      <c r="Y2" s="776"/>
      <c r="Z2" s="776"/>
      <c r="AA2" s="776"/>
      <c r="AB2" s="777"/>
    </row>
    <row r="3" spans="1:28" s="213" customFormat="1" ht="18" customHeight="1">
      <c r="A3" s="214"/>
      <c r="B3" s="215"/>
      <c r="C3" s="735" t="s">
        <v>100</v>
      </c>
      <c r="D3" s="736"/>
      <c r="E3" s="736"/>
      <c r="F3" s="736"/>
      <c r="G3" s="736"/>
      <c r="H3" s="736"/>
      <c r="I3" s="778"/>
      <c r="J3" s="737" t="s">
        <v>53</v>
      </c>
      <c r="K3" s="779"/>
      <c r="L3" s="779"/>
      <c r="M3" s="743" t="s">
        <v>59</v>
      </c>
      <c r="N3" s="744"/>
      <c r="O3" s="744"/>
      <c r="P3" s="739" t="s">
        <v>100</v>
      </c>
      <c r="Q3" s="736"/>
      <c r="R3" s="736"/>
      <c r="S3" s="736"/>
      <c r="T3" s="736"/>
      <c r="U3" s="736"/>
      <c r="V3" s="778"/>
      <c r="W3" s="780" t="s">
        <v>57</v>
      </c>
      <c r="X3" s="781"/>
      <c r="Y3" s="781"/>
      <c r="Z3" s="753" t="s">
        <v>58</v>
      </c>
      <c r="AA3" s="754"/>
      <c r="AB3" s="755"/>
    </row>
    <row r="4" spans="1:28" s="213" customFormat="1" ht="6.75" customHeight="1">
      <c r="A4" s="214"/>
      <c r="B4" s="215"/>
      <c r="C4" s="216"/>
      <c r="D4" s="217"/>
      <c r="E4" s="217"/>
      <c r="F4" s="217"/>
      <c r="G4" s="217"/>
      <c r="H4" s="217"/>
      <c r="I4" s="218"/>
      <c r="J4" s="708">
        <v>2014</v>
      </c>
      <c r="K4" s="710">
        <v>2013</v>
      </c>
      <c r="L4" s="706">
        <v>2012</v>
      </c>
      <c r="M4" s="704">
        <v>2014</v>
      </c>
      <c r="N4" s="710">
        <v>2013</v>
      </c>
      <c r="O4" s="706">
        <v>2012</v>
      </c>
      <c r="P4" s="219"/>
      <c r="Q4" s="217"/>
      <c r="R4" s="217"/>
      <c r="S4" s="217"/>
      <c r="T4" s="217"/>
      <c r="U4" s="217"/>
      <c r="V4" s="218"/>
      <c r="W4" s="708">
        <v>2014</v>
      </c>
      <c r="X4" s="710">
        <v>2013</v>
      </c>
      <c r="Y4" s="706">
        <v>2012</v>
      </c>
      <c r="Z4" s="704">
        <v>2014</v>
      </c>
      <c r="AA4" s="710">
        <v>2013</v>
      </c>
      <c r="AB4" s="702">
        <v>2012</v>
      </c>
    </row>
    <row r="5" spans="1:28" s="228" customFormat="1" ht="61.5" customHeight="1">
      <c r="A5" s="220" t="s">
        <v>54</v>
      </c>
      <c r="B5" s="221" t="s">
        <v>55</v>
      </c>
      <c r="C5" s="222" t="s">
        <v>82</v>
      </c>
      <c r="D5" s="223" t="s">
        <v>83</v>
      </c>
      <c r="E5" s="223" t="s">
        <v>84</v>
      </c>
      <c r="F5" s="223" t="s">
        <v>52</v>
      </c>
      <c r="G5" s="223" t="s">
        <v>93</v>
      </c>
      <c r="H5" s="223" t="s">
        <v>85</v>
      </c>
      <c r="I5" s="224" t="s">
        <v>86</v>
      </c>
      <c r="J5" s="709"/>
      <c r="K5" s="711"/>
      <c r="L5" s="707"/>
      <c r="M5" s="705"/>
      <c r="N5" s="711"/>
      <c r="O5" s="707"/>
      <c r="P5" s="225" t="s">
        <v>82</v>
      </c>
      <c r="Q5" s="223" t="s">
        <v>83</v>
      </c>
      <c r="R5" s="223" t="s">
        <v>84</v>
      </c>
      <c r="S5" s="223" t="s">
        <v>52</v>
      </c>
      <c r="T5" s="223" t="s">
        <v>93</v>
      </c>
      <c r="U5" s="223" t="s">
        <v>85</v>
      </c>
      <c r="V5" s="226" t="s">
        <v>86</v>
      </c>
      <c r="W5" s="709"/>
      <c r="X5" s="711"/>
      <c r="Y5" s="707"/>
      <c r="Z5" s="705"/>
      <c r="AA5" s="711"/>
      <c r="AB5" s="703"/>
    </row>
    <row r="6" spans="1:28" s="246" customFormat="1" ht="13.5" customHeight="1">
      <c r="A6" s="721">
        <v>1</v>
      </c>
      <c r="B6" s="350" t="s">
        <v>0</v>
      </c>
      <c r="C6" s="298">
        <v>0</v>
      </c>
      <c r="D6" s="351">
        <v>0</v>
      </c>
      <c r="E6" s="351">
        <v>0</v>
      </c>
      <c r="F6" s="351">
        <v>0</v>
      </c>
      <c r="G6" s="351">
        <v>0</v>
      </c>
      <c r="H6" s="351">
        <v>0</v>
      </c>
      <c r="I6" s="352">
        <v>0</v>
      </c>
      <c r="J6" s="298">
        <f>SUM(C6:I6)</f>
        <v>0</v>
      </c>
      <c r="K6" s="351">
        <v>3</v>
      </c>
      <c r="L6" s="461">
        <v>20</v>
      </c>
      <c r="M6" s="573">
        <v>83</v>
      </c>
      <c r="N6" s="296">
        <v>63</v>
      </c>
      <c r="O6" s="297">
        <v>570</v>
      </c>
      <c r="P6" s="237">
        <f aca="true" t="shared" si="0" ref="P6:P37">C6/3</f>
        <v>0</v>
      </c>
      <c r="Q6" s="354">
        <f aca="true" t="shared" si="1" ref="Q6:Q37">D6/6</f>
        <v>0</v>
      </c>
      <c r="R6" s="354">
        <f aca="true" t="shared" si="2" ref="R6:R37">E6/5</f>
        <v>0</v>
      </c>
      <c r="S6" s="354">
        <f aca="true" t="shared" si="3" ref="S6:S37">F6/11</f>
        <v>0</v>
      </c>
      <c r="T6" s="354">
        <f aca="true" t="shared" si="4" ref="T6:T37">G6/4</f>
        <v>0</v>
      </c>
      <c r="U6" s="354">
        <f aca="true" t="shared" si="5" ref="U6:U37">H6/4</f>
        <v>0</v>
      </c>
      <c r="V6" s="462">
        <f aca="true" t="shared" si="6" ref="V6:V37">I6/4</f>
        <v>0</v>
      </c>
      <c r="W6" s="356">
        <f aca="true" t="shared" si="7" ref="W6:W37">J6/37</f>
        <v>0</v>
      </c>
      <c r="X6" s="354">
        <v>0.08108108108108109</v>
      </c>
      <c r="Y6" s="305">
        <v>0.5405405405405406</v>
      </c>
      <c r="Z6" s="519">
        <v>0.03</v>
      </c>
      <c r="AA6" s="484">
        <v>0.02</v>
      </c>
      <c r="AB6" s="359">
        <v>0.18</v>
      </c>
    </row>
    <row r="7" spans="1:28" s="246" customFormat="1" ht="13.5" customHeight="1">
      <c r="A7" s="713"/>
      <c r="B7" s="360" t="s">
        <v>1</v>
      </c>
      <c r="C7" s="233">
        <v>1</v>
      </c>
      <c r="D7" s="263">
        <v>1</v>
      </c>
      <c r="E7" s="263">
        <v>0</v>
      </c>
      <c r="F7" s="263">
        <v>0</v>
      </c>
      <c r="G7" s="263">
        <v>0</v>
      </c>
      <c r="H7" s="263">
        <v>0</v>
      </c>
      <c r="I7" s="264">
        <v>0</v>
      </c>
      <c r="J7" s="233">
        <f aca="true" t="shared" si="8" ref="J7:J57">SUM(C7:I7)</f>
        <v>2</v>
      </c>
      <c r="K7" s="263">
        <v>7</v>
      </c>
      <c r="L7" s="422">
        <v>29</v>
      </c>
      <c r="M7" s="573">
        <v>414</v>
      </c>
      <c r="N7" s="231">
        <v>217</v>
      </c>
      <c r="O7" s="232">
        <v>790</v>
      </c>
      <c r="P7" s="247">
        <f t="shared" si="0"/>
        <v>0.3333333333333333</v>
      </c>
      <c r="Q7" s="238">
        <f t="shared" si="1"/>
        <v>0.16666666666666666</v>
      </c>
      <c r="R7" s="238">
        <f t="shared" si="2"/>
        <v>0</v>
      </c>
      <c r="S7" s="238">
        <f t="shared" si="3"/>
        <v>0</v>
      </c>
      <c r="T7" s="238">
        <f t="shared" si="4"/>
        <v>0</v>
      </c>
      <c r="U7" s="238">
        <f t="shared" si="5"/>
        <v>0</v>
      </c>
      <c r="V7" s="239">
        <f t="shared" si="6"/>
        <v>0</v>
      </c>
      <c r="W7" s="240">
        <f t="shared" si="7"/>
        <v>0.05405405405405406</v>
      </c>
      <c r="X7" s="238">
        <v>0.1891891891891892</v>
      </c>
      <c r="Y7" s="286">
        <v>0.7837837837837838</v>
      </c>
      <c r="Z7" s="519">
        <v>0.13</v>
      </c>
      <c r="AA7" s="404">
        <v>0.07</v>
      </c>
      <c r="AB7" s="364">
        <v>0.25</v>
      </c>
    </row>
    <row r="8" spans="1:28" s="246" customFormat="1" ht="13.5" customHeight="1">
      <c r="A8" s="713"/>
      <c r="B8" s="360" t="s">
        <v>2</v>
      </c>
      <c r="C8" s="233">
        <v>0</v>
      </c>
      <c r="D8" s="263">
        <v>0</v>
      </c>
      <c r="E8" s="263">
        <v>1</v>
      </c>
      <c r="F8" s="263">
        <v>0</v>
      </c>
      <c r="G8" s="263">
        <v>0</v>
      </c>
      <c r="H8" s="263">
        <v>0</v>
      </c>
      <c r="I8" s="264">
        <v>0</v>
      </c>
      <c r="J8" s="233">
        <f t="shared" si="8"/>
        <v>1</v>
      </c>
      <c r="K8" s="263">
        <v>1</v>
      </c>
      <c r="L8" s="422">
        <v>38</v>
      </c>
      <c r="M8" s="573">
        <v>420</v>
      </c>
      <c r="N8" s="231">
        <v>152</v>
      </c>
      <c r="O8" s="232">
        <v>955</v>
      </c>
      <c r="P8" s="247">
        <f t="shared" si="0"/>
        <v>0</v>
      </c>
      <c r="Q8" s="238">
        <f t="shared" si="1"/>
        <v>0</v>
      </c>
      <c r="R8" s="238">
        <f t="shared" si="2"/>
        <v>0.2</v>
      </c>
      <c r="S8" s="238">
        <f t="shared" si="3"/>
        <v>0</v>
      </c>
      <c r="T8" s="238">
        <f t="shared" si="4"/>
        <v>0</v>
      </c>
      <c r="U8" s="238">
        <f t="shared" si="5"/>
        <v>0</v>
      </c>
      <c r="V8" s="239">
        <f t="shared" si="6"/>
        <v>0</v>
      </c>
      <c r="W8" s="240">
        <f t="shared" si="7"/>
        <v>0.02702702702702703</v>
      </c>
      <c r="X8" s="238">
        <v>0.02702702702702703</v>
      </c>
      <c r="Y8" s="286">
        <v>1.027027027027027</v>
      </c>
      <c r="Z8" s="519">
        <v>0.13</v>
      </c>
      <c r="AA8" s="404">
        <v>0.05</v>
      </c>
      <c r="AB8" s="364">
        <v>0.3</v>
      </c>
    </row>
    <row r="9" spans="1:28" s="246" customFormat="1" ht="13.5" customHeight="1">
      <c r="A9" s="713"/>
      <c r="B9" s="360" t="s">
        <v>3</v>
      </c>
      <c r="C9" s="233">
        <v>0</v>
      </c>
      <c r="D9" s="263">
        <v>0</v>
      </c>
      <c r="E9" s="263">
        <v>1</v>
      </c>
      <c r="F9" s="263">
        <v>0</v>
      </c>
      <c r="G9" s="263">
        <v>0</v>
      </c>
      <c r="H9" s="263">
        <v>0</v>
      </c>
      <c r="I9" s="264">
        <v>0</v>
      </c>
      <c r="J9" s="233">
        <f t="shared" si="8"/>
        <v>1</v>
      </c>
      <c r="K9" s="263">
        <v>6</v>
      </c>
      <c r="L9" s="422">
        <v>27</v>
      </c>
      <c r="M9" s="573">
        <v>412</v>
      </c>
      <c r="N9" s="231">
        <v>203</v>
      </c>
      <c r="O9" s="232">
        <v>795</v>
      </c>
      <c r="P9" s="247">
        <f t="shared" si="0"/>
        <v>0</v>
      </c>
      <c r="Q9" s="238">
        <f t="shared" si="1"/>
        <v>0</v>
      </c>
      <c r="R9" s="238">
        <f t="shared" si="2"/>
        <v>0.2</v>
      </c>
      <c r="S9" s="238">
        <f t="shared" si="3"/>
        <v>0</v>
      </c>
      <c r="T9" s="238">
        <f t="shared" si="4"/>
        <v>0</v>
      </c>
      <c r="U9" s="238">
        <f t="shared" si="5"/>
        <v>0</v>
      </c>
      <c r="V9" s="239">
        <f t="shared" si="6"/>
        <v>0</v>
      </c>
      <c r="W9" s="240">
        <f t="shared" si="7"/>
        <v>0.02702702702702703</v>
      </c>
      <c r="X9" s="238">
        <v>0.16216216216216217</v>
      </c>
      <c r="Y9" s="286">
        <v>0.7297297297297297</v>
      </c>
      <c r="Z9" s="519">
        <v>0.13</v>
      </c>
      <c r="AA9" s="404">
        <v>0.06</v>
      </c>
      <c r="AB9" s="364">
        <v>0.25</v>
      </c>
    </row>
    <row r="10" spans="1:28" s="246" customFormat="1" ht="13.5" customHeight="1">
      <c r="A10" s="714"/>
      <c r="B10" s="360" t="s">
        <v>4</v>
      </c>
      <c r="C10" s="233">
        <v>0</v>
      </c>
      <c r="D10" s="263">
        <v>0</v>
      </c>
      <c r="E10" s="263">
        <v>0</v>
      </c>
      <c r="F10" s="263">
        <v>0</v>
      </c>
      <c r="G10" s="263">
        <v>0</v>
      </c>
      <c r="H10" s="263">
        <v>0</v>
      </c>
      <c r="I10" s="264">
        <v>0</v>
      </c>
      <c r="J10" s="233">
        <f t="shared" si="8"/>
        <v>0</v>
      </c>
      <c r="K10" s="263">
        <v>2</v>
      </c>
      <c r="L10" s="429">
        <v>17</v>
      </c>
      <c r="M10" s="574">
        <v>414</v>
      </c>
      <c r="N10" s="250">
        <v>198</v>
      </c>
      <c r="O10" s="251">
        <v>698</v>
      </c>
      <c r="P10" s="269">
        <f t="shared" si="0"/>
        <v>0</v>
      </c>
      <c r="Q10" s="257">
        <f t="shared" si="1"/>
        <v>0</v>
      </c>
      <c r="R10" s="257">
        <f t="shared" si="2"/>
        <v>0</v>
      </c>
      <c r="S10" s="257">
        <f t="shared" si="3"/>
        <v>0</v>
      </c>
      <c r="T10" s="257">
        <f t="shared" si="4"/>
        <v>0</v>
      </c>
      <c r="U10" s="257">
        <f t="shared" si="5"/>
        <v>0</v>
      </c>
      <c r="V10" s="258">
        <f t="shared" si="6"/>
        <v>0</v>
      </c>
      <c r="W10" s="256">
        <f t="shared" si="7"/>
        <v>0</v>
      </c>
      <c r="X10" s="257">
        <v>0.05405405405405406</v>
      </c>
      <c r="Y10" s="290">
        <v>0.4594594594594595</v>
      </c>
      <c r="Z10" s="521">
        <v>0.13</v>
      </c>
      <c r="AA10" s="409">
        <v>0.06</v>
      </c>
      <c r="AB10" s="364">
        <v>0.22</v>
      </c>
    </row>
    <row r="11" spans="1:28" s="3" customFormat="1" ht="13.5" customHeight="1">
      <c r="A11" s="718">
        <v>2</v>
      </c>
      <c r="B11" s="375" t="s">
        <v>5</v>
      </c>
      <c r="C11" s="275">
        <v>0</v>
      </c>
      <c r="D11" s="450">
        <v>0</v>
      </c>
      <c r="E11" s="450">
        <v>0</v>
      </c>
      <c r="F11" s="450">
        <v>0</v>
      </c>
      <c r="G11" s="450">
        <v>0</v>
      </c>
      <c r="H11" s="450">
        <v>0</v>
      </c>
      <c r="I11" s="277">
        <v>0</v>
      </c>
      <c r="J11" s="272">
        <f t="shared" si="8"/>
        <v>0</v>
      </c>
      <c r="K11" s="450">
        <v>0</v>
      </c>
      <c r="L11" s="236">
        <v>19</v>
      </c>
      <c r="M11" s="573">
        <v>257</v>
      </c>
      <c r="N11" s="284">
        <v>155</v>
      </c>
      <c r="O11" s="236">
        <v>496</v>
      </c>
      <c r="P11" s="247">
        <f t="shared" si="0"/>
        <v>0</v>
      </c>
      <c r="Q11" s="238">
        <f t="shared" si="1"/>
        <v>0</v>
      </c>
      <c r="R11" s="238">
        <f t="shared" si="2"/>
        <v>0</v>
      </c>
      <c r="S11" s="238">
        <f t="shared" si="3"/>
        <v>0</v>
      </c>
      <c r="T11" s="238">
        <f t="shared" si="4"/>
        <v>0</v>
      </c>
      <c r="U11" s="238">
        <f t="shared" si="5"/>
        <v>0</v>
      </c>
      <c r="V11" s="268">
        <f t="shared" si="6"/>
        <v>0</v>
      </c>
      <c r="W11" s="240">
        <f t="shared" si="7"/>
        <v>0</v>
      </c>
      <c r="X11" s="285">
        <v>0</v>
      </c>
      <c r="Y11" s="286">
        <v>0.5135135135135135</v>
      </c>
      <c r="Z11" s="519">
        <v>0.08</v>
      </c>
      <c r="AA11" s="437">
        <v>0.05</v>
      </c>
      <c r="AB11" s="487">
        <v>0.16</v>
      </c>
    </row>
    <row r="12" spans="1:28" s="3" customFormat="1" ht="13.5" customHeight="1">
      <c r="A12" s="719"/>
      <c r="B12" s="360" t="s">
        <v>6</v>
      </c>
      <c r="C12" s="234">
        <v>0</v>
      </c>
      <c r="D12" s="284">
        <v>1</v>
      </c>
      <c r="E12" s="284">
        <v>0</v>
      </c>
      <c r="F12" s="284">
        <v>1</v>
      </c>
      <c r="G12" s="284">
        <v>0</v>
      </c>
      <c r="H12" s="284">
        <v>0</v>
      </c>
      <c r="I12" s="236">
        <v>0</v>
      </c>
      <c r="J12" s="233">
        <f t="shared" si="8"/>
        <v>2</v>
      </c>
      <c r="K12" s="284">
        <v>1</v>
      </c>
      <c r="L12" s="236">
        <v>23</v>
      </c>
      <c r="M12" s="573">
        <v>241</v>
      </c>
      <c r="N12" s="284">
        <v>158</v>
      </c>
      <c r="O12" s="236">
        <v>513</v>
      </c>
      <c r="P12" s="247">
        <f t="shared" si="0"/>
        <v>0</v>
      </c>
      <c r="Q12" s="238">
        <f t="shared" si="1"/>
        <v>0.16666666666666666</v>
      </c>
      <c r="R12" s="238">
        <f t="shared" si="2"/>
        <v>0</v>
      </c>
      <c r="S12" s="238">
        <f t="shared" si="3"/>
        <v>0.09090909090909091</v>
      </c>
      <c r="T12" s="238">
        <f t="shared" si="4"/>
        <v>0</v>
      </c>
      <c r="U12" s="238">
        <f t="shared" si="5"/>
        <v>0</v>
      </c>
      <c r="V12" s="268">
        <f t="shared" si="6"/>
        <v>0</v>
      </c>
      <c r="W12" s="240">
        <f t="shared" si="7"/>
        <v>0.05405405405405406</v>
      </c>
      <c r="X12" s="285">
        <v>0.02702702702702703</v>
      </c>
      <c r="Y12" s="286">
        <v>0.6216216216216216</v>
      </c>
      <c r="Z12" s="519">
        <v>0.08</v>
      </c>
      <c r="AA12" s="437">
        <v>0.05</v>
      </c>
      <c r="AB12" s="372">
        <v>0.16</v>
      </c>
    </row>
    <row r="13" spans="1:28" s="3" customFormat="1" ht="13.5" customHeight="1">
      <c r="A13" s="719"/>
      <c r="B13" s="360" t="s">
        <v>7</v>
      </c>
      <c r="C13" s="234">
        <v>0</v>
      </c>
      <c r="D13" s="284">
        <v>0</v>
      </c>
      <c r="E13" s="284">
        <v>1</v>
      </c>
      <c r="F13" s="284">
        <v>0</v>
      </c>
      <c r="G13" s="284">
        <v>0</v>
      </c>
      <c r="H13" s="284">
        <v>0</v>
      </c>
      <c r="I13" s="236">
        <v>0</v>
      </c>
      <c r="J13" s="233">
        <f t="shared" si="8"/>
        <v>1</v>
      </c>
      <c r="K13" s="284">
        <v>0</v>
      </c>
      <c r="L13" s="236">
        <v>18</v>
      </c>
      <c r="M13" s="573">
        <v>331</v>
      </c>
      <c r="N13" s="284">
        <v>161</v>
      </c>
      <c r="O13" s="236">
        <v>548</v>
      </c>
      <c r="P13" s="247">
        <f t="shared" si="0"/>
        <v>0</v>
      </c>
      <c r="Q13" s="238">
        <f t="shared" si="1"/>
        <v>0</v>
      </c>
      <c r="R13" s="238">
        <f t="shared" si="2"/>
        <v>0.2</v>
      </c>
      <c r="S13" s="238">
        <f t="shared" si="3"/>
        <v>0</v>
      </c>
      <c r="T13" s="238">
        <f t="shared" si="4"/>
        <v>0</v>
      </c>
      <c r="U13" s="238">
        <f t="shared" si="5"/>
        <v>0</v>
      </c>
      <c r="V13" s="268">
        <f t="shared" si="6"/>
        <v>0</v>
      </c>
      <c r="W13" s="240">
        <f t="shared" si="7"/>
        <v>0.02702702702702703</v>
      </c>
      <c r="X13" s="285">
        <v>0</v>
      </c>
      <c r="Y13" s="286">
        <v>0.4864864864864865</v>
      </c>
      <c r="Z13" s="519">
        <v>0.1</v>
      </c>
      <c r="AA13" s="437">
        <v>0.05</v>
      </c>
      <c r="AB13" s="372">
        <v>0.17</v>
      </c>
    </row>
    <row r="14" spans="1:28" s="3" customFormat="1" ht="13.5" customHeight="1">
      <c r="A14" s="720"/>
      <c r="B14" s="365" t="s">
        <v>8</v>
      </c>
      <c r="C14" s="253">
        <v>0</v>
      </c>
      <c r="D14" s="288">
        <v>0</v>
      </c>
      <c r="E14" s="288">
        <v>0</v>
      </c>
      <c r="F14" s="288">
        <v>0</v>
      </c>
      <c r="G14" s="288">
        <v>0</v>
      </c>
      <c r="H14" s="288">
        <v>0</v>
      </c>
      <c r="I14" s="255">
        <v>0</v>
      </c>
      <c r="J14" s="252">
        <f t="shared" si="8"/>
        <v>0</v>
      </c>
      <c r="K14" s="288">
        <v>1</v>
      </c>
      <c r="L14" s="255">
        <v>18</v>
      </c>
      <c r="M14" s="574">
        <v>381</v>
      </c>
      <c r="N14" s="288">
        <v>178</v>
      </c>
      <c r="O14" s="255">
        <v>507</v>
      </c>
      <c r="P14" s="269">
        <f t="shared" si="0"/>
        <v>0</v>
      </c>
      <c r="Q14" s="257">
        <f t="shared" si="1"/>
        <v>0</v>
      </c>
      <c r="R14" s="257">
        <f t="shared" si="2"/>
        <v>0</v>
      </c>
      <c r="S14" s="257">
        <f t="shared" si="3"/>
        <v>0</v>
      </c>
      <c r="T14" s="257">
        <f t="shared" si="4"/>
        <v>0</v>
      </c>
      <c r="U14" s="257">
        <f t="shared" si="5"/>
        <v>0</v>
      </c>
      <c r="V14" s="270">
        <f t="shared" si="6"/>
        <v>0</v>
      </c>
      <c r="W14" s="256">
        <f t="shared" si="7"/>
        <v>0</v>
      </c>
      <c r="X14" s="289">
        <v>0.02702702702702703</v>
      </c>
      <c r="Y14" s="290">
        <v>0.4864864864864865</v>
      </c>
      <c r="Z14" s="521">
        <v>0.12</v>
      </c>
      <c r="AA14" s="446">
        <v>0.06</v>
      </c>
      <c r="AB14" s="374">
        <v>0.16</v>
      </c>
    </row>
    <row r="15" spans="1:28" s="3" customFormat="1" ht="13.5" customHeight="1">
      <c r="A15" s="712">
        <v>3</v>
      </c>
      <c r="B15" s="360" t="s">
        <v>9</v>
      </c>
      <c r="C15" s="234">
        <v>0</v>
      </c>
      <c r="D15" s="284">
        <v>0</v>
      </c>
      <c r="E15" s="284">
        <v>0</v>
      </c>
      <c r="F15" s="284">
        <v>0</v>
      </c>
      <c r="G15" s="284">
        <v>0</v>
      </c>
      <c r="H15" s="284">
        <v>0</v>
      </c>
      <c r="I15" s="236">
        <v>0</v>
      </c>
      <c r="J15" s="233">
        <f t="shared" si="8"/>
        <v>0</v>
      </c>
      <c r="K15" s="284">
        <v>2</v>
      </c>
      <c r="L15" s="236">
        <v>14</v>
      </c>
      <c r="M15" s="573">
        <v>348</v>
      </c>
      <c r="N15" s="284">
        <v>169</v>
      </c>
      <c r="O15" s="236">
        <v>514</v>
      </c>
      <c r="P15" s="247">
        <f t="shared" si="0"/>
        <v>0</v>
      </c>
      <c r="Q15" s="238">
        <f t="shared" si="1"/>
        <v>0</v>
      </c>
      <c r="R15" s="238">
        <f t="shared" si="2"/>
        <v>0</v>
      </c>
      <c r="S15" s="238">
        <f t="shared" si="3"/>
        <v>0</v>
      </c>
      <c r="T15" s="238">
        <f t="shared" si="4"/>
        <v>0</v>
      </c>
      <c r="U15" s="238">
        <f t="shared" si="5"/>
        <v>0</v>
      </c>
      <c r="V15" s="239">
        <f t="shared" si="6"/>
        <v>0</v>
      </c>
      <c r="W15" s="240">
        <f t="shared" si="7"/>
        <v>0</v>
      </c>
      <c r="X15" s="285">
        <v>0.05405405405405406</v>
      </c>
      <c r="Y15" s="286">
        <v>0.3783783783783784</v>
      </c>
      <c r="Z15" s="519">
        <v>0.11</v>
      </c>
      <c r="AA15" s="437">
        <v>0.05</v>
      </c>
      <c r="AB15" s="372">
        <v>0.16</v>
      </c>
    </row>
    <row r="16" spans="1:28" s="3" customFormat="1" ht="13.5" customHeight="1">
      <c r="A16" s="713"/>
      <c r="B16" s="360" t="s">
        <v>10</v>
      </c>
      <c r="C16" s="234">
        <v>0</v>
      </c>
      <c r="D16" s="284">
        <v>0</v>
      </c>
      <c r="E16" s="284">
        <v>0</v>
      </c>
      <c r="F16" s="284">
        <v>0</v>
      </c>
      <c r="G16" s="284">
        <v>0</v>
      </c>
      <c r="H16" s="284">
        <v>0</v>
      </c>
      <c r="I16" s="236">
        <v>0</v>
      </c>
      <c r="J16" s="233">
        <f t="shared" si="8"/>
        <v>0</v>
      </c>
      <c r="K16" s="284">
        <v>3</v>
      </c>
      <c r="L16" s="236">
        <v>21</v>
      </c>
      <c r="M16" s="573">
        <v>406</v>
      </c>
      <c r="N16" s="284">
        <v>165</v>
      </c>
      <c r="O16" s="236">
        <v>559</v>
      </c>
      <c r="P16" s="247">
        <f t="shared" si="0"/>
        <v>0</v>
      </c>
      <c r="Q16" s="238">
        <f t="shared" si="1"/>
        <v>0</v>
      </c>
      <c r="R16" s="238">
        <f t="shared" si="2"/>
        <v>0</v>
      </c>
      <c r="S16" s="238">
        <f t="shared" si="3"/>
        <v>0</v>
      </c>
      <c r="T16" s="238">
        <f t="shared" si="4"/>
        <v>0</v>
      </c>
      <c r="U16" s="238">
        <f t="shared" si="5"/>
        <v>0</v>
      </c>
      <c r="V16" s="239">
        <f t="shared" si="6"/>
        <v>0</v>
      </c>
      <c r="W16" s="240">
        <f t="shared" si="7"/>
        <v>0</v>
      </c>
      <c r="X16" s="285">
        <v>0.08108108108108109</v>
      </c>
      <c r="Y16" s="286">
        <v>0.5675675675675675</v>
      </c>
      <c r="Z16" s="519">
        <v>0.13</v>
      </c>
      <c r="AA16" s="437">
        <v>0.05</v>
      </c>
      <c r="AB16" s="372">
        <v>0.18</v>
      </c>
    </row>
    <row r="17" spans="1:28" s="3" customFormat="1" ht="13.5" customHeight="1">
      <c r="A17" s="713"/>
      <c r="B17" s="360" t="s">
        <v>11</v>
      </c>
      <c r="C17" s="234">
        <v>0</v>
      </c>
      <c r="D17" s="284">
        <v>0</v>
      </c>
      <c r="E17" s="284">
        <v>0</v>
      </c>
      <c r="F17" s="284">
        <v>0</v>
      </c>
      <c r="G17" s="284">
        <v>0</v>
      </c>
      <c r="H17" s="284">
        <v>0</v>
      </c>
      <c r="I17" s="236">
        <v>0</v>
      </c>
      <c r="J17" s="233">
        <f t="shared" si="8"/>
        <v>0</v>
      </c>
      <c r="K17" s="284">
        <v>1</v>
      </c>
      <c r="L17" s="236">
        <v>20</v>
      </c>
      <c r="M17" s="573">
        <v>339</v>
      </c>
      <c r="N17" s="284">
        <v>178</v>
      </c>
      <c r="O17" s="236">
        <v>436</v>
      </c>
      <c r="P17" s="247">
        <f t="shared" si="0"/>
        <v>0</v>
      </c>
      <c r="Q17" s="238">
        <f t="shared" si="1"/>
        <v>0</v>
      </c>
      <c r="R17" s="238">
        <f t="shared" si="2"/>
        <v>0</v>
      </c>
      <c r="S17" s="238">
        <f t="shared" si="3"/>
        <v>0</v>
      </c>
      <c r="T17" s="238">
        <f t="shared" si="4"/>
        <v>0</v>
      </c>
      <c r="U17" s="238">
        <f t="shared" si="5"/>
        <v>0</v>
      </c>
      <c r="V17" s="239">
        <f t="shared" si="6"/>
        <v>0</v>
      </c>
      <c r="W17" s="240">
        <f t="shared" si="7"/>
        <v>0</v>
      </c>
      <c r="X17" s="285">
        <v>0.02702702702702703</v>
      </c>
      <c r="Y17" s="286">
        <v>0.5405405405405406</v>
      </c>
      <c r="Z17" s="519">
        <v>0.11</v>
      </c>
      <c r="AA17" s="437">
        <v>0.06</v>
      </c>
      <c r="AB17" s="372">
        <v>0.14</v>
      </c>
    </row>
    <row r="18" spans="1:28" s="3" customFormat="1" ht="13.5" customHeight="1">
      <c r="A18" s="714"/>
      <c r="B18" s="365" t="s">
        <v>12</v>
      </c>
      <c r="C18" s="253">
        <v>0</v>
      </c>
      <c r="D18" s="288">
        <v>0</v>
      </c>
      <c r="E18" s="288">
        <v>0</v>
      </c>
      <c r="F18" s="288">
        <v>0</v>
      </c>
      <c r="G18" s="288">
        <v>0</v>
      </c>
      <c r="H18" s="288">
        <v>0</v>
      </c>
      <c r="I18" s="255">
        <v>0</v>
      </c>
      <c r="J18" s="252">
        <f t="shared" si="8"/>
        <v>0</v>
      </c>
      <c r="K18" s="288">
        <v>4</v>
      </c>
      <c r="L18" s="255">
        <v>26</v>
      </c>
      <c r="M18" s="574">
        <v>421</v>
      </c>
      <c r="N18" s="288">
        <v>155</v>
      </c>
      <c r="O18" s="255">
        <v>504</v>
      </c>
      <c r="P18" s="269">
        <f t="shared" si="0"/>
        <v>0</v>
      </c>
      <c r="Q18" s="257">
        <f t="shared" si="1"/>
        <v>0</v>
      </c>
      <c r="R18" s="257">
        <f t="shared" si="2"/>
        <v>0</v>
      </c>
      <c r="S18" s="257">
        <f t="shared" si="3"/>
        <v>0</v>
      </c>
      <c r="T18" s="257">
        <f t="shared" si="4"/>
        <v>0</v>
      </c>
      <c r="U18" s="257">
        <f t="shared" si="5"/>
        <v>0</v>
      </c>
      <c r="V18" s="258">
        <f t="shared" si="6"/>
        <v>0</v>
      </c>
      <c r="W18" s="256">
        <f t="shared" si="7"/>
        <v>0</v>
      </c>
      <c r="X18" s="289">
        <v>0.10810810810810811</v>
      </c>
      <c r="Y18" s="290">
        <v>0.7027027027027027</v>
      </c>
      <c r="Z18" s="521">
        <v>0.13</v>
      </c>
      <c r="AA18" s="446">
        <v>0.05</v>
      </c>
      <c r="AB18" s="374">
        <v>0.16</v>
      </c>
    </row>
    <row r="19" spans="1:28" s="245" customFormat="1" ht="13.5" customHeight="1">
      <c r="A19" s="712">
        <v>4</v>
      </c>
      <c r="B19" s="360" t="s">
        <v>13</v>
      </c>
      <c r="C19" s="230">
        <v>0</v>
      </c>
      <c r="D19" s="231">
        <v>0</v>
      </c>
      <c r="E19" s="231">
        <v>0</v>
      </c>
      <c r="F19" s="231">
        <v>0</v>
      </c>
      <c r="G19" s="231">
        <v>0</v>
      </c>
      <c r="H19" s="231">
        <v>0</v>
      </c>
      <c r="I19" s="232">
        <v>0</v>
      </c>
      <c r="J19" s="233">
        <f t="shared" si="8"/>
        <v>0</v>
      </c>
      <c r="K19" s="231">
        <v>2</v>
      </c>
      <c r="L19" s="236">
        <v>14</v>
      </c>
      <c r="M19" s="573">
        <v>379</v>
      </c>
      <c r="N19" s="231">
        <v>197</v>
      </c>
      <c r="O19" s="232">
        <v>434</v>
      </c>
      <c r="P19" s="247">
        <f t="shared" si="0"/>
        <v>0</v>
      </c>
      <c r="Q19" s="238">
        <f t="shared" si="1"/>
        <v>0</v>
      </c>
      <c r="R19" s="238">
        <f t="shared" si="2"/>
        <v>0</v>
      </c>
      <c r="S19" s="238">
        <f t="shared" si="3"/>
        <v>0</v>
      </c>
      <c r="T19" s="238">
        <f t="shared" si="4"/>
        <v>0</v>
      </c>
      <c r="U19" s="238">
        <f t="shared" si="5"/>
        <v>0</v>
      </c>
      <c r="V19" s="268">
        <f t="shared" si="6"/>
        <v>0</v>
      </c>
      <c r="W19" s="240">
        <f t="shared" si="7"/>
        <v>0</v>
      </c>
      <c r="X19" s="238">
        <v>0.05405405405405406</v>
      </c>
      <c r="Y19" s="286">
        <v>0.3783783783783784</v>
      </c>
      <c r="Z19" s="519">
        <v>0.12</v>
      </c>
      <c r="AA19" s="404">
        <v>0.06</v>
      </c>
      <c r="AB19" s="364">
        <v>0.14</v>
      </c>
    </row>
    <row r="20" spans="1:28" s="245" customFormat="1" ht="13.5" customHeight="1">
      <c r="A20" s="713"/>
      <c r="B20" s="360" t="s">
        <v>14</v>
      </c>
      <c r="C20" s="230">
        <v>0</v>
      </c>
      <c r="D20" s="231">
        <v>0</v>
      </c>
      <c r="E20" s="231">
        <v>0</v>
      </c>
      <c r="F20" s="231">
        <v>1</v>
      </c>
      <c r="G20" s="231">
        <v>0</v>
      </c>
      <c r="H20" s="231">
        <v>0</v>
      </c>
      <c r="I20" s="232">
        <v>0</v>
      </c>
      <c r="J20" s="233">
        <f t="shared" si="8"/>
        <v>1</v>
      </c>
      <c r="K20" s="231">
        <v>3</v>
      </c>
      <c r="L20" s="236">
        <v>24</v>
      </c>
      <c r="M20" s="573">
        <v>435</v>
      </c>
      <c r="N20" s="231">
        <v>203</v>
      </c>
      <c r="O20" s="232">
        <v>530</v>
      </c>
      <c r="P20" s="247">
        <f t="shared" si="0"/>
        <v>0</v>
      </c>
      <c r="Q20" s="238">
        <f t="shared" si="1"/>
        <v>0</v>
      </c>
      <c r="R20" s="238">
        <f t="shared" si="2"/>
        <v>0</v>
      </c>
      <c r="S20" s="238">
        <f t="shared" si="3"/>
        <v>0.09090909090909091</v>
      </c>
      <c r="T20" s="238">
        <f t="shared" si="4"/>
        <v>0</v>
      </c>
      <c r="U20" s="238">
        <f t="shared" si="5"/>
        <v>0</v>
      </c>
      <c r="V20" s="268">
        <f t="shared" si="6"/>
        <v>0</v>
      </c>
      <c r="W20" s="240">
        <f t="shared" si="7"/>
        <v>0.02702702702702703</v>
      </c>
      <c r="X20" s="238">
        <v>0.08108108108108109</v>
      </c>
      <c r="Y20" s="286">
        <v>0.6486486486486487</v>
      </c>
      <c r="Z20" s="519">
        <v>0.14</v>
      </c>
      <c r="AA20" s="404">
        <v>0.06</v>
      </c>
      <c r="AB20" s="364">
        <v>0.17</v>
      </c>
    </row>
    <row r="21" spans="1:28" s="245" customFormat="1" ht="13.5" customHeight="1">
      <c r="A21" s="713"/>
      <c r="B21" s="360" t="s">
        <v>15</v>
      </c>
      <c r="C21" s="230">
        <v>0</v>
      </c>
      <c r="D21" s="231">
        <v>0</v>
      </c>
      <c r="E21" s="231">
        <v>0</v>
      </c>
      <c r="F21" s="231">
        <v>1</v>
      </c>
      <c r="G21" s="231">
        <v>0</v>
      </c>
      <c r="H21" s="231">
        <v>0</v>
      </c>
      <c r="I21" s="232">
        <v>0</v>
      </c>
      <c r="J21" s="233">
        <f t="shared" si="8"/>
        <v>1</v>
      </c>
      <c r="K21" s="231">
        <v>2</v>
      </c>
      <c r="L21" s="236">
        <v>17</v>
      </c>
      <c r="M21" s="573">
        <v>513</v>
      </c>
      <c r="N21" s="231">
        <v>273</v>
      </c>
      <c r="O21" s="232">
        <v>515</v>
      </c>
      <c r="P21" s="247">
        <f t="shared" si="0"/>
        <v>0</v>
      </c>
      <c r="Q21" s="238">
        <f t="shared" si="1"/>
        <v>0</v>
      </c>
      <c r="R21" s="238">
        <f t="shared" si="2"/>
        <v>0</v>
      </c>
      <c r="S21" s="238">
        <f t="shared" si="3"/>
        <v>0.09090909090909091</v>
      </c>
      <c r="T21" s="238">
        <f t="shared" si="4"/>
        <v>0</v>
      </c>
      <c r="U21" s="238">
        <f t="shared" si="5"/>
        <v>0</v>
      </c>
      <c r="V21" s="268">
        <f t="shared" si="6"/>
        <v>0</v>
      </c>
      <c r="W21" s="240">
        <f t="shared" si="7"/>
        <v>0.02702702702702703</v>
      </c>
      <c r="X21" s="238">
        <v>0.05405405405405406</v>
      </c>
      <c r="Y21" s="286">
        <v>0.4594594594594595</v>
      </c>
      <c r="Z21" s="519">
        <v>0.16</v>
      </c>
      <c r="AA21" s="404">
        <v>0.09</v>
      </c>
      <c r="AB21" s="364">
        <v>0.16</v>
      </c>
    </row>
    <row r="22" spans="1:28" s="245" customFormat="1" ht="13.5" customHeight="1">
      <c r="A22" s="714"/>
      <c r="B22" s="360" t="s">
        <v>16</v>
      </c>
      <c r="C22" s="230">
        <v>0</v>
      </c>
      <c r="D22" s="231">
        <v>0</v>
      </c>
      <c r="E22" s="231">
        <v>0</v>
      </c>
      <c r="F22" s="231">
        <v>0</v>
      </c>
      <c r="G22" s="231">
        <v>0</v>
      </c>
      <c r="H22" s="231">
        <v>0</v>
      </c>
      <c r="I22" s="232">
        <v>0</v>
      </c>
      <c r="J22" s="233">
        <f t="shared" si="8"/>
        <v>0</v>
      </c>
      <c r="K22" s="231">
        <v>6</v>
      </c>
      <c r="L22" s="255">
        <v>30</v>
      </c>
      <c r="M22" s="574">
        <v>481</v>
      </c>
      <c r="N22" s="250">
        <v>234</v>
      </c>
      <c r="O22" s="251">
        <v>604</v>
      </c>
      <c r="P22" s="269">
        <f t="shared" si="0"/>
        <v>0</v>
      </c>
      <c r="Q22" s="257">
        <f t="shared" si="1"/>
        <v>0</v>
      </c>
      <c r="R22" s="257">
        <f t="shared" si="2"/>
        <v>0</v>
      </c>
      <c r="S22" s="257">
        <f t="shared" si="3"/>
        <v>0</v>
      </c>
      <c r="T22" s="257">
        <f t="shared" si="4"/>
        <v>0</v>
      </c>
      <c r="U22" s="257">
        <f t="shared" si="5"/>
        <v>0</v>
      </c>
      <c r="V22" s="270">
        <f t="shared" si="6"/>
        <v>0</v>
      </c>
      <c r="W22" s="256">
        <f t="shared" si="7"/>
        <v>0</v>
      </c>
      <c r="X22" s="257">
        <v>0.16216216216216217</v>
      </c>
      <c r="Y22" s="290">
        <v>0.8108108108108109</v>
      </c>
      <c r="Z22" s="521">
        <v>0.15</v>
      </c>
      <c r="AA22" s="409">
        <v>0.07</v>
      </c>
      <c r="AB22" s="364">
        <v>0.19</v>
      </c>
    </row>
    <row r="23" spans="1:28" s="245" customFormat="1" ht="13.5" customHeight="1">
      <c r="A23" s="712">
        <v>5</v>
      </c>
      <c r="B23" s="375" t="s">
        <v>17</v>
      </c>
      <c r="C23" s="317">
        <v>0</v>
      </c>
      <c r="D23" s="318">
        <v>0</v>
      </c>
      <c r="E23" s="318">
        <v>0</v>
      </c>
      <c r="F23" s="318">
        <v>0</v>
      </c>
      <c r="G23" s="318">
        <v>0</v>
      </c>
      <c r="H23" s="318">
        <v>0</v>
      </c>
      <c r="I23" s="319">
        <v>0</v>
      </c>
      <c r="J23" s="272">
        <f t="shared" si="8"/>
        <v>0</v>
      </c>
      <c r="K23" s="318">
        <v>5</v>
      </c>
      <c r="L23" s="236">
        <v>11</v>
      </c>
      <c r="M23" s="573">
        <v>461</v>
      </c>
      <c r="N23" s="231">
        <v>140</v>
      </c>
      <c r="O23" s="232">
        <v>343</v>
      </c>
      <c r="P23" s="247">
        <f t="shared" si="0"/>
        <v>0</v>
      </c>
      <c r="Q23" s="238">
        <f t="shared" si="1"/>
        <v>0</v>
      </c>
      <c r="R23" s="238">
        <f t="shared" si="2"/>
        <v>0</v>
      </c>
      <c r="S23" s="238">
        <f t="shared" si="3"/>
        <v>0</v>
      </c>
      <c r="T23" s="238">
        <f t="shared" si="4"/>
        <v>0</v>
      </c>
      <c r="U23" s="238">
        <f t="shared" si="5"/>
        <v>0</v>
      </c>
      <c r="V23" s="268">
        <f t="shared" si="6"/>
        <v>0</v>
      </c>
      <c r="W23" s="240">
        <f t="shared" si="7"/>
        <v>0</v>
      </c>
      <c r="X23" s="238">
        <v>0.13513513513513514</v>
      </c>
      <c r="Y23" s="286">
        <v>0.2972972972972973</v>
      </c>
      <c r="Z23" s="519">
        <v>0.15</v>
      </c>
      <c r="AA23" s="404">
        <v>0.05</v>
      </c>
      <c r="AB23" s="379">
        <v>0.11</v>
      </c>
    </row>
    <row r="24" spans="1:28" s="245" customFormat="1" ht="13.5" customHeight="1">
      <c r="A24" s="713"/>
      <c r="B24" s="360" t="s">
        <v>18</v>
      </c>
      <c r="C24" s="230">
        <v>0</v>
      </c>
      <c r="D24" s="231">
        <v>0</v>
      </c>
      <c r="E24" s="231">
        <v>1</v>
      </c>
      <c r="F24" s="231">
        <v>0</v>
      </c>
      <c r="G24" s="231">
        <v>0</v>
      </c>
      <c r="H24" s="231">
        <v>0</v>
      </c>
      <c r="I24" s="232">
        <v>0</v>
      </c>
      <c r="J24" s="233">
        <f t="shared" si="8"/>
        <v>1</v>
      </c>
      <c r="K24" s="231">
        <v>3</v>
      </c>
      <c r="L24" s="236">
        <v>16</v>
      </c>
      <c r="M24" s="573">
        <v>396</v>
      </c>
      <c r="N24" s="231">
        <v>267</v>
      </c>
      <c r="O24" s="232">
        <v>438</v>
      </c>
      <c r="P24" s="247">
        <f t="shared" si="0"/>
        <v>0</v>
      </c>
      <c r="Q24" s="238">
        <f t="shared" si="1"/>
        <v>0</v>
      </c>
      <c r="R24" s="238">
        <f t="shared" si="2"/>
        <v>0.2</v>
      </c>
      <c r="S24" s="238">
        <f t="shared" si="3"/>
        <v>0</v>
      </c>
      <c r="T24" s="238">
        <f t="shared" si="4"/>
        <v>0</v>
      </c>
      <c r="U24" s="238">
        <f t="shared" si="5"/>
        <v>0</v>
      </c>
      <c r="V24" s="239">
        <f t="shared" si="6"/>
        <v>0</v>
      </c>
      <c r="W24" s="240">
        <f t="shared" si="7"/>
        <v>0.02702702702702703</v>
      </c>
      <c r="X24" s="238">
        <v>0.08108108108108109</v>
      </c>
      <c r="Y24" s="286">
        <v>0.43243243243243246</v>
      </c>
      <c r="Z24" s="519">
        <v>0.13</v>
      </c>
      <c r="AA24" s="404">
        <v>0.08</v>
      </c>
      <c r="AB24" s="364">
        <v>0.14</v>
      </c>
    </row>
    <row r="25" spans="1:28" s="245" customFormat="1" ht="13.5" customHeight="1">
      <c r="A25" s="713"/>
      <c r="B25" s="360" t="s">
        <v>19</v>
      </c>
      <c r="C25" s="230">
        <v>0</v>
      </c>
      <c r="D25" s="231">
        <v>0</v>
      </c>
      <c r="E25" s="231">
        <v>0</v>
      </c>
      <c r="F25" s="231">
        <v>0</v>
      </c>
      <c r="G25" s="231">
        <v>0</v>
      </c>
      <c r="H25" s="231">
        <v>0</v>
      </c>
      <c r="I25" s="232">
        <v>0</v>
      </c>
      <c r="J25" s="233">
        <f t="shared" si="8"/>
        <v>0</v>
      </c>
      <c r="K25" s="231">
        <v>2</v>
      </c>
      <c r="L25" s="236">
        <v>11</v>
      </c>
      <c r="M25" s="573">
        <v>772</v>
      </c>
      <c r="N25" s="231">
        <v>267</v>
      </c>
      <c r="O25" s="232">
        <v>523</v>
      </c>
      <c r="P25" s="247">
        <f t="shared" si="0"/>
        <v>0</v>
      </c>
      <c r="Q25" s="238">
        <f t="shared" si="1"/>
        <v>0</v>
      </c>
      <c r="R25" s="238">
        <f t="shared" si="2"/>
        <v>0</v>
      </c>
      <c r="S25" s="238">
        <f t="shared" si="3"/>
        <v>0</v>
      </c>
      <c r="T25" s="238">
        <f t="shared" si="4"/>
        <v>0</v>
      </c>
      <c r="U25" s="238">
        <f t="shared" si="5"/>
        <v>0</v>
      </c>
      <c r="V25" s="239">
        <f t="shared" si="6"/>
        <v>0</v>
      </c>
      <c r="W25" s="240">
        <f t="shared" si="7"/>
        <v>0</v>
      </c>
      <c r="X25" s="238">
        <v>0.05405405405405406</v>
      </c>
      <c r="Y25" s="286">
        <v>0.2972972972972973</v>
      </c>
      <c r="Z25" s="519">
        <v>0.24</v>
      </c>
      <c r="AA25" s="404">
        <v>0.08</v>
      </c>
      <c r="AB25" s="364">
        <v>0.17</v>
      </c>
    </row>
    <row r="26" spans="1:28" s="245" customFormat="1" ht="13.5" customHeight="1">
      <c r="A26" s="713"/>
      <c r="B26" s="360" t="s">
        <v>20</v>
      </c>
      <c r="C26" s="230">
        <v>0</v>
      </c>
      <c r="D26" s="231">
        <v>0</v>
      </c>
      <c r="E26" s="231">
        <v>0</v>
      </c>
      <c r="F26" s="231">
        <v>0</v>
      </c>
      <c r="G26" s="231">
        <v>0</v>
      </c>
      <c r="H26" s="231">
        <v>0</v>
      </c>
      <c r="I26" s="232">
        <v>0</v>
      </c>
      <c r="J26" s="233">
        <f t="shared" si="8"/>
        <v>0</v>
      </c>
      <c r="K26" s="231">
        <v>1</v>
      </c>
      <c r="L26" s="236">
        <v>18</v>
      </c>
      <c r="M26" s="573">
        <v>747</v>
      </c>
      <c r="N26" s="231">
        <v>302</v>
      </c>
      <c r="O26" s="232">
        <v>479</v>
      </c>
      <c r="P26" s="247">
        <f t="shared" si="0"/>
        <v>0</v>
      </c>
      <c r="Q26" s="238">
        <f t="shared" si="1"/>
        <v>0</v>
      </c>
      <c r="R26" s="238">
        <f t="shared" si="2"/>
        <v>0</v>
      </c>
      <c r="S26" s="238">
        <f t="shared" si="3"/>
        <v>0</v>
      </c>
      <c r="T26" s="238">
        <f t="shared" si="4"/>
        <v>0</v>
      </c>
      <c r="U26" s="238">
        <f t="shared" si="5"/>
        <v>0</v>
      </c>
      <c r="V26" s="239">
        <f t="shared" si="6"/>
        <v>0</v>
      </c>
      <c r="W26" s="240">
        <f t="shared" si="7"/>
        <v>0</v>
      </c>
      <c r="X26" s="238">
        <v>0.02702702702702703</v>
      </c>
      <c r="Y26" s="286">
        <v>0.4864864864864865</v>
      </c>
      <c r="Z26" s="519">
        <v>0.24</v>
      </c>
      <c r="AA26" s="404">
        <v>0.1</v>
      </c>
      <c r="AB26" s="364">
        <v>0.15</v>
      </c>
    </row>
    <row r="27" spans="1:28" s="245" customFormat="1" ht="13.5" customHeight="1">
      <c r="A27" s="714"/>
      <c r="B27" s="365" t="s">
        <v>21</v>
      </c>
      <c r="C27" s="249">
        <v>0</v>
      </c>
      <c r="D27" s="250">
        <v>0</v>
      </c>
      <c r="E27" s="250">
        <v>0</v>
      </c>
      <c r="F27" s="250">
        <v>0</v>
      </c>
      <c r="G27" s="250">
        <v>0</v>
      </c>
      <c r="H27" s="250">
        <v>1</v>
      </c>
      <c r="I27" s="251">
        <v>0</v>
      </c>
      <c r="J27" s="252">
        <f t="shared" si="8"/>
        <v>1</v>
      </c>
      <c r="K27" s="250">
        <v>2</v>
      </c>
      <c r="L27" s="255">
        <v>17</v>
      </c>
      <c r="M27" s="574">
        <v>919</v>
      </c>
      <c r="N27" s="250">
        <v>263</v>
      </c>
      <c r="O27" s="251">
        <v>553</v>
      </c>
      <c r="P27" s="269">
        <f t="shared" si="0"/>
        <v>0</v>
      </c>
      <c r="Q27" s="257">
        <f t="shared" si="1"/>
        <v>0</v>
      </c>
      <c r="R27" s="257">
        <f t="shared" si="2"/>
        <v>0</v>
      </c>
      <c r="S27" s="257">
        <f t="shared" si="3"/>
        <v>0</v>
      </c>
      <c r="T27" s="257">
        <f t="shared" si="4"/>
        <v>0</v>
      </c>
      <c r="U27" s="257">
        <f t="shared" si="5"/>
        <v>0.25</v>
      </c>
      <c r="V27" s="258">
        <f t="shared" si="6"/>
        <v>0</v>
      </c>
      <c r="W27" s="256">
        <f t="shared" si="7"/>
        <v>0.02702702702702703</v>
      </c>
      <c r="X27" s="257">
        <v>0.05405405405405406</v>
      </c>
      <c r="Y27" s="290">
        <v>0.4594594594594595</v>
      </c>
      <c r="Z27" s="521">
        <v>0.29</v>
      </c>
      <c r="AA27" s="409">
        <v>0.08</v>
      </c>
      <c r="AB27" s="371">
        <v>0.18</v>
      </c>
    </row>
    <row r="28" spans="1:28" s="245" customFormat="1" ht="13.5" customHeight="1">
      <c r="A28" s="712">
        <v>6</v>
      </c>
      <c r="B28" s="360" t="s">
        <v>22</v>
      </c>
      <c r="C28" s="230">
        <v>0</v>
      </c>
      <c r="D28" s="231">
        <v>0</v>
      </c>
      <c r="E28" s="231">
        <v>0</v>
      </c>
      <c r="F28" s="231">
        <v>0</v>
      </c>
      <c r="G28" s="231">
        <v>0</v>
      </c>
      <c r="H28" s="231">
        <v>1</v>
      </c>
      <c r="I28" s="232">
        <v>0</v>
      </c>
      <c r="J28" s="233">
        <f t="shared" si="8"/>
        <v>1</v>
      </c>
      <c r="K28" s="231">
        <v>2</v>
      </c>
      <c r="L28" s="236">
        <v>19</v>
      </c>
      <c r="M28" s="573">
        <v>788</v>
      </c>
      <c r="N28" s="231">
        <v>249</v>
      </c>
      <c r="O28" s="232">
        <v>579</v>
      </c>
      <c r="P28" s="247">
        <f t="shared" si="0"/>
        <v>0</v>
      </c>
      <c r="Q28" s="238">
        <f t="shared" si="1"/>
        <v>0</v>
      </c>
      <c r="R28" s="238">
        <f t="shared" si="2"/>
        <v>0</v>
      </c>
      <c r="S28" s="238">
        <f t="shared" si="3"/>
        <v>0</v>
      </c>
      <c r="T28" s="238">
        <f t="shared" si="4"/>
        <v>0</v>
      </c>
      <c r="U28" s="238">
        <f t="shared" si="5"/>
        <v>0.25</v>
      </c>
      <c r="V28" s="268">
        <f t="shared" si="6"/>
        <v>0</v>
      </c>
      <c r="W28" s="240">
        <f t="shared" si="7"/>
        <v>0.02702702702702703</v>
      </c>
      <c r="X28" s="238">
        <v>0.05405405405405406</v>
      </c>
      <c r="Y28" s="286">
        <v>0.5135135135135135</v>
      </c>
      <c r="Z28" s="519">
        <v>0.25</v>
      </c>
      <c r="AA28" s="404">
        <v>0.08</v>
      </c>
      <c r="AB28" s="364">
        <v>0.18</v>
      </c>
    </row>
    <row r="29" spans="1:28" s="245" customFormat="1" ht="13.5" customHeight="1">
      <c r="A29" s="713"/>
      <c r="B29" s="360" t="s">
        <v>23</v>
      </c>
      <c r="C29" s="230">
        <v>0</v>
      </c>
      <c r="D29" s="231">
        <v>0</v>
      </c>
      <c r="E29" s="231">
        <v>0</v>
      </c>
      <c r="F29" s="231">
        <v>0</v>
      </c>
      <c r="G29" s="231">
        <v>0</v>
      </c>
      <c r="H29" s="231">
        <v>0</v>
      </c>
      <c r="I29" s="232">
        <v>0</v>
      </c>
      <c r="J29" s="233">
        <f t="shared" si="8"/>
        <v>0</v>
      </c>
      <c r="K29" s="231">
        <v>2</v>
      </c>
      <c r="L29" s="236">
        <v>23</v>
      </c>
      <c r="M29" s="573">
        <v>871</v>
      </c>
      <c r="N29" s="231">
        <v>315</v>
      </c>
      <c r="O29" s="232">
        <v>527</v>
      </c>
      <c r="P29" s="247">
        <f t="shared" si="0"/>
        <v>0</v>
      </c>
      <c r="Q29" s="238">
        <f t="shared" si="1"/>
        <v>0</v>
      </c>
      <c r="R29" s="238">
        <f t="shared" si="2"/>
        <v>0</v>
      </c>
      <c r="S29" s="238">
        <f t="shared" si="3"/>
        <v>0</v>
      </c>
      <c r="T29" s="238">
        <f t="shared" si="4"/>
        <v>0</v>
      </c>
      <c r="U29" s="238">
        <f t="shared" si="5"/>
        <v>0</v>
      </c>
      <c r="V29" s="268">
        <f t="shared" si="6"/>
        <v>0</v>
      </c>
      <c r="W29" s="240">
        <f t="shared" si="7"/>
        <v>0</v>
      </c>
      <c r="X29" s="238">
        <v>0.05405405405405406</v>
      </c>
      <c r="Y29" s="286">
        <v>0.6216216216216216</v>
      </c>
      <c r="Z29" s="519">
        <v>0.28</v>
      </c>
      <c r="AA29" s="404">
        <v>0.1</v>
      </c>
      <c r="AB29" s="364">
        <v>0.17</v>
      </c>
    </row>
    <row r="30" spans="1:28" s="245" customFormat="1" ht="13.5" customHeight="1">
      <c r="A30" s="713"/>
      <c r="B30" s="360" t="s">
        <v>24</v>
      </c>
      <c r="C30" s="230">
        <v>0</v>
      </c>
      <c r="D30" s="231">
        <v>0</v>
      </c>
      <c r="E30" s="231">
        <v>0</v>
      </c>
      <c r="F30" s="231">
        <v>1</v>
      </c>
      <c r="G30" s="231">
        <v>0</v>
      </c>
      <c r="H30" s="231">
        <v>0</v>
      </c>
      <c r="I30" s="232">
        <v>0</v>
      </c>
      <c r="J30" s="233">
        <f t="shared" si="8"/>
        <v>1</v>
      </c>
      <c r="K30" s="231">
        <v>0</v>
      </c>
      <c r="L30" s="236">
        <v>25</v>
      </c>
      <c r="M30" s="573">
        <v>1029</v>
      </c>
      <c r="N30" s="231">
        <v>261</v>
      </c>
      <c r="O30" s="232">
        <v>646</v>
      </c>
      <c r="P30" s="247">
        <f t="shared" si="0"/>
        <v>0</v>
      </c>
      <c r="Q30" s="238">
        <f t="shared" si="1"/>
        <v>0</v>
      </c>
      <c r="R30" s="238">
        <f t="shared" si="2"/>
        <v>0</v>
      </c>
      <c r="S30" s="238">
        <f t="shared" si="3"/>
        <v>0.09090909090909091</v>
      </c>
      <c r="T30" s="238">
        <f t="shared" si="4"/>
        <v>0</v>
      </c>
      <c r="U30" s="238">
        <f t="shared" si="5"/>
        <v>0</v>
      </c>
      <c r="V30" s="268">
        <f t="shared" si="6"/>
        <v>0</v>
      </c>
      <c r="W30" s="240">
        <f t="shared" si="7"/>
        <v>0.02702702702702703</v>
      </c>
      <c r="X30" s="238">
        <v>0</v>
      </c>
      <c r="Y30" s="286">
        <v>0.6756756756756757</v>
      </c>
      <c r="Z30" s="519">
        <v>0.33</v>
      </c>
      <c r="AA30" s="404">
        <v>0.08</v>
      </c>
      <c r="AB30" s="364">
        <v>0.2</v>
      </c>
    </row>
    <row r="31" spans="1:28" s="245" customFormat="1" ht="13.5" customHeight="1">
      <c r="A31" s="714"/>
      <c r="B31" s="365">
        <v>26</v>
      </c>
      <c r="C31" s="249">
        <v>0</v>
      </c>
      <c r="D31" s="250">
        <v>0</v>
      </c>
      <c r="E31" s="250">
        <v>0</v>
      </c>
      <c r="F31" s="250">
        <v>0</v>
      </c>
      <c r="G31" s="250">
        <v>0</v>
      </c>
      <c r="H31" s="250">
        <v>0</v>
      </c>
      <c r="I31" s="251">
        <v>0</v>
      </c>
      <c r="J31" s="252">
        <f t="shared" si="8"/>
        <v>0</v>
      </c>
      <c r="K31" s="250">
        <v>1</v>
      </c>
      <c r="L31" s="255">
        <v>28</v>
      </c>
      <c r="M31" s="574">
        <v>1134</v>
      </c>
      <c r="N31" s="250">
        <v>250</v>
      </c>
      <c r="O31" s="251">
        <v>673</v>
      </c>
      <c r="P31" s="269">
        <f t="shared" si="0"/>
        <v>0</v>
      </c>
      <c r="Q31" s="257">
        <f t="shared" si="1"/>
        <v>0</v>
      </c>
      <c r="R31" s="257">
        <f t="shared" si="2"/>
        <v>0</v>
      </c>
      <c r="S31" s="257">
        <f t="shared" si="3"/>
        <v>0</v>
      </c>
      <c r="T31" s="257">
        <f t="shared" si="4"/>
        <v>0</v>
      </c>
      <c r="U31" s="257">
        <f t="shared" si="5"/>
        <v>0</v>
      </c>
      <c r="V31" s="270">
        <f t="shared" si="6"/>
        <v>0</v>
      </c>
      <c r="W31" s="256">
        <f t="shared" si="7"/>
        <v>0</v>
      </c>
      <c r="X31" s="257">
        <v>0.02702702702702703</v>
      </c>
      <c r="Y31" s="290">
        <v>0.7567567567567568</v>
      </c>
      <c r="Z31" s="521">
        <v>0.36</v>
      </c>
      <c r="AA31" s="409">
        <v>0.08</v>
      </c>
      <c r="AB31" s="371">
        <v>0.21</v>
      </c>
    </row>
    <row r="32" spans="1:28" s="245" customFormat="1" ht="13.5" customHeight="1">
      <c r="A32" s="712">
        <v>7</v>
      </c>
      <c r="B32" s="360" t="s">
        <v>26</v>
      </c>
      <c r="C32" s="230">
        <v>0</v>
      </c>
      <c r="D32" s="231">
        <v>0</v>
      </c>
      <c r="E32" s="231">
        <v>0</v>
      </c>
      <c r="F32" s="231">
        <v>0</v>
      </c>
      <c r="G32" s="231">
        <v>0</v>
      </c>
      <c r="H32" s="231">
        <v>0</v>
      </c>
      <c r="I32" s="232">
        <v>0</v>
      </c>
      <c r="J32" s="233">
        <f t="shared" si="8"/>
        <v>0</v>
      </c>
      <c r="K32" s="231">
        <v>0</v>
      </c>
      <c r="L32" s="236">
        <v>26</v>
      </c>
      <c r="M32" s="573">
        <v>1010</v>
      </c>
      <c r="N32" s="231">
        <v>294</v>
      </c>
      <c r="O32" s="232">
        <v>672</v>
      </c>
      <c r="P32" s="247">
        <f t="shared" si="0"/>
        <v>0</v>
      </c>
      <c r="Q32" s="238">
        <f t="shared" si="1"/>
        <v>0</v>
      </c>
      <c r="R32" s="238">
        <f t="shared" si="2"/>
        <v>0</v>
      </c>
      <c r="S32" s="238">
        <f t="shared" si="3"/>
        <v>0</v>
      </c>
      <c r="T32" s="238">
        <f t="shared" si="4"/>
        <v>0</v>
      </c>
      <c r="U32" s="238">
        <f t="shared" si="5"/>
        <v>0</v>
      </c>
      <c r="V32" s="239">
        <f t="shared" si="6"/>
        <v>0</v>
      </c>
      <c r="W32" s="240">
        <f t="shared" si="7"/>
        <v>0</v>
      </c>
      <c r="X32" s="238">
        <v>0</v>
      </c>
      <c r="Y32" s="286">
        <v>0.7027027027027027</v>
      </c>
      <c r="Z32" s="519">
        <v>0.32</v>
      </c>
      <c r="AA32" s="404">
        <v>0.09</v>
      </c>
      <c r="AB32" s="364">
        <v>0.21</v>
      </c>
    </row>
    <row r="33" spans="1:28" s="245" customFormat="1" ht="13.5" customHeight="1">
      <c r="A33" s="713"/>
      <c r="B33" s="360" t="s">
        <v>27</v>
      </c>
      <c r="C33" s="230">
        <v>0</v>
      </c>
      <c r="D33" s="231">
        <v>0</v>
      </c>
      <c r="E33" s="231">
        <v>0</v>
      </c>
      <c r="F33" s="231">
        <v>0</v>
      </c>
      <c r="G33" s="231">
        <v>0</v>
      </c>
      <c r="H33" s="231">
        <v>0</v>
      </c>
      <c r="I33" s="232">
        <v>0</v>
      </c>
      <c r="J33" s="233">
        <f t="shared" si="8"/>
        <v>0</v>
      </c>
      <c r="K33" s="231">
        <v>1</v>
      </c>
      <c r="L33" s="236">
        <v>24</v>
      </c>
      <c r="M33" s="573">
        <v>1159</v>
      </c>
      <c r="N33" s="231">
        <v>297</v>
      </c>
      <c r="O33" s="232">
        <v>636</v>
      </c>
      <c r="P33" s="247">
        <f t="shared" si="0"/>
        <v>0</v>
      </c>
      <c r="Q33" s="238">
        <f t="shared" si="1"/>
        <v>0</v>
      </c>
      <c r="R33" s="238">
        <f t="shared" si="2"/>
        <v>0</v>
      </c>
      <c r="S33" s="238">
        <f t="shared" si="3"/>
        <v>0</v>
      </c>
      <c r="T33" s="238">
        <f t="shared" si="4"/>
        <v>0</v>
      </c>
      <c r="U33" s="238">
        <f t="shared" si="5"/>
        <v>0</v>
      </c>
      <c r="V33" s="239">
        <f t="shared" si="6"/>
        <v>0</v>
      </c>
      <c r="W33" s="240">
        <f t="shared" si="7"/>
        <v>0</v>
      </c>
      <c r="X33" s="238">
        <v>0.02702702702702703</v>
      </c>
      <c r="Y33" s="286">
        <v>0.6486486486486487</v>
      </c>
      <c r="Z33" s="519">
        <v>0.37</v>
      </c>
      <c r="AA33" s="404">
        <v>0.09</v>
      </c>
      <c r="AB33" s="364">
        <v>0.2</v>
      </c>
    </row>
    <row r="34" spans="1:28" s="245" customFormat="1" ht="13.5" customHeight="1">
      <c r="A34" s="713"/>
      <c r="B34" s="360" t="s">
        <v>28</v>
      </c>
      <c r="C34" s="230">
        <v>0</v>
      </c>
      <c r="D34" s="231">
        <v>0</v>
      </c>
      <c r="E34" s="231">
        <v>0</v>
      </c>
      <c r="F34" s="231">
        <v>0</v>
      </c>
      <c r="G34" s="231">
        <v>0</v>
      </c>
      <c r="H34" s="231">
        <v>0</v>
      </c>
      <c r="I34" s="232">
        <v>0</v>
      </c>
      <c r="J34" s="233">
        <f t="shared" si="8"/>
        <v>0</v>
      </c>
      <c r="K34" s="231">
        <v>1</v>
      </c>
      <c r="L34" s="236">
        <v>15</v>
      </c>
      <c r="M34" s="573">
        <v>912</v>
      </c>
      <c r="N34" s="231">
        <v>175</v>
      </c>
      <c r="O34" s="232">
        <v>473</v>
      </c>
      <c r="P34" s="247">
        <f t="shared" si="0"/>
        <v>0</v>
      </c>
      <c r="Q34" s="238">
        <f t="shared" si="1"/>
        <v>0</v>
      </c>
      <c r="R34" s="238">
        <f t="shared" si="2"/>
        <v>0</v>
      </c>
      <c r="S34" s="238">
        <f t="shared" si="3"/>
        <v>0</v>
      </c>
      <c r="T34" s="238">
        <f t="shared" si="4"/>
        <v>0</v>
      </c>
      <c r="U34" s="238">
        <f t="shared" si="5"/>
        <v>0</v>
      </c>
      <c r="V34" s="239">
        <f t="shared" si="6"/>
        <v>0</v>
      </c>
      <c r="W34" s="240">
        <f t="shared" si="7"/>
        <v>0</v>
      </c>
      <c r="X34" s="238">
        <v>0.02702702702702703</v>
      </c>
      <c r="Y34" s="286">
        <v>0.40540540540540543</v>
      </c>
      <c r="Z34" s="519">
        <v>0.29</v>
      </c>
      <c r="AA34" s="404">
        <v>0.06</v>
      </c>
      <c r="AB34" s="364">
        <v>0.15</v>
      </c>
    </row>
    <row r="35" spans="1:28" s="245" customFormat="1" ht="13.5" customHeight="1">
      <c r="A35" s="714"/>
      <c r="B35" s="360" t="s">
        <v>29</v>
      </c>
      <c r="C35" s="230">
        <v>1</v>
      </c>
      <c r="D35" s="231">
        <v>0</v>
      </c>
      <c r="E35" s="231">
        <v>0</v>
      </c>
      <c r="F35" s="231">
        <v>0</v>
      </c>
      <c r="G35" s="231">
        <v>0</v>
      </c>
      <c r="H35" s="231">
        <v>0</v>
      </c>
      <c r="I35" s="232">
        <v>0</v>
      </c>
      <c r="J35" s="233">
        <f t="shared" si="8"/>
        <v>1</v>
      </c>
      <c r="K35" s="231">
        <v>0</v>
      </c>
      <c r="L35" s="255">
        <v>18</v>
      </c>
      <c r="M35" s="574">
        <v>758</v>
      </c>
      <c r="N35" s="250">
        <v>151</v>
      </c>
      <c r="O35" s="251">
        <v>469</v>
      </c>
      <c r="P35" s="269">
        <f t="shared" si="0"/>
        <v>0.3333333333333333</v>
      </c>
      <c r="Q35" s="257">
        <f t="shared" si="1"/>
        <v>0</v>
      </c>
      <c r="R35" s="257">
        <f t="shared" si="2"/>
        <v>0</v>
      </c>
      <c r="S35" s="257">
        <f t="shared" si="3"/>
        <v>0</v>
      </c>
      <c r="T35" s="257">
        <f t="shared" si="4"/>
        <v>0</v>
      </c>
      <c r="U35" s="257">
        <f t="shared" si="5"/>
        <v>0</v>
      </c>
      <c r="V35" s="258">
        <f t="shared" si="6"/>
        <v>0</v>
      </c>
      <c r="W35" s="256">
        <f t="shared" si="7"/>
        <v>0.02702702702702703</v>
      </c>
      <c r="X35" s="257">
        <v>0</v>
      </c>
      <c r="Y35" s="290">
        <v>0.4864864864864865</v>
      </c>
      <c r="Z35" s="521">
        <v>0.24</v>
      </c>
      <c r="AA35" s="409">
        <v>0.05</v>
      </c>
      <c r="AB35" s="364">
        <v>0.15</v>
      </c>
    </row>
    <row r="36" spans="1:28" s="245" customFormat="1" ht="13.5" customHeight="1">
      <c r="A36" s="712">
        <v>8</v>
      </c>
      <c r="B36" s="375" t="s">
        <v>30</v>
      </c>
      <c r="C36" s="317">
        <v>0</v>
      </c>
      <c r="D36" s="318">
        <v>0</v>
      </c>
      <c r="E36" s="318">
        <v>0</v>
      </c>
      <c r="F36" s="318">
        <v>0</v>
      </c>
      <c r="G36" s="318">
        <v>0</v>
      </c>
      <c r="H36" s="318">
        <v>0</v>
      </c>
      <c r="I36" s="319">
        <v>0</v>
      </c>
      <c r="J36" s="272">
        <f t="shared" si="8"/>
        <v>0</v>
      </c>
      <c r="K36" s="318">
        <v>0</v>
      </c>
      <c r="L36" s="236">
        <v>10</v>
      </c>
      <c r="M36" s="573">
        <v>659</v>
      </c>
      <c r="N36" s="231">
        <v>188</v>
      </c>
      <c r="O36" s="232">
        <v>382</v>
      </c>
      <c r="P36" s="247">
        <f t="shared" si="0"/>
        <v>0</v>
      </c>
      <c r="Q36" s="238">
        <f t="shared" si="1"/>
        <v>0</v>
      </c>
      <c r="R36" s="238">
        <f t="shared" si="2"/>
        <v>0</v>
      </c>
      <c r="S36" s="238">
        <f t="shared" si="3"/>
        <v>0</v>
      </c>
      <c r="T36" s="238">
        <f t="shared" si="4"/>
        <v>0</v>
      </c>
      <c r="U36" s="238">
        <f t="shared" si="5"/>
        <v>0</v>
      </c>
      <c r="V36" s="239">
        <f t="shared" si="6"/>
        <v>0</v>
      </c>
      <c r="W36" s="240">
        <f t="shared" si="7"/>
        <v>0</v>
      </c>
      <c r="X36" s="238">
        <v>0</v>
      </c>
      <c r="Y36" s="286">
        <v>0.2702702702702703</v>
      </c>
      <c r="Z36" s="519">
        <v>0.21</v>
      </c>
      <c r="AA36" s="404">
        <v>0.06</v>
      </c>
      <c r="AB36" s="379">
        <v>0.12</v>
      </c>
    </row>
    <row r="37" spans="1:28" s="245" customFormat="1" ht="13.5" customHeight="1">
      <c r="A37" s="713"/>
      <c r="B37" s="360" t="s">
        <v>31</v>
      </c>
      <c r="C37" s="230">
        <v>0</v>
      </c>
      <c r="D37" s="231">
        <v>0</v>
      </c>
      <c r="E37" s="231">
        <v>0</v>
      </c>
      <c r="F37" s="231">
        <v>0</v>
      </c>
      <c r="G37" s="231">
        <v>0</v>
      </c>
      <c r="H37" s="231">
        <v>0</v>
      </c>
      <c r="I37" s="232">
        <v>0</v>
      </c>
      <c r="J37" s="233">
        <f t="shared" si="8"/>
        <v>0</v>
      </c>
      <c r="K37" s="231">
        <v>0</v>
      </c>
      <c r="L37" s="236">
        <v>11</v>
      </c>
      <c r="M37" s="573">
        <v>565</v>
      </c>
      <c r="N37" s="231">
        <v>201</v>
      </c>
      <c r="O37" s="232">
        <v>276</v>
      </c>
      <c r="P37" s="247">
        <f t="shared" si="0"/>
        <v>0</v>
      </c>
      <c r="Q37" s="238">
        <f t="shared" si="1"/>
        <v>0</v>
      </c>
      <c r="R37" s="238">
        <f t="shared" si="2"/>
        <v>0</v>
      </c>
      <c r="S37" s="238">
        <f t="shared" si="3"/>
        <v>0</v>
      </c>
      <c r="T37" s="238">
        <f t="shared" si="4"/>
        <v>0</v>
      </c>
      <c r="U37" s="238">
        <f t="shared" si="5"/>
        <v>0</v>
      </c>
      <c r="V37" s="268">
        <f t="shared" si="6"/>
        <v>0</v>
      </c>
      <c r="W37" s="240">
        <f t="shared" si="7"/>
        <v>0</v>
      </c>
      <c r="X37" s="238">
        <v>0</v>
      </c>
      <c r="Y37" s="286">
        <v>0.2972972972972973</v>
      </c>
      <c r="Z37" s="519">
        <v>0.18</v>
      </c>
      <c r="AA37" s="404">
        <v>0.06</v>
      </c>
      <c r="AB37" s="364">
        <v>0.09</v>
      </c>
    </row>
    <row r="38" spans="1:28" s="245" customFormat="1" ht="13.5" customHeight="1">
      <c r="A38" s="713"/>
      <c r="B38" s="360" t="s">
        <v>32</v>
      </c>
      <c r="C38" s="230">
        <v>0</v>
      </c>
      <c r="D38" s="231">
        <v>0</v>
      </c>
      <c r="E38" s="231">
        <v>0</v>
      </c>
      <c r="F38" s="231">
        <v>0</v>
      </c>
      <c r="G38" s="231">
        <v>0</v>
      </c>
      <c r="H38" s="231">
        <v>0</v>
      </c>
      <c r="I38" s="232">
        <v>0</v>
      </c>
      <c r="J38" s="233">
        <f t="shared" si="8"/>
        <v>0</v>
      </c>
      <c r="K38" s="231">
        <v>0</v>
      </c>
      <c r="L38" s="236">
        <v>6</v>
      </c>
      <c r="M38" s="573">
        <v>316</v>
      </c>
      <c r="N38" s="231">
        <v>115</v>
      </c>
      <c r="O38" s="232">
        <v>187</v>
      </c>
      <c r="P38" s="247">
        <f aca="true" t="shared" si="9" ref="P38:P57">C38/3</f>
        <v>0</v>
      </c>
      <c r="Q38" s="238">
        <f aca="true" t="shared" si="10" ref="Q38:Q57">D38/6</f>
        <v>0</v>
      </c>
      <c r="R38" s="238">
        <f aca="true" t="shared" si="11" ref="R38:R57">E38/5</f>
        <v>0</v>
      </c>
      <c r="S38" s="238">
        <f aca="true" t="shared" si="12" ref="S38:S57">F38/11</f>
        <v>0</v>
      </c>
      <c r="T38" s="238">
        <f aca="true" t="shared" si="13" ref="T38:T57">G38/4</f>
        <v>0</v>
      </c>
      <c r="U38" s="238">
        <f aca="true" t="shared" si="14" ref="U38:U57">H38/4</f>
        <v>0</v>
      </c>
      <c r="V38" s="268">
        <f aca="true" t="shared" si="15" ref="V38:V57">I38/4</f>
        <v>0</v>
      </c>
      <c r="W38" s="240">
        <f aca="true" t="shared" si="16" ref="W38:W58">J38/37</f>
        <v>0</v>
      </c>
      <c r="X38" s="238">
        <v>0</v>
      </c>
      <c r="Y38" s="286">
        <v>0.16216216216216217</v>
      </c>
      <c r="Z38" s="519">
        <v>0.1</v>
      </c>
      <c r="AA38" s="404">
        <v>0.04</v>
      </c>
      <c r="AB38" s="364">
        <v>0.06</v>
      </c>
    </row>
    <row r="39" spans="1:28" s="245" customFormat="1" ht="13.5" customHeight="1">
      <c r="A39" s="713"/>
      <c r="B39" s="360" t="s">
        <v>33</v>
      </c>
      <c r="C39" s="230">
        <v>0</v>
      </c>
      <c r="D39" s="231">
        <v>0</v>
      </c>
      <c r="E39" s="231">
        <v>0</v>
      </c>
      <c r="F39" s="231">
        <v>0</v>
      </c>
      <c r="G39" s="231">
        <v>0</v>
      </c>
      <c r="H39" s="231">
        <v>0</v>
      </c>
      <c r="I39" s="232">
        <v>0</v>
      </c>
      <c r="J39" s="233">
        <f t="shared" si="8"/>
        <v>0</v>
      </c>
      <c r="K39" s="231">
        <v>1</v>
      </c>
      <c r="L39" s="236">
        <v>8</v>
      </c>
      <c r="M39" s="573">
        <v>635</v>
      </c>
      <c r="N39" s="231">
        <v>134</v>
      </c>
      <c r="O39" s="232">
        <v>269</v>
      </c>
      <c r="P39" s="247">
        <f t="shared" si="9"/>
        <v>0</v>
      </c>
      <c r="Q39" s="238">
        <f t="shared" si="10"/>
        <v>0</v>
      </c>
      <c r="R39" s="238">
        <f t="shared" si="11"/>
        <v>0</v>
      </c>
      <c r="S39" s="238">
        <f t="shared" si="12"/>
        <v>0</v>
      </c>
      <c r="T39" s="238">
        <f t="shared" si="13"/>
        <v>0</v>
      </c>
      <c r="U39" s="238">
        <f t="shared" si="14"/>
        <v>0</v>
      </c>
      <c r="V39" s="268">
        <f t="shared" si="15"/>
        <v>0</v>
      </c>
      <c r="W39" s="240">
        <f t="shared" si="16"/>
        <v>0</v>
      </c>
      <c r="X39" s="238">
        <v>0.02702702702702703</v>
      </c>
      <c r="Y39" s="286">
        <v>0.21621621621621623</v>
      </c>
      <c r="Z39" s="519">
        <v>0.2</v>
      </c>
      <c r="AA39" s="404">
        <v>0.04</v>
      </c>
      <c r="AB39" s="364">
        <v>0.09</v>
      </c>
    </row>
    <row r="40" spans="1:28" s="245" customFormat="1" ht="13.5" customHeight="1">
      <c r="A40" s="714"/>
      <c r="B40" s="365" t="s">
        <v>34</v>
      </c>
      <c r="C40" s="249">
        <v>0</v>
      </c>
      <c r="D40" s="250">
        <v>1</v>
      </c>
      <c r="E40" s="250">
        <v>0</v>
      </c>
      <c r="F40" s="250">
        <v>1</v>
      </c>
      <c r="G40" s="250">
        <v>0</v>
      </c>
      <c r="H40" s="250">
        <v>0</v>
      </c>
      <c r="I40" s="251">
        <v>0</v>
      </c>
      <c r="J40" s="252">
        <f t="shared" si="8"/>
        <v>2</v>
      </c>
      <c r="K40" s="250">
        <v>0</v>
      </c>
      <c r="L40" s="255">
        <v>10</v>
      </c>
      <c r="M40" s="574">
        <v>448</v>
      </c>
      <c r="N40" s="250">
        <v>143</v>
      </c>
      <c r="O40" s="251">
        <v>247</v>
      </c>
      <c r="P40" s="269">
        <f t="shared" si="9"/>
        <v>0</v>
      </c>
      <c r="Q40" s="257">
        <f t="shared" si="10"/>
        <v>0.16666666666666666</v>
      </c>
      <c r="R40" s="257">
        <f t="shared" si="11"/>
        <v>0</v>
      </c>
      <c r="S40" s="257">
        <f t="shared" si="12"/>
        <v>0.09090909090909091</v>
      </c>
      <c r="T40" s="257">
        <f t="shared" si="13"/>
        <v>0</v>
      </c>
      <c r="U40" s="257">
        <f t="shared" si="14"/>
        <v>0</v>
      </c>
      <c r="V40" s="270">
        <f t="shared" si="15"/>
        <v>0</v>
      </c>
      <c r="W40" s="256">
        <f t="shared" si="16"/>
        <v>0.05405405405405406</v>
      </c>
      <c r="X40" s="257">
        <v>0</v>
      </c>
      <c r="Y40" s="290">
        <v>0.2702702702702703</v>
      </c>
      <c r="Z40" s="521">
        <v>0.14</v>
      </c>
      <c r="AA40" s="409">
        <v>0.05</v>
      </c>
      <c r="AB40" s="371">
        <v>0.08</v>
      </c>
    </row>
    <row r="41" spans="1:28" s="245" customFormat="1" ht="13.5" customHeight="1">
      <c r="A41" s="712">
        <v>9</v>
      </c>
      <c r="B41" s="360" t="s">
        <v>35</v>
      </c>
      <c r="C41" s="230">
        <v>0</v>
      </c>
      <c r="D41" s="231">
        <v>0</v>
      </c>
      <c r="E41" s="231">
        <v>0</v>
      </c>
      <c r="F41" s="231">
        <v>1</v>
      </c>
      <c r="G41" s="231">
        <v>0</v>
      </c>
      <c r="H41" s="231">
        <v>0</v>
      </c>
      <c r="I41" s="232">
        <v>0</v>
      </c>
      <c r="J41" s="233">
        <f t="shared" si="8"/>
        <v>1</v>
      </c>
      <c r="K41" s="231">
        <v>1</v>
      </c>
      <c r="L41" s="236">
        <v>10</v>
      </c>
      <c r="M41" s="573">
        <v>642</v>
      </c>
      <c r="N41" s="231">
        <v>111</v>
      </c>
      <c r="O41" s="232">
        <v>209</v>
      </c>
      <c r="P41" s="247">
        <f t="shared" si="9"/>
        <v>0</v>
      </c>
      <c r="Q41" s="238">
        <f t="shared" si="10"/>
        <v>0</v>
      </c>
      <c r="R41" s="238">
        <f t="shared" si="11"/>
        <v>0</v>
      </c>
      <c r="S41" s="238">
        <f t="shared" si="12"/>
        <v>0.09090909090909091</v>
      </c>
      <c r="T41" s="238">
        <f t="shared" si="13"/>
        <v>0</v>
      </c>
      <c r="U41" s="238">
        <f t="shared" si="14"/>
        <v>0</v>
      </c>
      <c r="V41" s="239">
        <f t="shared" si="15"/>
        <v>0</v>
      </c>
      <c r="W41" s="240">
        <f t="shared" si="16"/>
        <v>0.02702702702702703</v>
      </c>
      <c r="X41" s="238">
        <v>0.02702702702702703</v>
      </c>
      <c r="Y41" s="286">
        <v>0.2702702702702703</v>
      </c>
      <c r="Z41" s="519">
        <v>0.2</v>
      </c>
      <c r="AA41" s="404">
        <v>0.04</v>
      </c>
      <c r="AB41" s="364">
        <v>0.07</v>
      </c>
    </row>
    <row r="42" spans="1:28" s="245" customFormat="1" ht="13.5" customHeight="1">
      <c r="A42" s="713"/>
      <c r="B42" s="360" t="s">
        <v>36</v>
      </c>
      <c r="C42" s="230">
        <v>0</v>
      </c>
      <c r="D42" s="231">
        <v>1</v>
      </c>
      <c r="E42" s="231">
        <v>0</v>
      </c>
      <c r="F42" s="231">
        <v>0</v>
      </c>
      <c r="G42" s="231">
        <v>0</v>
      </c>
      <c r="H42" s="231">
        <v>0</v>
      </c>
      <c r="I42" s="232">
        <v>0</v>
      </c>
      <c r="J42" s="233">
        <f t="shared" si="8"/>
        <v>1</v>
      </c>
      <c r="K42" s="231">
        <v>0</v>
      </c>
      <c r="L42" s="236">
        <v>9</v>
      </c>
      <c r="M42" s="573">
        <v>467</v>
      </c>
      <c r="N42" s="231">
        <v>153</v>
      </c>
      <c r="O42" s="232">
        <v>225</v>
      </c>
      <c r="P42" s="247">
        <f t="shared" si="9"/>
        <v>0</v>
      </c>
      <c r="Q42" s="238">
        <f t="shared" si="10"/>
        <v>0.16666666666666666</v>
      </c>
      <c r="R42" s="238">
        <f t="shared" si="11"/>
        <v>0</v>
      </c>
      <c r="S42" s="238">
        <f t="shared" si="12"/>
        <v>0</v>
      </c>
      <c r="T42" s="238">
        <f t="shared" si="13"/>
        <v>0</v>
      </c>
      <c r="U42" s="238">
        <f t="shared" si="14"/>
        <v>0</v>
      </c>
      <c r="V42" s="239">
        <f t="shared" si="15"/>
        <v>0</v>
      </c>
      <c r="W42" s="240">
        <f t="shared" si="16"/>
        <v>0.02702702702702703</v>
      </c>
      <c r="X42" s="238">
        <v>0</v>
      </c>
      <c r="Y42" s="286">
        <v>0.24324324324324326</v>
      </c>
      <c r="Z42" s="519">
        <v>0.15</v>
      </c>
      <c r="AA42" s="404">
        <v>0.05</v>
      </c>
      <c r="AB42" s="364">
        <v>0.07</v>
      </c>
    </row>
    <row r="43" spans="1:28" s="245" customFormat="1" ht="13.5" customHeight="1">
      <c r="A43" s="713"/>
      <c r="B43" s="360" t="s">
        <v>37</v>
      </c>
      <c r="C43" s="230">
        <v>0</v>
      </c>
      <c r="D43" s="231">
        <v>0</v>
      </c>
      <c r="E43" s="231">
        <v>0</v>
      </c>
      <c r="F43" s="231">
        <v>0</v>
      </c>
      <c r="G43" s="231">
        <v>0</v>
      </c>
      <c r="H43" s="231">
        <v>0</v>
      </c>
      <c r="I43" s="232">
        <v>0</v>
      </c>
      <c r="J43" s="233">
        <f t="shared" si="8"/>
        <v>0</v>
      </c>
      <c r="K43" s="231">
        <v>0</v>
      </c>
      <c r="L43" s="236">
        <v>5</v>
      </c>
      <c r="M43" s="573">
        <v>466</v>
      </c>
      <c r="N43" s="231">
        <v>128</v>
      </c>
      <c r="O43" s="232">
        <v>157</v>
      </c>
      <c r="P43" s="247">
        <f t="shared" si="9"/>
        <v>0</v>
      </c>
      <c r="Q43" s="238">
        <f t="shared" si="10"/>
        <v>0</v>
      </c>
      <c r="R43" s="238">
        <f t="shared" si="11"/>
        <v>0</v>
      </c>
      <c r="S43" s="238">
        <f t="shared" si="12"/>
        <v>0</v>
      </c>
      <c r="T43" s="238">
        <f t="shared" si="13"/>
        <v>0</v>
      </c>
      <c r="U43" s="238">
        <f t="shared" si="14"/>
        <v>0</v>
      </c>
      <c r="V43" s="239">
        <f t="shared" si="15"/>
        <v>0</v>
      </c>
      <c r="W43" s="240">
        <f t="shared" si="16"/>
        <v>0</v>
      </c>
      <c r="X43" s="238">
        <v>0</v>
      </c>
      <c r="Y43" s="286">
        <v>0.13513513513513514</v>
      </c>
      <c r="Z43" s="519">
        <v>0.15</v>
      </c>
      <c r="AA43" s="404">
        <v>0.04</v>
      </c>
      <c r="AB43" s="364">
        <v>0.05</v>
      </c>
    </row>
    <row r="44" spans="1:28" s="245" customFormat="1" ht="13.5" customHeight="1">
      <c r="A44" s="714"/>
      <c r="B44" s="365" t="s">
        <v>38</v>
      </c>
      <c r="C44" s="249">
        <v>0</v>
      </c>
      <c r="D44" s="250">
        <v>0</v>
      </c>
      <c r="E44" s="250">
        <v>0</v>
      </c>
      <c r="F44" s="250">
        <v>0</v>
      </c>
      <c r="G44" s="250">
        <v>0</v>
      </c>
      <c r="H44" s="250">
        <v>0</v>
      </c>
      <c r="I44" s="251">
        <v>0</v>
      </c>
      <c r="J44" s="252">
        <f t="shared" si="8"/>
        <v>0</v>
      </c>
      <c r="K44" s="250">
        <v>0</v>
      </c>
      <c r="L44" s="255">
        <v>10</v>
      </c>
      <c r="M44" s="574">
        <v>486</v>
      </c>
      <c r="N44" s="250">
        <v>128</v>
      </c>
      <c r="O44" s="251">
        <v>159</v>
      </c>
      <c r="P44" s="269">
        <f t="shared" si="9"/>
        <v>0</v>
      </c>
      <c r="Q44" s="257">
        <f t="shared" si="10"/>
        <v>0</v>
      </c>
      <c r="R44" s="257">
        <f t="shared" si="11"/>
        <v>0</v>
      </c>
      <c r="S44" s="257">
        <f t="shared" si="12"/>
        <v>0</v>
      </c>
      <c r="T44" s="257">
        <f t="shared" si="13"/>
        <v>0</v>
      </c>
      <c r="U44" s="257">
        <f t="shared" si="14"/>
        <v>0</v>
      </c>
      <c r="V44" s="258">
        <f t="shared" si="15"/>
        <v>0</v>
      </c>
      <c r="W44" s="256">
        <f t="shared" si="16"/>
        <v>0</v>
      </c>
      <c r="X44" s="257">
        <v>0</v>
      </c>
      <c r="Y44" s="290">
        <v>0.2702702702702703</v>
      </c>
      <c r="Z44" s="521">
        <v>0.15</v>
      </c>
      <c r="AA44" s="409">
        <v>0.04</v>
      </c>
      <c r="AB44" s="371">
        <v>0.05</v>
      </c>
    </row>
    <row r="45" spans="1:28" s="245" customFormat="1" ht="13.5" customHeight="1">
      <c r="A45" s="712">
        <v>10</v>
      </c>
      <c r="B45" s="375" t="s">
        <v>39</v>
      </c>
      <c r="C45" s="317">
        <v>0</v>
      </c>
      <c r="D45" s="318">
        <v>1</v>
      </c>
      <c r="E45" s="318">
        <v>0</v>
      </c>
      <c r="F45" s="318">
        <v>0</v>
      </c>
      <c r="G45" s="318">
        <v>0</v>
      </c>
      <c r="H45" s="318">
        <v>0</v>
      </c>
      <c r="I45" s="319">
        <v>0</v>
      </c>
      <c r="J45" s="272">
        <f t="shared" si="8"/>
        <v>1</v>
      </c>
      <c r="K45" s="318">
        <v>0</v>
      </c>
      <c r="L45" s="236">
        <v>2</v>
      </c>
      <c r="M45" s="573">
        <v>489</v>
      </c>
      <c r="N45" s="231">
        <v>123</v>
      </c>
      <c r="O45" s="232">
        <v>157</v>
      </c>
      <c r="P45" s="247">
        <f t="shared" si="9"/>
        <v>0</v>
      </c>
      <c r="Q45" s="238">
        <f t="shared" si="10"/>
        <v>0.16666666666666666</v>
      </c>
      <c r="R45" s="238">
        <f t="shared" si="11"/>
        <v>0</v>
      </c>
      <c r="S45" s="238">
        <f t="shared" si="12"/>
        <v>0</v>
      </c>
      <c r="T45" s="238">
        <f t="shared" si="13"/>
        <v>0</v>
      </c>
      <c r="U45" s="238">
        <f t="shared" si="14"/>
        <v>0</v>
      </c>
      <c r="V45" s="239">
        <f t="shared" si="15"/>
        <v>0</v>
      </c>
      <c r="W45" s="240">
        <f t="shared" si="16"/>
        <v>0.02702702702702703</v>
      </c>
      <c r="X45" s="238">
        <v>0</v>
      </c>
      <c r="Y45" s="286">
        <v>0.05405405405405406</v>
      </c>
      <c r="Z45" s="519">
        <v>0.16</v>
      </c>
      <c r="AA45" s="404">
        <v>0.04</v>
      </c>
      <c r="AB45" s="364">
        <v>0.05</v>
      </c>
    </row>
    <row r="46" spans="1:28" s="245" customFormat="1" ht="13.5" customHeight="1">
      <c r="A46" s="713"/>
      <c r="B46" s="360" t="s">
        <v>40</v>
      </c>
      <c r="C46" s="230">
        <v>0</v>
      </c>
      <c r="D46" s="231">
        <v>0</v>
      </c>
      <c r="E46" s="231">
        <v>0</v>
      </c>
      <c r="F46" s="231">
        <v>0</v>
      </c>
      <c r="G46" s="231">
        <v>0</v>
      </c>
      <c r="H46" s="231">
        <v>0</v>
      </c>
      <c r="I46" s="232">
        <v>0</v>
      </c>
      <c r="J46" s="233">
        <f t="shared" si="8"/>
        <v>0</v>
      </c>
      <c r="K46" s="231">
        <v>0</v>
      </c>
      <c r="L46" s="236">
        <v>7</v>
      </c>
      <c r="M46" s="573">
        <v>464</v>
      </c>
      <c r="N46" s="231">
        <v>167</v>
      </c>
      <c r="O46" s="232">
        <v>133</v>
      </c>
      <c r="P46" s="247">
        <f t="shared" si="9"/>
        <v>0</v>
      </c>
      <c r="Q46" s="238">
        <f t="shared" si="10"/>
        <v>0</v>
      </c>
      <c r="R46" s="238">
        <f t="shared" si="11"/>
        <v>0</v>
      </c>
      <c r="S46" s="238">
        <f t="shared" si="12"/>
        <v>0</v>
      </c>
      <c r="T46" s="238">
        <f t="shared" si="13"/>
        <v>0</v>
      </c>
      <c r="U46" s="238">
        <f t="shared" si="14"/>
        <v>0</v>
      </c>
      <c r="V46" s="268">
        <f t="shared" si="15"/>
        <v>0</v>
      </c>
      <c r="W46" s="240">
        <f t="shared" si="16"/>
        <v>0</v>
      </c>
      <c r="X46" s="238">
        <v>0</v>
      </c>
      <c r="Y46" s="286">
        <v>0.1891891891891892</v>
      </c>
      <c r="Z46" s="519">
        <v>0.15</v>
      </c>
      <c r="AA46" s="404">
        <v>0.05</v>
      </c>
      <c r="AB46" s="364">
        <v>0.04</v>
      </c>
    </row>
    <row r="47" spans="1:28" s="245" customFormat="1" ht="13.5" customHeight="1">
      <c r="A47" s="713"/>
      <c r="B47" s="360" t="s">
        <v>41</v>
      </c>
      <c r="C47" s="230">
        <v>0</v>
      </c>
      <c r="D47" s="231">
        <v>0</v>
      </c>
      <c r="E47" s="231">
        <v>0</v>
      </c>
      <c r="F47" s="231">
        <v>0</v>
      </c>
      <c r="G47" s="231">
        <v>0</v>
      </c>
      <c r="H47" s="231">
        <v>0</v>
      </c>
      <c r="I47" s="232">
        <v>0</v>
      </c>
      <c r="J47" s="233">
        <f t="shared" si="8"/>
        <v>0</v>
      </c>
      <c r="K47" s="231">
        <v>0</v>
      </c>
      <c r="L47" s="236">
        <v>4</v>
      </c>
      <c r="M47" s="573">
        <v>457</v>
      </c>
      <c r="N47" s="231">
        <v>114</v>
      </c>
      <c r="O47" s="232">
        <v>117</v>
      </c>
      <c r="P47" s="247">
        <f t="shared" si="9"/>
        <v>0</v>
      </c>
      <c r="Q47" s="238">
        <f t="shared" si="10"/>
        <v>0</v>
      </c>
      <c r="R47" s="238">
        <f t="shared" si="11"/>
        <v>0</v>
      </c>
      <c r="S47" s="238">
        <f t="shared" si="12"/>
        <v>0</v>
      </c>
      <c r="T47" s="238">
        <f t="shared" si="13"/>
        <v>0</v>
      </c>
      <c r="U47" s="238">
        <f t="shared" si="14"/>
        <v>0</v>
      </c>
      <c r="V47" s="268">
        <f t="shared" si="15"/>
        <v>0</v>
      </c>
      <c r="W47" s="240">
        <f t="shared" si="16"/>
        <v>0</v>
      </c>
      <c r="X47" s="238">
        <v>0</v>
      </c>
      <c r="Y47" s="286">
        <v>0.10810810810810811</v>
      </c>
      <c r="Z47" s="519">
        <v>0.15</v>
      </c>
      <c r="AA47" s="404">
        <v>0.04</v>
      </c>
      <c r="AB47" s="364">
        <v>0.04</v>
      </c>
    </row>
    <row r="48" spans="1:28" s="245" customFormat="1" ht="13.5" customHeight="1">
      <c r="A48" s="713"/>
      <c r="B48" s="360" t="s">
        <v>42</v>
      </c>
      <c r="C48" s="230">
        <v>0</v>
      </c>
      <c r="D48" s="231">
        <v>3</v>
      </c>
      <c r="E48" s="231">
        <v>0</v>
      </c>
      <c r="F48" s="231">
        <v>0</v>
      </c>
      <c r="G48" s="231">
        <v>0</v>
      </c>
      <c r="H48" s="231">
        <v>0</v>
      </c>
      <c r="I48" s="232">
        <v>0</v>
      </c>
      <c r="J48" s="233">
        <f t="shared" si="8"/>
        <v>3</v>
      </c>
      <c r="K48" s="231">
        <v>0</v>
      </c>
      <c r="L48" s="236">
        <v>3</v>
      </c>
      <c r="M48" s="573">
        <v>606</v>
      </c>
      <c r="N48" s="231">
        <v>132</v>
      </c>
      <c r="O48" s="232">
        <v>137</v>
      </c>
      <c r="P48" s="247">
        <f t="shared" si="9"/>
        <v>0</v>
      </c>
      <c r="Q48" s="238">
        <f t="shared" si="10"/>
        <v>0.5</v>
      </c>
      <c r="R48" s="238">
        <f t="shared" si="11"/>
        <v>0</v>
      </c>
      <c r="S48" s="238">
        <f t="shared" si="12"/>
        <v>0</v>
      </c>
      <c r="T48" s="238">
        <f t="shared" si="13"/>
        <v>0</v>
      </c>
      <c r="U48" s="238">
        <f t="shared" si="14"/>
        <v>0</v>
      </c>
      <c r="V48" s="268">
        <f t="shared" si="15"/>
        <v>0</v>
      </c>
      <c r="W48" s="240">
        <f t="shared" si="16"/>
        <v>0.08108108108108109</v>
      </c>
      <c r="X48" s="238">
        <v>0</v>
      </c>
      <c r="Y48" s="286">
        <v>0.08108108108108109</v>
      </c>
      <c r="Z48" s="519">
        <v>0.19</v>
      </c>
      <c r="AA48" s="404">
        <v>0.04</v>
      </c>
      <c r="AB48" s="364">
        <v>0.04</v>
      </c>
    </row>
    <row r="49" spans="1:28" s="245" customFormat="1" ht="13.5" customHeight="1">
      <c r="A49" s="714"/>
      <c r="B49" s="365" t="s">
        <v>43</v>
      </c>
      <c r="C49" s="249">
        <v>0</v>
      </c>
      <c r="D49" s="250">
        <v>2</v>
      </c>
      <c r="E49" s="250">
        <v>0</v>
      </c>
      <c r="F49" s="250">
        <v>0</v>
      </c>
      <c r="G49" s="250">
        <v>0</v>
      </c>
      <c r="H49" s="250">
        <v>0</v>
      </c>
      <c r="I49" s="251">
        <v>0</v>
      </c>
      <c r="J49" s="252">
        <f t="shared" si="8"/>
        <v>2</v>
      </c>
      <c r="K49" s="250">
        <v>0</v>
      </c>
      <c r="L49" s="255">
        <v>3</v>
      </c>
      <c r="M49" s="574">
        <v>722</v>
      </c>
      <c r="N49" s="250">
        <v>138</v>
      </c>
      <c r="O49" s="251">
        <v>121</v>
      </c>
      <c r="P49" s="269">
        <f t="shared" si="9"/>
        <v>0</v>
      </c>
      <c r="Q49" s="257">
        <f t="shared" si="10"/>
        <v>0.3333333333333333</v>
      </c>
      <c r="R49" s="257">
        <f t="shared" si="11"/>
        <v>0</v>
      </c>
      <c r="S49" s="257">
        <f t="shared" si="12"/>
        <v>0</v>
      </c>
      <c r="T49" s="257">
        <f t="shared" si="13"/>
        <v>0</v>
      </c>
      <c r="U49" s="257">
        <f t="shared" si="14"/>
        <v>0</v>
      </c>
      <c r="V49" s="270">
        <f t="shared" si="15"/>
        <v>0</v>
      </c>
      <c r="W49" s="256">
        <f t="shared" si="16"/>
        <v>0.05405405405405406</v>
      </c>
      <c r="X49" s="257">
        <v>0</v>
      </c>
      <c r="Y49" s="290">
        <v>0.08108108108108109</v>
      </c>
      <c r="Z49" s="521">
        <v>0.23</v>
      </c>
      <c r="AA49" s="409">
        <v>0.04</v>
      </c>
      <c r="AB49" s="371">
        <v>0.04</v>
      </c>
    </row>
    <row r="50" spans="1:28" s="245" customFormat="1" ht="13.5" customHeight="1">
      <c r="A50" s="712">
        <v>11</v>
      </c>
      <c r="B50" s="360" t="s">
        <v>44</v>
      </c>
      <c r="C50" s="230">
        <v>0</v>
      </c>
      <c r="D50" s="231">
        <v>1</v>
      </c>
      <c r="E50" s="231">
        <v>0</v>
      </c>
      <c r="F50" s="231">
        <v>1</v>
      </c>
      <c r="G50" s="231">
        <v>0</v>
      </c>
      <c r="H50" s="231">
        <v>0</v>
      </c>
      <c r="I50" s="232">
        <v>0</v>
      </c>
      <c r="J50" s="233">
        <f t="shared" si="8"/>
        <v>2</v>
      </c>
      <c r="K50" s="231">
        <v>1</v>
      </c>
      <c r="L50" s="232">
        <v>3</v>
      </c>
      <c r="M50" s="573">
        <v>611</v>
      </c>
      <c r="N50" s="231">
        <v>157</v>
      </c>
      <c r="O50" s="232">
        <v>154</v>
      </c>
      <c r="P50" s="247">
        <f t="shared" si="9"/>
        <v>0</v>
      </c>
      <c r="Q50" s="238">
        <f t="shared" si="10"/>
        <v>0.16666666666666666</v>
      </c>
      <c r="R50" s="238">
        <f t="shared" si="11"/>
        <v>0</v>
      </c>
      <c r="S50" s="238">
        <f t="shared" si="12"/>
        <v>0.09090909090909091</v>
      </c>
      <c r="T50" s="238">
        <f t="shared" si="13"/>
        <v>0</v>
      </c>
      <c r="U50" s="238">
        <f t="shared" si="14"/>
        <v>0</v>
      </c>
      <c r="V50" s="239">
        <f t="shared" si="15"/>
        <v>0</v>
      </c>
      <c r="W50" s="240">
        <f t="shared" si="16"/>
        <v>0.05405405405405406</v>
      </c>
      <c r="X50" s="238">
        <v>0.02702702702702703</v>
      </c>
      <c r="Y50" s="286">
        <v>0.08108108108108109</v>
      </c>
      <c r="Z50" s="519">
        <v>0.19</v>
      </c>
      <c r="AA50" s="404">
        <v>0.05</v>
      </c>
      <c r="AB50" s="364">
        <v>0.05</v>
      </c>
    </row>
    <row r="51" spans="1:28" s="245" customFormat="1" ht="13.5" customHeight="1">
      <c r="A51" s="713"/>
      <c r="B51" s="360" t="s">
        <v>45</v>
      </c>
      <c r="C51" s="230">
        <v>0</v>
      </c>
      <c r="D51" s="231">
        <v>0</v>
      </c>
      <c r="E51" s="231">
        <v>0</v>
      </c>
      <c r="F51" s="231">
        <v>0</v>
      </c>
      <c r="G51" s="231">
        <v>0</v>
      </c>
      <c r="H51" s="231">
        <v>0</v>
      </c>
      <c r="I51" s="232">
        <v>0</v>
      </c>
      <c r="J51" s="233">
        <f t="shared" si="8"/>
        <v>0</v>
      </c>
      <c r="K51" s="231">
        <v>0</v>
      </c>
      <c r="L51" s="232">
        <v>5</v>
      </c>
      <c r="M51" s="573">
        <v>798</v>
      </c>
      <c r="N51" s="231">
        <v>188</v>
      </c>
      <c r="O51" s="232">
        <v>129</v>
      </c>
      <c r="P51" s="247">
        <f t="shared" si="9"/>
        <v>0</v>
      </c>
      <c r="Q51" s="238">
        <f t="shared" si="10"/>
        <v>0</v>
      </c>
      <c r="R51" s="238">
        <f t="shared" si="11"/>
        <v>0</v>
      </c>
      <c r="S51" s="238">
        <f t="shared" si="12"/>
        <v>0</v>
      </c>
      <c r="T51" s="238">
        <f t="shared" si="13"/>
        <v>0</v>
      </c>
      <c r="U51" s="238">
        <f t="shared" si="14"/>
        <v>0</v>
      </c>
      <c r="V51" s="239">
        <f t="shared" si="15"/>
        <v>0</v>
      </c>
      <c r="W51" s="240">
        <f t="shared" si="16"/>
        <v>0</v>
      </c>
      <c r="X51" s="238">
        <v>0</v>
      </c>
      <c r="Y51" s="286">
        <v>0.13513513513513514</v>
      </c>
      <c r="Z51" s="519">
        <v>0.25</v>
      </c>
      <c r="AA51" s="404">
        <v>0.06</v>
      </c>
      <c r="AB51" s="364">
        <v>0.04</v>
      </c>
    </row>
    <row r="52" spans="1:28" s="245" customFormat="1" ht="13.5" customHeight="1">
      <c r="A52" s="713"/>
      <c r="B52" s="360" t="s">
        <v>46</v>
      </c>
      <c r="C52" s="230">
        <v>0</v>
      </c>
      <c r="D52" s="231">
        <v>0</v>
      </c>
      <c r="E52" s="231">
        <v>0</v>
      </c>
      <c r="F52" s="231">
        <v>3</v>
      </c>
      <c r="G52" s="231">
        <v>0</v>
      </c>
      <c r="H52" s="231">
        <v>0</v>
      </c>
      <c r="I52" s="232">
        <v>0</v>
      </c>
      <c r="J52" s="233">
        <f t="shared" si="8"/>
        <v>3</v>
      </c>
      <c r="K52" s="231">
        <v>0</v>
      </c>
      <c r="L52" s="232">
        <v>5</v>
      </c>
      <c r="M52" s="573">
        <v>904</v>
      </c>
      <c r="N52" s="231">
        <v>189</v>
      </c>
      <c r="O52" s="232">
        <v>134</v>
      </c>
      <c r="P52" s="247">
        <f t="shared" si="9"/>
        <v>0</v>
      </c>
      <c r="Q52" s="238">
        <f t="shared" si="10"/>
        <v>0</v>
      </c>
      <c r="R52" s="238">
        <f t="shared" si="11"/>
        <v>0</v>
      </c>
      <c r="S52" s="238">
        <f t="shared" si="12"/>
        <v>0.2727272727272727</v>
      </c>
      <c r="T52" s="238">
        <f t="shared" si="13"/>
        <v>0</v>
      </c>
      <c r="U52" s="238">
        <f t="shared" si="14"/>
        <v>0</v>
      </c>
      <c r="V52" s="239">
        <f t="shared" si="15"/>
        <v>0</v>
      </c>
      <c r="W52" s="240">
        <f t="shared" si="16"/>
        <v>0.08108108108108109</v>
      </c>
      <c r="X52" s="238">
        <v>0</v>
      </c>
      <c r="Y52" s="239">
        <v>0.13513513513513514</v>
      </c>
      <c r="Z52" s="519">
        <v>0.29</v>
      </c>
      <c r="AA52" s="404">
        <v>0.06</v>
      </c>
      <c r="AB52" s="364">
        <v>0.04</v>
      </c>
    </row>
    <row r="53" spans="1:28" s="245" customFormat="1" ht="13.5" customHeight="1">
      <c r="A53" s="714"/>
      <c r="B53" s="365" t="s">
        <v>47</v>
      </c>
      <c r="C53" s="249">
        <v>0</v>
      </c>
      <c r="D53" s="250">
        <v>4</v>
      </c>
      <c r="E53" s="250">
        <v>0</v>
      </c>
      <c r="F53" s="250">
        <v>2</v>
      </c>
      <c r="G53" s="250">
        <v>0</v>
      </c>
      <c r="H53" s="250">
        <v>0</v>
      </c>
      <c r="I53" s="251">
        <v>0</v>
      </c>
      <c r="J53" s="252">
        <f t="shared" si="8"/>
        <v>6</v>
      </c>
      <c r="K53" s="250">
        <v>3</v>
      </c>
      <c r="L53" s="251">
        <v>6</v>
      </c>
      <c r="M53" s="574">
        <v>888</v>
      </c>
      <c r="N53" s="250">
        <v>222</v>
      </c>
      <c r="O53" s="251">
        <v>144</v>
      </c>
      <c r="P53" s="269">
        <f t="shared" si="9"/>
        <v>0</v>
      </c>
      <c r="Q53" s="257">
        <f t="shared" si="10"/>
        <v>0.6666666666666666</v>
      </c>
      <c r="R53" s="257">
        <f t="shared" si="11"/>
        <v>0</v>
      </c>
      <c r="S53" s="257">
        <f t="shared" si="12"/>
        <v>0.18181818181818182</v>
      </c>
      <c r="T53" s="257">
        <f t="shared" si="13"/>
        <v>0</v>
      </c>
      <c r="U53" s="257">
        <f t="shared" si="14"/>
        <v>0</v>
      </c>
      <c r="V53" s="258">
        <f t="shared" si="15"/>
        <v>0</v>
      </c>
      <c r="W53" s="256">
        <f t="shared" si="16"/>
        <v>0.16216216216216217</v>
      </c>
      <c r="X53" s="257">
        <v>0.08108108108108109</v>
      </c>
      <c r="Y53" s="258">
        <v>0.16216216216216217</v>
      </c>
      <c r="Z53" s="521">
        <v>0.28</v>
      </c>
      <c r="AA53" s="409">
        <v>0.07</v>
      </c>
      <c r="AB53" s="371">
        <v>0.05</v>
      </c>
    </row>
    <row r="54" spans="1:28" s="245" customFormat="1" ht="13.5" customHeight="1">
      <c r="A54" s="712">
        <v>12</v>
      </c>
      <c r="B54" s="360" t="s">
        <v>48</v>
      </c>
      <c r="C54" s="230">
        <v>0</v>
      </c>
      <c r="D54" s="231">
        <v>1</v>
      </c>
      <c r="E54" s="231">
        <v>0</v>
      </c>
      <c r="F54" s="231">
        <v>0</v>
      </c>
      <c r="G54" s="231">
        <v>0</v>
      </c>
      <c r="H54" s="231">
        <v>0</v>
      </c>
      <c r="I54" s="232">
        <v>0</v>
      </c>
      <c r="J54" s="233">
        <f t="shared" si="8"/>
        <v>1</v>
      </c>
      <c r="K54" s="231">
        <v>1</v>
      </c>
      <c r="L54" s="232">
        <v>5</v>
      </c>
      <c r="M54" s="573">
        <v>1026</v>
      </c>
      <c r="N54" s="231">
        <v>244</v>
      </c>
      <c r="O54" s="232">
        <v>152</v>
      </c>
      <c r="P54" s="247">
        <f t="shared" si="9"/>
        <v>0</v>
      </c>
      <c r="Q54" s="238">
        <f t="shared" si="10"/>
        <v>0.16666666666666666</v>
      </c>
      <c r="R54" s="238">
        <f t="shared" si="11"/>
        <v>0</v>
      </c>
      <c r="S54" s="238">
        <f t="shared" si="12"/>
        <v>0</v>
      </c>
      <c r="T54" s="238">
        <f t="shared" si="13"/>
        <v>0</v>
      </c>
      <c r="U54" s="238">
        <f t="shared" si="14"/>
        <v>0</v>
      </c>
      <c r="V54" s="268">
        <f t="shared" si="15"/>
        <v>0</v>
      </c>
      <c r="W54" s="240">
        <f t="shared" si="16"/>
        <v>0.02702702702702703</v>
      </c>
      <c r="X54" s="238">
        <v>0.02702702702702703</v>
      </c>
      <c r="Y54" s="239">
        <v>0.13513513513513514</v>
      </c>
      <c r="Z54" s="519">
        <v>0.33</v>
      </c>
      <c r="AA54" s="404">
        <v>0.08</v>
      </c>
      <c r="AB54" s="364">
        <v>0.05</v>
      </c>
    </row>
    <row r="55" spans="1:28" s="245" customFormat="1" ht="13.5" customHeight="1">
      <c r="A55" s="713"/>
      <c r="B55" s="360" t="s">
        <v>49</v>
      </c>
      <c r="C55" s="230">
        <v>0</v>
      </c>
      <c r="D55" s="231">
        <v>4</v>
      </c>
      <c r="E55" s="231">
        <v>0</v>
      </c>
      <c r="F55" s="231">
        <v>2</v>
      </c>
      <c r="G55" s="231">
        <v>0</v>
      </c>
      <c r="H55" s="231">
        <v>0</v>
      </c>
      <c r="I55" s="232">
        <v>0</v>
      </c>
      <c r="J55" s="233">
        <f t="shared" si="8"/>
        <v>6</v>
      </c>
      <c r="K55" s="231">
        <v>0</v>
      </c>
      <c r="L55" s="232">
        <v>8</v>
      </c>
      <c r="M55" s="573">
        <v>1323</v>
      </c>
      <c r="N55" s="231">
        <v>280</v>
      </c>
      <c r="O55" s="232">
        <v>171</v>
      </c>
      <c r="P55" s="247">
        <f t="shared" si="9"/>
        <v>0</v>
      </c>
      <c r="Q55" s="238">
        <f t="shared" si="10"/>
        <v>0.6666666666666666</v>
      </c>
      <c r="R55" s="238">
        <f t="shared" si="11"/>
        <v>0</v>
      </c>
      <c r="S55" s="238">
        <f t="shared" si="12"/>
        <v>0.18181818181818182</v>
      </c>
      <c r="T55" s="238">
        <f t="shared" si="13"/>
        <v>0</v>
      </c>
      <c r="U55" s="238">
        <f t="shared" si="14"/>
        <v>0</v>
      </c>
      <c r="V55" s="239">
        <f t="shared" si="15"/>
        <v>0</v>
      </c>
      <c r="W55" s="240">
        <f t="shared" si="16"/>
        <v>0.16216216216216217</v>
      </c>
      <c r="X55" s="238">
        <v>0</v>
      </c>
      <c r="Y55" s="239">
        <v>0.21621621621621623</v>
      </c>
      <c r="Z55" s="519">
        <v>0.42</v>
      </c>
      <c r="AA55" s="404">
        <v>0.09</v>
      </c>
      <c r="AB55" s="364">
        <v>0.05</v>
      </c>
    </row>
    <row r="56" spans="1:28" s="245" customFormat="1" ht="13.5" customHeight="1">
      <c r="A56" s="713"/>
      <c r="B56" s="360" t="s">
        <v>50</v>
      </c>
      <c r="C56" s="230">
        <v>0</v>
      </c>
      <c r="D56" s="231">
        <v>0</v>
      </c>
      <c r="E56" s="231">
        <v>0</v>
      </c>
      <c r="F56" s="231">
        <v>0</v>
      </c>
      <c r="G56" s="231">
        <v>1</v>
      </c>
      <c r="H56" s="231">
        <v>0</v>
      </c>
      <c r="I56" s="232">
        <v>1</v>
      </c>
      <c r="J56" s="233">
        <f t="shared" si="8"/>
        <v>2</v>
      </c>
      <c r="K56" s="231">
        <v>0</v>
      </c>
      <c r="L56" s="232">
        <v>9</v>
      </c>
      <c r="M56" s="573">
        <v>1130</v>
      </c>
      <c r="N56" s="231">
        <v>320</v>
      </c>
      <c r="O56" s="232">
        <v>164</v>
      </c>
      <c r="P56" s="247">
        <f t="shared" si="9"/>
        <v>0</v>
      </c>
      <c r="Q56" s="238">
        <f t="shared" si="10"/>
        <v>0</v>
      </c>
      <c r="R56" s="238">
        <f t="shared" si="11"/>
        <v>0</v>
      </c>
      <c r="S56" s="238">
        <f t="shared" si="12"/>
        <v>0</v>
      </c>
      <c r="T56" s="238">
        <f t="shared" si="13"/>
        <v>0.25</v>
      </c>
      <c r="U56" s="238">
        <f t="shared" si="14"/>
        <v>0</v>
      </c>
      <c r="V56" s="239">
        <f t="shared" si="15"/>
        <v>0.25</v>
      </c>
      <c r="W56" s="240">
        <f t="shared" si="16"/>
        <v>0.05405405405405406</v>
      </c>
      <c r="X56" s="238">
        <v>0</v>
      </c>
      <c r="Y56" s="239">
        <v>0.24324324324324326</v>
      </c>
      <c r="Z56" s="519">
        <v>0.36</v>
      </c>
      <c r="AA56" s="404">
        <v>0.1</v>
      </c>
      <c r="AB56" s="364">
        <v>0.05</v>
      </c>
    </row>
    <row r="57" spans="1:28" s="245" customFormat="1" ht="13.5" customHeight="1">
      <c r="A57" s="713"/>
      <c r="B57" s="360" t="s">
        <v>51</v>
      </c>
      <c r="C57" s="230">
        <v>0</v>
      </c>
      <c r="D57" s="231">
        <v>0</v>
      </c>
      <c r="E57" s="231">
        <v>0</v>
      </c>
      <c r="F57" s="231">
        <v>0</v>
      </c>
      <c r="G57" s="231">
        <v>1</v>
      </c>
      <c r="H57" s="231">
        <v>0</v>
      </c>
      <c r="I57" s="232">
        <v>0</v>
      </c>
      <c r="J57" s="233">
        <f t="shared" si="8"/>
        <v>1</v>
      </c>
      <c r="K57" s="231">
        <v>1</v>
      </c>
      <c r="L57" s="232">
        <v>8</v>
      </c>
      <c r="M57" s="573">
        <v>1019</v>
      </c>
      <c r="N57" s="231">
        <v>253</v>
      </c>
      <c r="O57" s="232">
        <v>163</v>
      </c>
      <c r="P57" s="247">
        <f t="shared" si="9"/>
        <v>0</v>
      </c>
      <c r="Q57" s="238">
        <f t="shared" si="10"/>
        <v>0</v>
      </c>
      <c r="R57" s="238">
        <f t="shared" si="11"/>
        <v>0</v>
      </c>
      <c r="S57" s="238">
        <f t="shared" si="12"/>
        <v>0</v>
      </c>
      <c r="T57" s="238">
        <f t="shared" si="13"/>
        <v>0.25</v>
      </c>
      <c r="U57" s="238">
        <f t="shared" si="14"/>
        <v>0</v>
      </c>
      <c r="V57" s="239">
        <f t="shared" si="15"/>
        <v>0</v>
      </c>
      <c r="W57" s="240">
        <f t="shared" si="16"/>
        <v>0.02702702702702703</v>
      </c>
      <c r="X57" s="238">
        <v>0.02702702702702703</v>
      </c>
      <c r="Y57" s="239">
        <v>0.21621621621621623</v>
      </c>
      <c r="Z57" s="519">
        <v>0.32</v>
      </c>
      <c r="AA57" s="404">
        <v>0.08</v>
      </c>
      <c r="AB57" s="364">
        <v>0.05</v>
      </c>
    </row>
    <row r="58" spans="1:28" s="245" customFormat="1" ht="13.5" customHeight="1" hidden="1">
      <c r="A58" s="380"/>
      <c r="B58" s="469">
        <v>53</v>
      </c>
      <c r="C58" s="382">
        <v>0</v>
      </c>
      <c r="D58" s="383">
        <v>0</v>
      </c>
      <c r="E58" s="383">
        <v>0</v>
      </c>
      <c r="F58" s="383">
        <v>0</v>
      </c>
      <c r="G58" s="383">
        <v>0</v>
      </c>
      <c r="H58" s="383">
        <v>0</v>
      </c>
      <c r="I58" s="384">
        <v>0</v>
      </c>
      <c r="J58" s="385">
        <f>SUM(C58:I58)</f>
        <v>0</v>
      </c>
      <c r="K58" s="383">
        <v>0</v>
      </c>
      <c r="L58" s="384">
        <v>0</v>
      </c>
      <c r="M58" s="534"/>
      <c r="N58" s="383"/>
      <c r="O58" s="384"/>
      <c r="P58" s="470"/>
      <c r="Q58" s="391"/>
      <c r="R58" s="391"/>
      <c r="S58" s="391"/>
      <c r="T58" s="391"/>
      <c r="U58" s="391"/>
      <c r="V58" s="392"/>
      <c r="W58" s="471">
        <f t="shared" si="16"/>
        <v>0</v>
      </c>
      <c r="X58" s="391">
        <v>0</v>
      </c>
      <c r="Y58" s="392">
        <v>0</v>
      </c>
      <c r="Z58" s="492"/>
      <c r="AA58" s="493"/>
      <c r="AB58" s="395"/>
    </row>
    <row r="59" spans="1:28" s="245" customFormat="1" ht="15.75" customHeight="1">
      <c r="A59" s="746" t="s">
        <v>60</v>
      </c>
      <c r="B59" s="756"/>
      <c r="C59" s="335">
        <f>SUM(C6:C58)</f>
        <v>2</v>
      </c>
      <c r="D59" s="336">
        <f aca="true" t="shared" si="17" ref="D59:I59">SUM(D6:D58)</f>
        <v>20</v>
      </c>
      <c r="E59" s="336">
        <f t="shared" si="17"/>
        <v>4</v>
      </c>
      <c r="F59" s="336">
        <f t="shared" si="17"/>
        <v>14</v>
      </c>
      <c r="G59" s="336">
        <f t="shared" si="17"/>
        <v>2</v>
      </c>
      <c r="H59" s="336">
        <f t="shared" si="17"/>
        <v>2</v>
      </c>
      <c r="I59" s="337">
        <f t="shared" si="17"/>
        <v>1</v>
      </c>
      <c r="J59" s="338">
        <f aca="true" t="shared" si="18" ref="J59:W59">SUM(J6:J58)</f>
        <v>45</v>
      </c>
      <c r="K59" s="336">
        <v>72</v>
      </c>
      <c r="L59" s="337">
        <v>773</v>
      </c>
      <c r="M59" s="535">
        <f>SUM(M6:M57)</f>
        <v>32352</v>
      </c>
      <c r="N59" s="336">
        <f t="shared" si="18"/>
        <v>10118</v>
      </c>
      <c r="O59" s="337">
        <f t="shared" si="18"/>
        <v>20966</v>
      </c>
      <c r="P59" s="340">
        <f t="shared" si="18"/>
        <v>0.6666666666666666</v>
      </c>
      <c r="Q59" s="341">
        <f t="shared" si="18"/>
        <v>3.333333333333333</v>
      </c>
      <c r="R59" s="341">
        <f t="shared" si="18"/>
        <v>0.8</v>
      </c>
      <c r="S59" s="341">
        <f t="shared" si="18"/>
        <v>1.272727272727273</v>
      </c>
      <c r="T59" s="341">
        <f t="shared" si="18"/>
        <v>0.5</v>
      </c>
      <c r="U59" s="341">
        <f t="shared" si="18"/>
        <v>0.5</v>
      </c>
      <c r="V59" s="397">
        <f t="shared" si="18"/>
        <v>0.25</v>
      </c>
      <c r="W59" s="343">
        <f t="shared" si="18"/>
        <v>1.2162162162162165</v>
      </c>
      <c r="X59" s="341">
        <v>1.9459459459459452</v>
      </c>
      <c r="Y59" s="342">
        <v>20.891891891891902</v>
      </c>
      <c r="Z59" s="495">
        <v>10.29</v>
      </c>
      <c r="AA59" s="341">
        <v>3.22</v>
      </c>
      <c r="AB59" s="397">
        <v>6.67</v>
      </c>
    </row>
    <row r="60" ht="12">
      <c r="J60" s="4"/>
    </row>
  </sheetData>
  <sheetProtection/>
  <mergeCells count="33">
    <mergeCell ref="A15:A18"/>
    <mergeCell ref="A45:A49"/>
    <mergeCell ref="J4:J5"/>
    <mergeCell ref="K4:K5"/>
    <mergeCell ref="L4:L5"/>
    <mergeCell ref="N4:N5"/>
    <mergeCell ref="A6:A10"/>
    <mergeCell ref="A11:A14"/>
    <mergeCell ref="M3:O3"/>
    <mergeCell ref="Z3:AB3"/>
    <mergeCell ref="M4:M5"/>
    <mergeCell ref="Z4:Z5"/>
    <mergeCell ref="P2:AB2"/>
    <mergeCell ref="C2:O2"/>
    <mergeCell ref="C3:I3"/>
    <mergeCell ref="J3:L3"/>
    <mergeCell ref="P3:V3"/>
    <mergeCell ref="W3:Y3"/>
    <mergeCell ref="A59:B59"/>
    <mergeCell ref="A23:A27"/>
    <mergeCell ref="A28:A31"/>
    <mergeCell ref="A36:A40"/>
    <mergeCell ref="A54:A57"/>
    <mergeCell ref="A19:A22"/>
    <mergeCell ref="A32:A35"/>
    <mergeCell ref="A50:A53"/>
    <mergeCell ref="A41:A44"/>
    <mergeCell ref="O4:O5"/>
    <mergeCell ref="W4:W5"/>
    <mergeCell ref="X4:X5"/>
    <mergeCell ref="Y4:Y5"/>
    <mergeCell ref="AA4:AA5"/>
    <mergeCell ref="AB4:AB5"/>
  </mergeCells>
  <printOptions horizontalCentered="1" verticalCentered="1"/>
  <pageMargins left="0" right="0" top="0.3937007874015748" bottom="0" header="0.4724409448818898" footer="0.15748031496062992"/>
  <pageSetup horizontalDpi="1200" verticalDpi="1200" orientation="landscape" paperSize="9" scale="68" r:id="rId1"/>
  <ignoredErrors>
    <ignoredError sqref="N59 O59 J31" formulaRange="1"/>
    <ignoredError sqref="B6:B30 B32:B52 B53:B57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AB60"/>
  <sheetViews>
    <sheetView showGridLines="0" showZeros="0" zoomScale="75" zoomScaleNormal="75" zoomScalePageLayoutView="0" workbookViewId="0" topLeftCell="A1">
      <pane xSplit="2" ySplit="5" topLeftCell="C18" activePane="bottomRight" state="frozen"/>
      <selection pane="topLeft" activeCell="A48" sqref="A48:A56"/>
      <selection pane="topRight" activeCell="A48" sqref="A48:A56"/>
      <selection pane="bottomLeft" activeCell="A48" sqref="A48:A56"/>
      <selection pane="bottomRight" activeCell="A1" sqref="A1"/>
    </sheetView>
  </sheetViews>
  <sheetFormatPr defaultColWidth="9.00390625" defaultRowHeight="13.5"/>
  <cols>
    <col min="1" max="1" width="3.625" style="346" customWidth="1"/>
    <col min="2" max="2" width="4.625" style="347" customWidth="1"/>
    <col min="3" max="9" width="6.75390625" style="348" customWidth="1"/>
    <col min="10" max="12" width="7.375" style="348" customWidth="1"/>
    <col min="13" max="13" width="8.875" style="348" customWidth="1"/>
    <col min="14" max="15" width="8.75390625" style="348" customWidth="1"/>
    <col min="16" max="22" width="7.75390625" style="348" customWidth="1"/>
    <col min="23" max="28" width="7.875" style="348" customWidth="1"/>
    <col min="29" max="16384" width="9.00390625" style="346" customWidth="1"/>
  </cols>
  <sheetData>
    <row r="1" spans="1:28" s="209" customFormat="1" ht="24.75" customHeight="1">
      <c r="A1" s="206" t="s">
        <v>73</v>
      </c>
      <c r="B1" s="207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</row>
    <row r="2" spans="1:28" s="213" customFormat="1" ht="18" customHeight="1">
      <c r="A2" s="210"/>
      <c r="B2" s="211"/>
      <c r="C2" s="734" t="s">
        <v>56</v>
      </c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  <c r="P2" s="731" t="s">
        <v>88</v>
      </c>
      <c r="Q2" s="732"/>
      <c r="R2" s="732"/>
      <c r="S2" s="732"/>
      <c r="T2" s="732"/>
      <c r="U2" s="732"/>
      <c r="V2" s="732"/>
      <c r="W2" s="732"/>
      <c r="X2" s="732"/>
      <c r="Y2" s="732"/>
      <c r="Z2" s="732"/>
      <c r="AA2" s="732"/>
      <c r="AB2" s="748"/>
    </row>
    <row r="3" spans="1:28" s="213" customFormat="1" ht="18" customHeight="1">
      <c r="A3" s="214"/>
      <c r="B3" s="215"/>
      <c r="C3" s="735" t="s">
        <v>100</v>
      </c>
      <c r="D3" s="736"/>
      <c r="E3" s="736"/>
      <c r="F3" s="736"/>
      <c r="G3" s="736"/>
      <c r="H3" s="736"/>
      <c r="I3" s="736"/>
      <c r="J3" s="737" t="s">
        <v>53</v>
      </c>
      <c r="K3" s="738"/>
      <c r="L3" s="738"/>
      <c r="M3" s="744" t="s">
        <v>59</v>
      </c>
      <c r="N3" s="744"/>
      <c r="O3" s="744"/>
      <c r="P3" s="739" t="s">
        <v>100</v>
      </c>
      <c r="Q3" s="736"/>
      <c r="R3" s="736"/>
      <c r="S3" s="736"/>
      <c r="T3" s="736"/>
      <c r="U3" s="736"/>
      <c r="V3" s="736"/>
      <c r="W3" s="722" t="s">
        <v>57</v>
      </c>
      <c r="X3" s="723"/>
      <c r="Y3" s="723"/>
      <c r="Z3" s="754" t="s">
        <v>58</v>
      </c>
      <c r="AA3" s="754"/>
      <c r="AB3" s="755"/>
    </row>
    <row r="4" spans="1:28" s="213" customFormat="1" ht="6.75" customHeight="1">
      <c r="A4" s="214"/>
      <c r="B4" s="215"/>
      <c r="C4" s="216"/>
      <c r="D4" s="217"/>
      <c r="E4" s="217"/>
      <c r="F4" s="217"/>
      <c r="G4" s="217"/>
      <c r="H4" s="217"/>
      <c r="I4" s="218"/>
      <c r="J4" s="708">
        <v>2014</v>
      </c>
      <c r="K4" s="710">
        <v>2013</v>
      </c>
      <c r="L4" s="706">
        <v>2012</v>
      </c>
      <c r="M4" s="708">
        <v>2014</v>
      </c>
      <c r="N4" s="710">
        <v>2013</v>
      </c>
      <c r="O4" s="706">
        <v>2012</v>
      </c>
      <c r="P4" s="219"/>
      <c r="Q4" s="217"/>
      <c r="R4" s="217"/>
      <c r="S4" s="217"/>
      <c r="T4" s="217"/>
      <c r="U4" s="217"/>
      <c r="V4" s="218"/>
      <c r="W4" s="708">
        <v>2014</v>
      </c>
      <c r="X4" s="710">
        <v>2013</v>
      </c>
      <c r="Y4" s="706">
        <v>2012</v>
      </c>
      <c r="Z4" s="708">
        <v>2014</v>
      </c>
      <c r="AA4" s="710">
        <v>2013</v>
      </c>
      <c r="AB4" s="702">
        <v>2012</v>
      </c>
    </row>
    <row r="5" spans="1:28" s="228" customFormat="1" ht="61.5" customHeight="1">
      <c r="A5" s="220" t="s">
        <v>54</v>
      </c>
      <c r="B5" s="221" t="s">
        <v>55</v>
      </c>
      <c r="C5" s="222" t="s">
        <v>82</v>
      </c>
      <c r="D5" s="223" t="s">
        <v>83</v>
      </c>
      <c r="E5" s="223" t="s">
        <v>84</v>
      </c>
      <c r="F5" s="223" t="s">
        <v>52</v>
      </c>
      <c r="G5" s="223" t="s">
        <v>93</v>
      </c>
      <c r="H5" s="223" t="s">
        <v>85</v>
      </c>
      <c r="I5" s="224" t="s">
        <v>86</v>
      </c>
      <c r="J5" s="709"/>
      <c r="K5" s="711"/>
      <c r="L5" s="707"/>
      <c r="M5" s="709"/>
      <c r="N5" s="711"/>
      <c r="O5" s="707"/>
      <c r="P5" s="225" t="s">
        <v>82</v>
      </c>
      <c r="Q5" s="223" t="s">
        <v>83</v>
      </c>
      <c r="R5" s="223" t="s">
        <v>84</v>
      </c>
      <c r="S5" s="223" t="s">
        <v>52</v>
      </c>
      <c r="T5" s="223" t="s">
        <v>93</v>
      </c>
      <c r="U5" s="223" t="s">
        <v>85</v>
      </c>
      <c r="V5" s="226" t="s">
        <v>86</v>
      </c>
      <c r="W5" s="709"/>
      <c r="X5" s="711"/>
      <c r="Y5" s="707"/>
      <c r="Z5" s="709"/>
      <c r="AA5" s="711"/>
      <c r="AB5" s="703"/>
    </row>
    <row r="6" spans="1:28" s="246" customFormat="1" ht="13.5" customHeight="1">
      <c r="A6" s="721">
        <v>1</v>
      </c>
      <c r="B6" s="350" t="s">
        <v>0</v>
      </c>
      <c r="C6" s="298">
        <v>0</v>
      </c>
      <c r="D6" s="351">
        <v>0</v>
      </c>
      <c r="E6" s="351">
        <v>5</v>
      </c>
      <c r="F6" s="351">
        <v>5</v>
      </c>
      <c r="G6" s="351">
        <v>1</v>
      </c>
      <c r="H6" s="351">
        <v>1</v>
      </c>
      <c r="I6" s="352">
        <v>0</v>
      </c>
      <c r="J6" s="298">
        <f>SUM(C6:I6)</f>
        <v>12</v>
      </c>
      <c r="K6" s="351">
        <v>12</v>
      </c>
      <c r="L6" s="461">
        <v>13</v>
      </c>
      <c r="M6" s="542">
        <v>437</v>
      </c>
      <c r="N6" s="296">
        <v>576</v>
      </c>
      <c r="O6" s="297">
        <v>1119</v>
      </c>
      <c r="P6" s="237">
        <f aca="true" t="shared" si="0" ref="P6:P37">C6/3</f>
        <v>0</v>
      </c>
      <c r="Q6" s="354">
        <f aca="true" t="shared" si="1" ref="Q6:Q37">D6/6</f>
        <v>0</v>
      </c>
      <c r="R6" s="354">
        <f aca="true" t="shared" si="2" ref="R6:R37">E6/5</f>
        <v>1</v>
      </c>
      <c r="S6" s="354">
        <f aca="true" t="shared" si="3" ref="S6:S37">F6/11</f>
        <v>0.45454545454545453</v>
      </c>
      <c r="T6" s="354">
        <f aca="true" t="shared" si="4" ref="T6:T37">G6/4</f>
        <v>0.25</v>
      </c>
      <c r="U6" s="354">
        <f aca="true" t="shared" si="5" ref="U6:U37">H6/4</f>
        <v>0.25</v>
      </c>
      <c r="V6" s="462">
        <f aca="true" t="shared" si="6" ref="V6:V37">I6/4</f>
        <v>0</v>
      </c>
      <c r="W6" s="356">
        <f aca="true" t="shared" si="7" ref="W6:W37">J6/37</f>
        <v>0.32432432432432434</v>
      </c>
      <c r="X6" s="354">
        <v>0.32432432432432434</v>
      </c>
      <c r="Y6" s="305">
        <v>0.35135135135135137</v>
      </c>
      <c r="Z6" s="575">
        <v>0.15</v>
      </c>
      <c r="AA6" s="484">
        <v>0.19</v>
      </c>
      <c r="AB6" s="359">
        <v>0.36</v>
      </c>
    </row>
    <row r="7" spans="1:28" s="246" customFormat="1" ht="13.5" customHeight="1">
      <c r="A7" s="713"/>
      <c r="B7" s="360" t="s">
        <v>1</v>
      </c>
      <c r="C7" s="233">
        <v>1</v>
      </c>
      <c r="D7" s="263">
        <v>1</v>
      </c>
      <c r="E7" s="263">
        <v>8</v>
      </c>
      <c r="F7" s="263">
        <v>8</v>
      </c>
      <c r="G7" s="263">
        <v>3</v>
      </c>
      <c r="H7" s="263">
        <v>5</v>
      </c>
      <c r="I7" s="264">
        <v>1</v>
      </c>
      <c r="J7" s="233">
        <f aca="true" t="shared" si="8" ref="J7:J58">SUM(C7:I7)</f>
        <v>27</v>
      </c>
      <c r="K7" s="263">
        <v>31</v>
      </c>
      <c r="L7" s="422">
        <v>37</v>
      </c>
      <c r="M7" s="542">
        <v>1462</v>
      </c>
      <c r="N7" s="231">
        <v>1567</v>
      </c>
      <c r="O7" s="232">
        <v>1794</v>
      </c>
      <c r="P7" s="247">
        <f t="shared" si="0"/>
        <v>0.3333333333333333</v>
      </c>
      <c r="Q7" s="238">
        <f t="shared" si="1"/>
        <v>0.16666666666666666</v>
      </c>
      <c r="R7" s="238">
        <f t="shared" si="2"/>
        <v>1.6</v>
      </c>
      <c r="S7" s="238">
        <f t="shared" si="3"/>
        <v>0.7272727272727273</v>
      </c>
      <c r="T7" s="238">
        <f t="shared" si="4"/>
        <v>0.75</v>
      </c>
      <c r="U7" s="238">
        <f t="shared" si="5"/>
        <v>1.25</v>
      </c>
      <c r="V7" s="239">
        <f t="shared" si="6"/>
        <v>0.25</v>
      </c>
      <c r="W7" s="240">
        <f t="shared" si="7"/>
        <v>0.7297297297297297</v>
      </c>
      <c r="X7" s="238">
        <v>0.8378378378378378</v>
      </c>
      <c r="Y7" s="286">
        <v>1</v>
      </c>
      <c r="Z7" s="575">
        <v>0.46</v>
      </c>
      <c r="AA7" s="404">
        <v>0.5</v>
      </c>
      <c r="AB7" s="364">
        <v>0.57</v>
      </c>
    </row>
    <row r="8" spans="1:28" s="246" customFormat="1" ht="13.5" customHeight="1">
      <c r="A8" s="713"/>
      <c r="B8" s="360" t="s">
        <v>2</v>
      </c>
      <c r="C8" s="233">
        <v>2</v>
      </c>
      <c r="D8" s="263">
        <v>6</v>
      </c>
      <c r="E8" s="263">
        <v>6</v>
      </c>
      <c r="F8" s="263">
        <v>7</v>
      </c>
      <c r="G8" s="263">
        <v>5</v>
      </c>
      <c r="H8" s="263">
        <v>2</v>
      </c>
      <c r="I8" s="264">
        <v>0</v>
      </c>
      <c r="J8" s="233">
        <f t="shared" si="8"/>
        <v>28</v>
      </c>
      <c r="K8" s="263">
        <v>27</v>
      </c>
      <c r="L8" s="422">
        <v>29</v>
      </c>
      <c r="M8" s="542">
        <v>1508</v>
      </c>
      <c r="N8" s="231">
        <v>1458</v>
      </c>
      <c r="O8" s="232">
        <v>1658</v>
      </c>
      <c r="P8" s="247">
        <f t="shared" si="0"/>
        <v>0.6666666666666666</v>
      </c>
      <c r="Q8" s="238">
        <f t="shared" si="1"/>
        <v>1</v>
      </c>
      <c r="R8" s="238">
        <f t="shared" si="2"/>
        <v>1.2</v>
      </c>
      <c r="S8" s="238">
        <f t="shared" si="3"/>
        <v>0.6363636363636364</v>
      </c>
      <c r="T8" s="238">
        <f t="shared" si="4"/>
        <v>1.25</v>
      </c>
      <c r="U8" s="238">
        <f t="shared" si="5"/>
        <v>0.5</v>
      </c>
      <c r="V8" s="239">
        <f t="shared" si="6"/>
        <v>0</v>
      </c>
      <c r="W8" s="240">
        <f t="shared" si="7"/>
        <v>0.7567567567567568</v>
      </c>
      <c r="X8" s="238">
        <v>0.7297297297297297</v>
      </c>
      <c r="Y8" s="286">
        <v>0.7837837837837838</v>
      </c>
      <c r="Z8" s="575">
        <v>0.48</v>
      </c>
      <c r="AA8" s="404">
        <v>0.46</v>
      </c>
      <c r="AB8" s="364">
        <v>0.53</v>
      </c>
    </row>
    <row r="9" spans="1:28" s="246" customFormat="1" ht="13.5" customHeight="1">
      <c r="A9" s="713"/>
      <c r="B9" s="360" t="s">
        <v>3</v>
      </c>
      <c r="C9" s="233">
        <v>0</v>
      </c>
      <c r="D9" s="263">
        <v>5</v>
      </c>
      <c r="E9" s="263">
        <v>6</v>
      </c>
      <c r="F9" s="263">
        <v>9</v>
      </c>
      <c r="G9" s="263">
        <v>2</v>
      </c>
      <c r="H9" s="263">
        <v>5</v>
      </c>
      <c r="I9" s="264">
        <v>2</v>
      </c>
      <c r="J9" s="233">
        <f t="shared" si="8"/>
        <v>29</v>
      </c>
      <c r="K9" s="263">
        <v>23</v>
      </c>
      <c r="L9" s="422">
        <v>21</v>
      </c>
      <c r="M9" s="542">
        <v>1390</v>
      </c>
      <c r="N9" s="231">
        <v>1422</v>
      </c>
      <c r="O9" s="232">
        <v>1571</v>
      </c>
      <c r="P9" s="247">
        <f t="shared" si="0"/>
        <v>0</v>
      </c>
      <c r="Q9" s="238">
        <f t="shared" si="1"/>
        <v>0.8333333333333334</v>
      </c>
      <c r="R9" s="238">
        <f t="shared" si="2"/>
        <v>1.2</v>
      </c>
      <c r="S9" s="238">
        <f t="shared" si="3"/>
        <v>0.8181818181818182</v>
      </c>
      <c r="T9" s="238">
        <f t="shared" si="4"/>
        <v>0.5</v>
      </c>
      <c r="U9" s="238">
        <f t="shared" si="5"/>
        <v>1.25</v>
      </c>
      <c r="V9" s="239">
        <f t="shared" si="6"/>
        <v>0.5</v>
      </c>
      <c r="W9" s="240">
        <f t="shared" si="7"/>
        <v>0.7837837837837838</v>
      </c>
      <c r="X9" s="238">
        <v>0.6216216216216216</v>
      </c>
      <c r="Y9" s="286">
        <v>0.5675675675675675</v>
      </c>
      <c r="Z9" s="575">
        <v>0.44</v>
      </c>
      <c r="AA9" s="404">
        <v>0.45</v>
      </c>
      <c r="AB9" s="364">
        <v>0.5</v>
      </c>
    </row>
    <row r="10" spans="1:28" s="246" customFormat="1" ht="13.5" customHeight="1">
      <c r="A10" s="714"/>
      <c r="B10" s="360" t="s">
        <v>4</v>
      </c>
      <c r="C10" s="233">
        <v>0</v>
      </c>
      <c r="D10" s="263">
        <v>3</v>
      </c>
      <c r="E10" s="263">
        <v>4</v>
      </c>
      <c r="F10" s="263">
        <v>7</v>
      </c>
      <c r="G10" s="263">
        <v>2</v>
      </c>
      <c r="H10" s="263">
        <v>0</v>
      </c>
      <c r="I10" s="264">
        <v>3</v>
      </c>
      <c r="J10" s="233">
        <f t="shared" si="8"/>
        <v>19</v>
      </c>
      <c r="K10" s="263">
        <v>29</v>
      </c>
      <c r="L10" s="429">
        <v>20</v>
      </c>
      <c r="M10" s="548">
        <v>1417</v>
      </c>
      <c r="N10" s="250">
        <v>1473</v>
      </c>
      <c r="O10" s="251">
        <v>1371</v>
      </c>
      <c r="P10" s="269">
        <f t="shared" si="0"/>
        <v>0</v>
      </c>
      <c r="Q10" s="257">
        <f t="shared" si="1"/>
        <v>0.5</v>
      </c>
      <c r="R10" s="257">
        <f t="shared" si="2"/>
        <v>0.8</v>
      </c>
      <c r="S10" s="257">
        <f t="shared" si="3"/>
        <v>0.6363636363636364</v>
      </c>
      <c r="T10" s="257">
        <f t="shared" si="4"/>
        <v>0.5</v>
      </c>
      <c r="U10" s="257">
        <f t="shared" si="5"/>
        <v>0</v>
      </c>
      <c r="V10" s="258">
        <f t="shared" si="6"/>
        <v>0.75</v>
      </c>
      <c r="W10" s="256">
        <f t="shared" si="7"/>
        <v>0.5135135135135135</v>
      </c>
      <c r="X10" s="257">
        <v>0.7837837837837838</v>
      </c>
      <c r="Y10" s="290">
        <v>0.5405405405405406</v>
      </c>
      <c r="Z10" s="576">
        <v>0.45</v>
      </c>
      <c r="AA10" s="409">
        <v>0.47</v>
      </c>
      <c r="AB10" s="364">
        <v>0.44</v>
      </c>
    </row>
    <row r="11" spans="1:28" s="3" customFormat="1" ht="13.5" customHeight="1">
      <c r="A11" s="718">
        <v>2</v>
      </c>
      <c r="B11" s="375" t="s">
        <v>5</v>
      </c>
      <c r="C11" s="275">
        <v>0</v>
      </c>
      <c r="D11" s="450">
        <v>2</v>
      </c>
      <c r="E11" s="450">
        <v>6</v>
      </c>
      <c r="F11" s="450">
        <v>4</v>
      </c>
      <c r="G11" s="450">
        <v>2</v>
      </c>
      <c r="H11" s="450">
        <v>3</v>
      </c>
      <c r="I11" s="277">
        <v>2</v>
      </c>
      <c r="J11" s="272">
        <f t="shared" si="8"/>
        <v>19</v>
      </c>
      <c r="K11" s="450">
        <v>23</v>
      </c>
      <c r="L11" s="236">
        <v>27</v>
      </c>
      <c r="M11" s="542">
        <v>1304</v>
      </c>
      <c r="N11" s="284">
        <v>1457</v>
      </c>
      <c r="O11" s="236">
        <v>1276</v>
      </c>
      <c r="P11" s="247">
        <f t="shared" si="0"/>
        <v>0</v>
      </c>
      <c r="Q11" s="238">
        <f t="shared" si="1"/>
        <v>0.3333333333333333</v>
      </c>
      <c r="R11" s="238">
        <f t="shared" si="2"/>
        <v>1.2</v>
      </c>
      <c r="S11" s="238">
        <f t="shared" si="3"/>
        <v>0.36363636363636365</v>
      </c>
      <c r="T11" s="238">
        <f t="shared" si="4"/>
        <v>0.5</v>
      </c>
      <c r="U11" s="238">
        <f t="shared" si="5"/>
        <v>0.75</v>
      </c>
      <c r="V11" s="268">
        <f t="shared" si="6"/>
        <v>0.5</v>
      </c>
      <c r="W11" s="240">
        <f t="shared" si="7"/>
        <v>0.5135135135135135</v>
      </c>
      <c r="X11" s="285">
        <v>0.6216216216216216</v>
      </c>
      <c r="Y11" s="286">
        <v>0.7297297297297297</v>
      </c>
      <c r="Z11" s="575">
        <v>0.41</v>
      </c>
      <c r="AA11" s="437">
        <v>0.46</v>
      </c>
      <c r="AB11" s="487">
        <v>0.41</v>
      </c>
    </row>
    <row r="12" spans="1:28" s="3" customFormat="1" ht="13.5" customHeight="1">
      <c r="A12" s="719"/>
      <c r="B12" s="360" t="s">
        <v>6</v>
      </c>
      <c r="C12" s="234">
        <v>0</v>
      </c>
      <c r="D12" s="284">
        <v>3</v>
      </c>
      <c r="E12" s="284">
        <v>1</v>
      </c>
      <c r="F12" s="284">
        <v>6</v>
      </c>
      <c r="G12" s="284">
        <v>4</v>
      </c>
      <c r="H12" s="284">
        <v>2</v>
      </c>
      <c r="I12" s="236">
        <v>2</v>
      </c>
      <c r="J12" s="233">
        <f t="shared" si="8"/>
        <v>18</v>
      </c>
      <c r="K12" s="284">
        <v>26</v>
      </c>
      <c r="L12" s="236">
        <v>22</v>
      </c>
      <c r="M12" s="542">
        <v>1134</v>
      </c>
      <c r="N12" s="284">
        <v>1303</v>
      </c>
      <c r="O12" s="236">
        <v>1429</v>
      </c>
      <c r="P12" s="247">
        <f t="shared" si="0"/>
        <v>0</v>
      </c>
      <c r="Q12" s="238">
        <f t="shared" si="1"/>
        <v>0.5</v>
      </c>
      <c r="R12" s="238">
        <f t="shared" si="2"/>
        <v>0.2</v>
      </c>
      <c r="S12" s="238">
        <f t="shared" si="3"/>
        <v>0.5454545454545454</v>
      </c>
      <c r="T12" s="238">
        <f t="shared" si="4"/>
        <v>1</v>
      </c>
      <c r="U12" s="238">
        <f t="shared" si="5"/>
        <v>0.5</v>
      </c>
      <c r="V12" s="268">
        <f t="shared" si="6"/>
        <v>0.5</v>
      </c>
      <c r="W12" s="240">
        <f t="shared" si="7"/>
        <v>0.4864864864864865</v>
      </c>
      <c r="X12" s="285">
        <v>0.7027027027027027</v>
      </c>
      <c r="Y12" s="286">
        <v>0.5945945945945946</v>
      </c>
      <c r="Z12" s="575">
        <v>0.36</v>
      </c>
      <c r="AA12" s="437">
        <v>0.41</v>
      </c>
      <c r="AB12" s="372">
        <v>0.45</v>
      </c>
    </row>
    <row r="13" spans="1:28" s="3" customFormat="1" ht="13.5" customHeight="1">
      <c r="A13" s="719"/>
      <c r="B13" s="360" t="s">
        <v>7</v>
      </c>
      <c r="C13" s="234">
        <v>0</v>
      </c>
      <c r="D13" s="284">
        <v>5</v>
      </c>
      <c r="E13" s="284">
        <v>8</v>
      </c>
      <c r="F13" s="284">
        <v>9</v>
      </c>
      <c r="G13" s="284">
        <v>4</v>
      </c>
      <c r="H13" s="284">
        <v>3</v>
      </c>
      <c r="I13" s="236">
        <v>1</v>
      </c>
      <c r="J13" s="233">
        <f t="shared" si="8"/>
        <v>30</v>
      </c>
      <c r="K13" s="284">
        <v>32</v>
      </c>
      <c r="L13" s="236">
        <v>20</v>
      </c>
      <c r="M13" s="542">
        <v>1284</v>
      </c>
      <c r="N13" s="284">
        <v>1422</v>
      </c>
      <c r="O13" s="236">
        <v>1438</v>
      </c>
      <c r="P13" s="247">
        <f t="shared" si="0"/>
        <v>0</v>
      </c>
      <c r="Q13" s="238">
        <f t="shared" si="1"/>
        <v>0.8333333333333334</v>
      </c>
      <c r="R13" s="238">
        <f t="shared" si="2"/>
        <v>1.6</v>
      </c>
      <c r="S13" s="238">
        <f t="shared" si="3"/>
        <v>0.8181818181818182</v>
      </c>
      <c r="T13" s="238">
        <f t="shared" si="4"/>
        <v>1</v>
      </c>
      <c r="U13" s="238">
        <f t="shared" si="5"/>
        <v>0.75</v>
      </c>
      <c r="V13" s="268">
        <f t="shared" si="6"/>
        <v>0.25</v>
      </c>
      <c r="W13" s="240">
        <f t="shared" si="7"/>
        <v>0.8108108108108109</v>
      </c>
      <c r="X13" s="285">
        <v>0.8648648648648649</v>
      </c>
      <c r="Y13" s="286">
        <v>0.5405405405405406</v>
      </c>
      <c r="Z13" s="575">
        <v>0.41</v>
      </c>
      <c r="AA13" s="437">
        <v>0.45</v>
      </c>
      <c r="AB13" s="372">
        <v>0.46</v>
      </c>
    </row>
    <row r="14" spans="1:28" s="3" customFormat="1" ht="13.5" customHeight="1">
      <c r="A14" s="720"/>
      <c r="B14" s="365" t="s">
        <v>8</v>
      </c>
      <c r="C14" s="253">
        <v>2</v>
      </c>
      <c r="D14" s="288">
        <v>2</v>
      </c>
      <c r="E14" s="288">
        <v>3</v>
      </c>
      <c r="F14" s="288">
        <v>7</v>
      </c>
      <c r="G14" s="288">
        <v>6</v>
      </c>
      <c r="H14" s="288">
        <v>6</v>
      </c>
      <c r="I14" s="255">
        <v>1</v>
      </c>
      <c r="J14" s="252">
        <f t="shared" si="8"/>
        <v>27</v>
      </c>
      <c r="K14" s="288">
        <v>29</v>
      </c>
      <c r="L14" s="255">
        <v>25</v>
      </c>
      <c r="M14" s="548">
        <v>1369</v>
      </c>
      <c r="N14" s="288">
        <v>1477</v>
      </c>
      <c r="O14" s="255">
        <v>1428</v>
      </c>
      <c r="P14" s="269">
        <f t="shared" si="0"/>
        <v>0.6666666666666666</v>
      </c>
      <c r="Q14" s="257">
        <f t="shared" si="1"/>
        <v>0.3333333333333333</v>
      </c>
      <c r="R14" s="257">
        <f t="shared" si="2"/>
        <v>0.6</v>
      </c>
      <c r="S14" s="257">
        <f t="shared" si="3"/>
        <v>0.6363636363636364</v>
      </c>
      <c r="T14" s="257">
        <f t="shared" si="4"/>
        <v>1.5</v>
      </c>
      <c r="U14" s="257">
        <f t="shared" si="5"/>
        <v>1.5</v>
      </c>
      <c r="V14" s="270">
        <f t="shared" si="6"/>
        <v>0.25</v>
      </c>
      <c r="W14" s="256">
        <f t="shared" si="7"/>
        <v>0.7297297297297297</v>
      </c>
      <c r="X14" s="289">
        <v>0.7837837837837838</v>
      </c>
      <c r="Y14" s="290">
        <v>0.6756756756756757</v>
      </c>
      <c r="Z14" s="576">
        <v>0.43</v>
      </c>
      <c r="AA14" s="446">
        <v>0.47</v>
      </c>
      <c r="AB14" s="374">
        <v>0.45</v>
      </c>
    </row>
    <row r="15" spans="1:28" s="3" customFormat="1" ht="13.5" customHeight="1">
      <c r="A15" s="712">
        <v>3</v>
      </c>
      <c r="B15" s="360" t="s">
        <v>9</v>
      </c>
      <c r="C15" s="234">
        <v>2</v>
      </c>
      <c r="D15" s="284">
        <v>0</v>
      </c>
      <c r="E15" s="284">
        <v>4</v>
      </c>
      <c r="F15" s="284">
        <v>5</v>
      </c>
      <c r="G15" s="284">
        <v>3</v>
      </c>
      <c r="H15" s="284">
        <v>4</v>
      </c>
      <c r="I15" s="236">
        <v>2</v>
      </c>
      <c r="J15" s="233">
        <f t="shared" si="8"/>
        <v>20</v>
      </c>
      <c r="K15" s="284">
        <v>19</v>
      </c>
      <c r="L15" s="236">
        <v>20</v>
      </c>
      <c r="M15" s="542">
        <v>1363</v>
      </c>
      <c r="N15" s="284">
        <v>1518</v>
      </c>
      <c r="O15" s="236">
        <v>1453</v>
      </c>
      <c r="P15" s="247">
        <f t="shared" si="0"/>
        <v>0.6666666666666666</v>
      </c>
      <c r="Q15" s="238">
        <f t="shared" si="1"/>
        <v>0</v>
      </c>
      <c r="R15" s="238">
        <f t="shared" si="2"/>
        <v>0.8</v>
      </c>
      <c r="S15" s="238">
        <f t="shared" si="3"/>
        <v>0.45454545454545453</v>
      </c>
      <c r="T15" s="238">
        <f t="shared" si="4"/>
        <v>0.75</v>
      </c>
      <c r="U15" s="238">
        <f t="shared" si="5"/>
        <v>1</v>
      </c>
      <c r="V15" s="239">
        <f t="shared" si="6"/>
        <v>0.5</v>
      </c>
      <c r="W15" s="240">
        <f t="shared" si="7"/>
        <v>0.5405405405405406</v>
      </c>
      <c r="X15" s="285">
        <v>0.5135135135135135</v>
      </c>
      <c r="Y15" s="286">
        <v>0.5405405405405406</v>
      </c>
      <c r="Z15" s="575">
        <v>0.43</v>
      </c>
      <c r="AA15" s="437">
        <v>0.48</v>
      </c>
      <c r="AB15" s="372">
        <v>0.46</v>
      </c>
    </row>
    <row r="16" spans="1:28" s="3" customFormat="1" ht="13.5" customHeight="1">
      <c r="A16" s="713"/>
      <c r="B16" s="360" t="s">
        <v>10</v>
      </c>
      <c r="C16" s="234">
        <v>0</v>
      </c>
      <c r="D16" s="284">
        <v>4</v>
      </c>
      <c r="E16" s="284">
        <v>4</v>
      </c>
      <c r="F16" s="284">
        <v>6</v>
      </c>
      <c r="G16" s="284">
        <v>7</v>
      </c>
      <c r="H16" s="284">
        <v>1</v>
      </c>
      <c r="I16" s="236">
        <v>1</v>
      </c>
      <c r="J16" s="233">
        <f t="shared" si="8"/>
        <v>23</v>
      </c>
      <c r="K16" s="284">
        <v>24</v>
      </c>
      <c r="L16" s="236">
        <v>23</v>
      </c>
      <c r="M16" s="542">
        <v>1335</v>
      </c>
      <c r="N16" s="284">
        <v>1592</v>
      </c>
      <c r="O16" s="236">
        <v>1416</v>
      </c>
      <c r="P16" s="247">
        <f t="shared" si="0"/>
        <v>0</v>
      </c>
      <c r="Q16" s="238">
        <f t="shared" si="1"/>
        <v>0.6666666666666666</v>
      </c>
      <c r="R16" s="238">
        <f t="shared" si="2"/>
        <v>0.8</v>
      </c>
      <c r="S16" s="238">
        <f t="shared" si="3"/>
        <v>0.5454545454545454</v>
      </c>
      <c r="T16" s="238">
        <f t="shared" si="4"/>
        <v>1.75</v>
      </c>
      <c r="U16" s="238">
        <f t="shared" si="5"/>
        <v>0.25</v>
      </c>
      <c r="V16" s="239">
        <f t="shared" si="6"/>
        <v>0.25</v>
      </c>
      <c r="W16" s="240">
        <f t="shared" si="7"/>
        <v>0.6216216216216216</v>
      </c>
      <c r="X16" s="285">
        <v>0.6486486486486487</v>
      </c>
      <c r="Y16" s="286">
        <v>0.6216216216216216</v>
      </c>
      <c r="Z16" s="575">
        <v>0.42</v>
      </c>
      <c r="AA16" s="437">
        <v>0.51</v>
      </c>
      <c r="AB16" s="372">
        <v>0.45</v>
      </c>
    </row>
    <row r="17" spans="1:28" s="3" customFormat="1" ht="13.5" customHeight="1">
      <c r="A17" s="713"/>
      <c r="B17" s="360" t="s">
        <v>11</v>
      </c>
      <c r="C17" s="234">
        <v>0</v>
      </c>
      <c r="D17" s="284">
        <v>6</v>
      </c>
      <c r="E17" s="284">
        <v>7</v>
      </c>
      <c r="F17" s="284">
        <v>12</v>
      </c>
      <c r="G17" s="284">
        <v>10</v>
      </c>
      <c r="H17" s="284">
        <v>1</v>
      </c>
      <c r="I17" s="236">
        <v>2</v>
      </c>
      <c r="J17" s="233">
        <f t="shared" si="8"/>
        <v>38</v>
      </c>
      <c r="K17" s="284">
        <v>24</v>
      </c>
      <c r="L17" s="236">
        <v>20</v>
      </c>
      <c r="M17" s="542">
        <v>1314</v>
      </c>
      <c r="N17" s="284">
        <v>1538</v>
      </c>
      <c r="O17" s="236">
        <v>1455</v>
      </c>
      <c r="P17" s="247">
        <f t="shared" si="0"/>
        <v>0</v>
      </c>
      <c r="Q17" s="238">
        <f t="shared" si="1"/>
        <v>1</v>
      </c>
      <c r="R17" s="238">
        <f t="shared" si="2"/>
        <v>1.4</v>
      </c>
      <c r="S17" s="238">
        <f t="shared" si="3"/>
        <v>1.0909090909090908</v>
      </c>
      <c r="T17" s="238">
        <f t="shared" si="4"/>
        <v>2.5</v>
      </c>
      <c r="U17" s="238">
        <f t="shared" si="5"/>
        <v>0.25</v>
      </c>
      <c r="V17" s="239">
        <f t="shared" si="6"/>
        <v>0.5</v>
      </c>
      <c r="W17" s="240">
        <f t="shared" si="7"/>
        <v>1.027027027027027</v>
      </c>
      <c r="X17" s="285">
        <v>0.6486486486486487</v>
      </c>
      <c r="Y17" s="286">
        <v>0.5405405405405406</v>
      </c>
      <c r="Z17" s="575">
        <v>0.42</v>
      </c>
      <c r="AA17" s="437">
        <v>0.49</v>
      </c>
      <c r="AB17" s="372">
        <v>0.46</v>
      </c>
    </row>
    <row r="18" spans="1:28" s="3" customFormat="1" ht="13.5" customHeight="1">
      <c r="A18" s="714"/>
      <c r="B18" s="365" t="s">
        <v>12</v>
      </c>
      <c r="C18" s="253">
        <v>0</v>
      </c>
      <c r="D18" s="288">
        <v>6</v>
      </c>
      <c r="E18" s="288">
        <v>8</v>
      </c>
      <c r="F18" s="288">
        <v>8</v>
      </c>
      <c r="G18" s="288">
        <v>4</v>
      </c>
      <c r="H18" s="288">
        <v>4</v>
      </c>
      <c r="I18" s="255">
        <v>2</v>
      </c>
      <c r="J18" s="252">
        <f t="shared" si="8"/>
        <v>32</v>
      </c>
      <c r="K18" s="288">
        <v>28</v>
      </c>
      <c r="L18" s="255">
        <v>29</v>
      </c>
      <c r="M18" s="548">
        <v>1411</v>
      </c>
      <c r="N18" s="288">
        <v>1609</v>
      </c>
      <c r="O18" s="255">
        <v>1577</v>
      </c>
      <c r="P18" s="269">
        <f t="shared" si="0"/>
        <v>0</v>
      </c>
      <c r="Q18" s="257">
        <f t="shared" si="1"/>
        <v>1</v>
      </c>
      <c r="R18" s="257">
        <f t="shared" si="2"/>
        <v>1.6</v>
      </c>
      <c r="S18" s="257">
        <f t="shared" si="3"/>
        <v>0.7272727272727273</v>
      </c>
      <c r="T18" s="257">
        <f t="shared" si="4"/>
        <v>1</v>
      </c>
      <c r="U18" s="257">
        <f t="shared" si="5"/>
        <v>1</v>
      </c>
      <c r="V18" s="258">
        <f t="shared" si="6"/>
        <v>0.5</v>
      </c>
      <c r="W18" s="256">
        <f t="shared" si="7"/>
        <v>0.8648648648648649</v>
      </c>
      <c r="X18" s="289">
        <v>0.7567567567567568</v>
      </c>
      <c r="Y18" s="290">
        <v>0.7837837837837838</v>
      </c>
      <c r="Z18" s="576">
        <v>0.45</v>
      </c>
      <c r="AA18" s="446">
        <v>0.51</v>
      </c>
      <c r="AB18" s="374">
        <v>0.5</v>
      </c>
    </row>
    <row r="19" spans="1:28" s="245" customFormat="1" ht="13.5" customHeight="1">
      <c r="A19" s="712">
        <v>4</v>
      </c>
      <c r="B19" s="360" t="s">
        <v>13</v>
      </c>
      <c r="C19" s="230">
        <v>0</v>
      </c>
      <c r="D19" s="231">
        <v>6</v>
      </c>
      <c r="E19" s="231">
        <v>7</v>
      </c>
      <c r="F19" s="231">
        <v>10</v>
      </c>
      <c r="G19" s="231">
        <v>6</v>
      </c>
      <c r="H19" s="231">
        <v>3</v>
      </c>
      <c r="I19" s="232">
        <v>1</v>
      </c>
      <c r="J19" s="233">
        <f t="shared" si="8"/>
        <v>33</v>
      </c>
      <c r="K19" s="231">
        <v>24</v>
      </c>
      <c r="L19" s="236">
        <v>25</v>
      </c>
      <c r="M19" s="542">
        <v>1571</v>
      </c>
      <c r="N19" s="231">
        <v>1705</v>
      </c>
      <c r="O19" s="232">
        <v>1549</v>
      </c>
      <c r="P19" s="247">
        <f t="shared" si="0"/>
        <v>0</v>
      </c>
      <c r="Q19" s="238">
        <f t="shared" si="1"/>
        <v>1</v>
      </c>
      <c r="R19" s="238">
        <f t="shared" si="2"/>
        <v>1.4</v>
      </c>
      <c r="S19" s="238">
        <f t="shared" si="3"/>
        <v>0.9090909090909091</v>
      </c>
      <c r="T19" s="238">
        <f t="shared" si="4"/>
        <v>1.5</v>
      </c>
      <c r="U19" s="238">
        <f t="shared" si="5"/>
        <v>0.75</v>
      </c>
      <c r="V19" s="268">
        <f t="shared" si="6"/>
        <v>0.25</v>
      </c>
      <c r="W19" s="240">
        <f t="shared" si="7"/>
        <v>0.8918918918918919</v>
      </c>
      <c r="X19" s="238">
        <v>0.6486486486486487</v>
      </c>
      <c r="Y19" s="286">
        <v>0.6756756756756757</v>
      </c>
      <c r="Z19" s="575">
        <v>0.5</v>
      </c>
      <c r="AA19" s="404">
        <v>0.54</v>
      </c>
      <c r="AB19" s="364">
        <v>0.49</v>
      </c>
    </row>
    <row r="20" spans="1:28" s="245" customFormat="1" ht="13.5" customHeight="1">
      <c r="A20" s="713"/>
      <c r="B20" s="360" t="s">
        <v>14</v>
      </c>
      <c r="C20" s="230">
        <v>1</v>
      </c>
      <c r="D20" s="231">
        <v>2</v>
      </c>
      <c r="E20" s="231">
        <v>5</v>
      </c>
      <c r="F20" s="231">
        <v>5</v>
      </c>
      <c r="G20" s="231">
        <v>0</v>
      </c>
      <c r="H20" s="231">
        <v>1</v>
      </c>
      <c r="I20" s="232">
        <v>3</v>
      </c>
      <c r="J20" s="233">
        <f t="shared" si="8"/>
        <v>17</v>
      </c>
      <c r="K20" s="231">
        <v>31</v>
      </c>
      <c r="L20" s="236">
        <v>29</v>
      </c>
      <c r="M20" s="542">
        <v>1689</v>
      </c>
      <c r="N20" s="231">
        <v>1736</v>
      </c>
      <c r="O20" s="232">
        <v>1726</v>
      </c>
      <c r="P20" s="247">
        <f t="shared" si="0"/>
        <v>0.3333333333333333</v>
      </c>
      <c r="Q20" s="238">
        <f t="shared" si="1"/>
        <v>0.3333333333333333</v>
      </c>
      <c r="R20" s="238">
        <f t="shared" si="2"/>
        <v>1</v>
      </c>
      <c r="S20" s="238">
        <f t="shared" si="3"/>
        <v>0.45454545454545453</v>
      </c>
      <c r="T20" s="238">
        <f t="shared" si="4"/>
        <v>0</v>
      </c>
      <c r="U20" s="238">
        <f t="shared" si="5"/>
        <v>0.25</v>
      </c>
      <c r="V20" s="268">
        <f t="shared" si="6"/>
        <v>0.75</v>
      </c>
      <c r="W20" s="240">
        <f t="shared" si="7"/>
        <v>0.4594594594594595</v>
      </c>
      <c r="X20" s="238">
        <v>0.8378378378378378</v>
      </c>
      <c r="Y20" s="286">
        <v>0.7837837837837838</v>
      </c>
      <c r="Z20" s="575">
        <v>0.53</v>
      </c>
      <c r="AA20" s="404">
        <v>0.55</v>
      </c>
      <c r="AB20" s="364">
        <v>0.55</v>
      </c>
    </row>
    <row r="21" spans="1:28" s="245" customFormat="1" ht="13.5" customHeight="1">
      <c r="A21" s="713"/>
      <c r="B21" s="360" t="s">
        <v>15</v>
      </c>
      <c r="C21" s="230">
        <v>5</v>
      </c>
      <c r="D21" s="231">
        <v>6</v>
      </c>
      <c r="E21" s="231">
        <v>6</v>
      </c>
      <c r="F21" s="231">
        <v>10</v>
      </c>
      <c r="G21" s="231">
        <v>4</v>
      </c>
      <c r="H21" s="231">
        <v>7</v>
      </c>
      <c r="I21" s="232">
        <v>1</v>
      </c>
      <c r="J21" s="233">
        <f t="shared" si="8"/>
        <v>39</v>
      </c>
      <c r="K21" s="231">
        <v>31</v>
      </c>
      <c r="L21" s="236">
        <v>28</v>
      </c>
      <c r="M21" s="542">
        <v>1955</v>
      </c>
      <c r="N21" s="231">
        <v>1941</v>
      </c>
      <c r="O21" s="232">
        <v>1863</v>
      </c>
      <c r="P21" s="247">
        <f t="shared" si="0"/>
        <v>1.6666666666666667</v>
      </c>
      <c r="Q21" s="238">
        <f t="shared" si="1"/>
        <v>1</v>
      </c>
      <c r="R21" s="238">
        <f t="shared" si="2"/>
        <v>1.2</v>
      </c>
      <c r="S21" s="238">
        <f t="shared" si="3"/>
        <v>0.9090909090909091</v>
      </c>
      <c r="T21" s="238">
        <f t="shared" si="4"/>
        <v>1</v>
      </c>
      <c r="U21" s="238">
        <f t="shared" si="5"/>
        <v>1.75</v>
      </c>
      <c r="V21" s="268">
        <f t="shared" si="6"/>
        <v>0.25</v>
      </c>
      <c r="W21" s="240">
        <f t="shared" si="7"/>
        <v>1.054054054054054</v>
      </c>
      <c r="X21" s="238">
        <v>0.8378378378378378</v>
      </c>
      <c r="Y21" s="286">
        <v>0.7567567567567568</v>
      </c>
      <c r="Z21" s="575">
        <v>0.62</v>
      </c>
      <c r="AA21" s="404">
        <v>0.61</v>
      </c>
      <c r="AB21" s="364">
        <v>0.59</v>
      </c>
    </row>
    <row r="22" spans="1:28" s="245" customFormat="1" ht="13.5" customHeight="1">
      <c r="A22" s="714"/>
      <c r="B22" s="360" t="s">
        <v>16</v>
      </c>
      <c r="C22" s="230">
        <v>2</v>
      </c>
      <c r="D22" s="231">
        <v>7</v>
      </c>
      <c r="E22" s="231">
        <v>6</v>
      </c>
      <c r="F22" s="231">
        <v>9</v>
      </c>
      <c r="G22" s="231">
        <v>8</v>
      </c>
      <c r="H22" s="231">
        <v>0</v>
      </c>
      <c r="I22" s="232">
        <v>3</v>
      </c>
      <c r="J22" s="233">
        <f t="shared" si="8"/>
        <v>35</v>
      </c>
      <c r="K22" s="231">
        <v>24</v>
      </c>
      <c r="L22" s="255">
        <v>25</v>
      </c>
      <c r="M22" s="548">
        <v>1960</v>
      </c>
      <c r="N22" s="250">
        <v>2035</v>
      </c>
      <c r="O22" s="251">
        <v>1846</v>
      </c>
      <c r="P22" s="269">
        <f t="shared" si="0"/>
        <v>0.6666666666666666</v>
      </c>
      <c r="Q22" s="257">
        <f t="shared" si="1"/>
        <v>1.1666666666666667</v>
      </c>
      <c r="R22" s="257">
        <f t="shared" si="2"/>
        <v>1.2</v>
      </c>
      <c r="S22" s="257">
        <f t="shared" si="3"/>
        <v>0.8181818181818182</v>
      </c>
      <c r="T22" s="257">
        <f t="shared" si="4"/>
        <v>2</v>
      </c>
      <c r="U22" s="257">
        <f t="shared" si="5"/>
        <v>0</v>
      </c>
      <c r="V22" s="270">
        <f t="shared" si="6"/>
        <v>0.75</v>
      </c>
      <c r="W22" s="256">
        <f t="shared" si="7"/>
        <v>0.9459459459459459</v>
      </c>
      <c r="X22" s="257">
        <v>0.6486486486486487</v>
      </c>
      <c r="Y22" s="290">
        <v>0.6756756756756757</v>
      </c>
      <c r="Z22" s="576">
        <v>0.62</v>
      </c>
      <c r="AA22" s="409">
        <v>0.65</v>
      </c>
      <c r="AB22" s="371">
        <v>0.59</v>
      </c>
    </row>
    <row r="23" spans="1:28" s="245" customFormat="1" ht="13.5" customHeight="1">
      <c r="A23" s="712">
        <v>5</v>
      </c>
      <c r="B23" s="375" t="s">
        <v>17</v>
      </c>
      <c r="C23" s="317">
        <v>1</v>
      </c>
      <c r="D23" s="318">
        <v>6</v>
      </c>
      <c r="E23" s="318">
        <v>6</v>
      </c>
      <c r="F23" s="318">
        <v>7</v>
      </c>
      <c r="G23" s="318">
        <v>6</v>
      </c>
      <c r="H23" s="318">
        <v>4</v>
      </c>
      <c r="I23" s="319">
        <v>1</v>
      </c>
      <c r="J23" s="272">
        <f t="shared" si="8"/>
        <v>31</v>
      </c>
      <c r="K23" s="318">
        <v>20</v>
      </c>
      <c r="L23" s="236">
        <v>19</v>
      </c>
      <c r="M23" s="542">
        <v>1689</v>
      </c>
      <c r="N23" s="231">
        <v>1251</v>
      </c>
      <c r="O23" s="232">
        <v>1066</v>
      </c>
      <c r="P23" s="247">
        <f t="shared" si="0"/>
        <v>0.3333333333333333</v>
      </c>
      <c r="Q23" s="238">
        <f t="shared" si="1"/>
        <v>1</v>
      </c>
      <c r="R23" s="238">
        <f t="shared" si="2"/>
        <v>1.2</v>
      </c>
      <c r="S23" s="238">
        <f t="shared" si="3"/>
        <v>0.6363636363636364</v>
      </c>
      <c r="T23" s="238">
        <f t="shared" si="4"/>
        <v>1.5</v>
      </c>
      <c r="U23" s="238">
        <f t="shared" si="5"/>
        <v>1</v>
      </c>
      <c r="V23" s="268">
        <f t="shared" si="6"/>
        <v>0.25</v>
      </c>
      <c r="W23" s="240">
        <f t="shared" si="7"/>
        <v>0.8378378378378378</v>
      </c>
      <c r="X23" s="238">
        <v>0.5405405405405406</v>
      </c>
      <c r="Y23" s="286">
        <v>0.5135135135135135</v>
      </c>
      <c r="Z23" s="575">
        <v>0.54</v>
      </c>
      <c r="AA23" s="404">
        <v>0.4</v>
      </c>
      <c r="AB23" s="364">
        <v>0.34</v>
      </c>
    </row>
    <row r="24" spans="1:28" s="245" customFormat="1" ht="13.5" customHeight="1">
      <c r="A24" s="713"/>
      <c r="B24" s="360" t="s">
        <v>18</v>
      </c>
      <c r="C24" s="230">
        <v>0</v>
      </c>
      <c r="D24" s="231">
        <v>4</v>
      </c>
      <c r="E24" s="231">
        <v>3</v>
      </c>
      <c r="F24" s="231">
        <v>13</v>
      </c>
      <c r="G24" s="231">
        <v>3</v>
      </c>
      <c r="H24" s="231">
        <v>3</v>
      </c>
      <c r="I24" s="232">
        <v>1</v>
      </c>
      <c r="J24" s="233">
        <f t="shared" si="8"/>
        <v>27</v>
      </c>
      <c r="K24" s="231">
        <v>39</v>
      </c>
      <c r="L24" s="236">
        <v>31</v>
      </c>
      <c r="M24" s="542">
        <v>1526</v>
      </c>
      <c r="N24" s="231">
        <v>1921</v>
      </c>
      <c r="O24" s="232">
        <v>1971</v>
      </c>
      <c r="P24" s="247">
        <f t="shared" si="0"/>
        <v>0</v>
      </c>
      <c r="Q24" s="238">
        <f t="shared" si="1"/>
        <v>0.6666666666666666</v>
      </c>
      <c r="R24" s="238">
        <f t="shared" si="2"/>
        <v>0.6</v>
      </c>
      <c r="S24" s="238">
        <f t="shared" si="3"/>
        <v>1.1818181818181819</v>
      </c>
      <c r="T24" s="238">
        <f t="shared" si="4"/>
        <v>0.75</v>
      </c>
      <c r="U24" s="238">
        <f t="shared" si="5"/>
        <v>0.75</v>
      </c>
      <c r="V24" s="239">
        <f t="shared" si="6"/>
        <v>0.25</v>
      </c>
      <c r="W24" s="240">
        <f t="shared" si="7"/>
        <v>0.7297297297297297</v>
      </c>
      <c r="X24" s="238">
        <v>1.054054054054054</v>
      </c>
      <c r="Y24" s="286">
        <v>0.8378378378378378</v>
      </c>
      <c r="Z24" s="575">
        <v>0.48</v>
      </c>
      <c r="AA24" s="404">
        <v>0.61</v>
      </c>
      <c r="AB24" s="364">
        <v>0.63</v>
      </c>
    </row>
    <row r="25" spans="1:28" s="245" customFormat="1" ht="13.5" customHeight="1">
      <c r="A25" s="713"/>
      <c r="B25" s="360" t="s">
        <v>19</v>
      </c>
      <c r="C25" s="230">
        <v>3</v>
      </c>
      <c r="D25" s="231">
        <v>5</v>
      </c>
      <c r="E25" s="231">
        <v>9</v>
      </c>
      <c r="F25" s="231">
        <v>8</v>
      </c>
      <c r="G25" s="231">
        <v>4</v>
      </c>
      <c r="H25" s="231">
        <v>5</v>
      </c>
      <c r="I25" s="232">
        <v>2</v>
      </c>
      <c r="J25" s="233">
        <f t="shared" si="8"/>
        <v>36</v>
      </c>
      <c r="K25" s="231">
        <v>27</v>
      </c>
      <c r="L25" s="236">
        <v>27</v>
      </c>
      <c r="M25" s="542">
        <v>2025</v>
      </c>
      <c r="N25" s="231">
        <v>2004</v>
      </c>
      <c r="O25" s="232">
        <v>1950</v>
      </c>
      <c r="P25" s="247">
        <f t="shared" si="0"/>
        <v>1</v>
      </c>
      <c r="Q25" s="238">
        <f t="shared" si="1"/>
        <v>0.8333333333333334</v>
      </c>
      <c r="R25" s="238">
        <f t="shared" si="2"/>
        <v>1.8</v>
      </c>
      <c r="S25" s="238">
        <f t="shared" si="3"/>
        <v>0.7272727272727273</v>
      </c>
      <c r="T25" s="238">
        <f t="shared" si="4"/>
        <v>1</v>
      </c>
      <c r="U25" s="238">
        <f t="shared" si="5"/>
        <v>1.25</v>
      </c>
      <c r="V25" s="239">
        <f t="shared" si="6"/>
        <v>0.5</v>
      </c>
      <c r="W25" s="240">
        <f t="shared" si="7"/>
        <v>0.972972972972973</v>
      </c>
      <c r="X25" s="238">
        <v>0.7297297297297297</v>
      </c>
      <c r="Y25" s="286">
        <v>0.7297297297297297</v>
      </c>
      <c r="Z25" s="575">
        <v>0.64</v>
      </c>
      <c r="AA25" s="404">
        <v>0.63</v>
      </c>
      <c r="AB25" s="364">
        <v>0.62</v>
      </c>
    </row>
    <row r="26" spans="1:28" s="245" customFormat="1" ht="13.5" customHeight="1">
      <c r="A26" s="713"/>
      <c r="B26" s="360" t="s">
        <v>20</v>
      </c>
      <c r="C26" s="230">
        <v>2</v>
      </c>
      <c r="D26" s="231">
        <v>4</v>
      </c>
      <c r="E26" s="231">
        <v>6</v>
      </c>
      <c r="F26" s="231">
        <v>10</v>
      </c>
      <c r="G26" s="231">
        <v>7</v>
      </c>
      <c r="H26" s="231">
        <v>2</v>
      </c>
      <c r="I26" s="232">
        <v>0</v>
      </c>
      <c r="J26" s="233">
        <f t="shared" si="8"/>
        <v>31</v>
      </c>
      <c r="K26" s="231">
        <v>26</v>
      </c>
      <c r="L26" s="236">
        <v>29</v>
      </c>
      <c r="M26" s="542">
        <v>2042</v>
      </c>
      <c r="N26" s="231">
        <v>2145</v>
      </c>
      <c r="O26" s="232">
        <v>2000</v>
      </c>
      <c r="P26" s="247">
        <f t="shared" si="0"/>
        <v>0.6666666666666666</v>
      </c>
      <c r="Q26" s="238">
        <f t="shared" si="1"/>
        <v>0.6666666666666666</v>
      </c>
      <c r="R26" s="238">
        <f t="shared" si="2"/>
        <v>1.2</v>
      </c>
      <c r="S26" s="238">
        <f t="shared" si="3"/>
        <v>0.9090909090909091</v>
      </c>
      <c r="T26" s="238">
        <f t="shared" si="4"/>
        <v>1.75</v>
      </c>
      <c r="U26" s="238">
        <f t="shared" si="5"/>
        <v>0.5</v>
      </c>
      <c r="V26" s="239">
        <f t="shared" si="6"/>
        <v>0</v>
      </c>
      <c r="W26" s="240">
        <f t="shared" si="7"/>
        <v>0.8378378378378378</v>
      </c>
      <c r="X26" s="238">
        <v>0.7027027027027027</v>
      </c>
      <c r="Y26" s="286">
        <v>0.7837837837837838</v>
      </c>
      <c r="Z26" s="575">
        <v>0.65</v>
      </c>
      <c r="AA26" s="404">
        <v>0.68</v>
      </c>
      <c r="AB26" s="364">
        <v>0.63</v>
      </c>
    </row>
    <row r="27" spans="1:28" s="245" customFormat="1" ht="13.5" customHeight="1">
      <c r="A27" s="714"/>
      <c r="B27" s="365" t="s">
        <v>21</v>
      </c>
      <c r="C27" s="249">
        <v>2</v>
      </c>
      <c r="D27" s="250">
        <v>5</v>
      </c>
      <c r="E27" s="250">
        <v>8</v>
      </c>
      <c r="F27" s="250">
        <v>9</v>
      </c>
      <c r="G27" s="250">
        <v>5</v>
      </c>
      <c r="H27" s="250">
        <v>5</v>
      </c>
      <c r="I27" s="251">
        <v>1</v>
      </c>
      <c r="J27" s="252">
        <f t="shared" si="8"/>
        <v>35</v>
      </c>
      <c r="K27" s="250">
        <v>42</v>
      </c>
      <c r="L27" s="255">
        <v>24</v>
      </c>
      <c r="M27" s="548">
        <v>2174</v>
      </c>
      <c r="N27" s="250">
        <v>2293</v>
      </c>
      <c r="O27" s="251">
        <v>2176</v>
      </c>
      <c r="P27" s="269">
        <f t="shared" si="0"/>
        <v>0.6666666666666666</v>
      </c>
      <c r="Q27" s="257">
        <f t="shared" si="1"/>
        <v>0.8333333333333334</v>
      </c>
      <c r="R27" s="257">
        <f t="shared" si="2"/>
        <v>1.6</v>
      </c>
      <c r="S27" s="257">
        <f t="shared" si="3"/>
        <v>0.8181818181818182</v>
      </c>
      <c r="T27" s="257">
        <f t="shared" si="4"/>
        <v>1.25</v>
      </c>
      <c r="U27" s="257">
        <f t="shared" si="5"/>
        <v>1.25</v>
      </c>
      <c r="V27" s="258">
        <f t="shared" si="6"/>
        <v>0.25</v>
      </c>
      <c r="W27" s="256">
        <f t="shared" si="7"/>
        <v>0.9459459459459459</v>
      </c>
      <c r="X27" s="257">
        <v>1.135135135135135</v>
      </c>
      <c r="Y27" s="290">
        <v>0.6486486486486487</v>
      </c>
      <c r="Z27" s="576">
        <v>0.69</v>
      </c>
      <c r="AA27" s="409">
        <v>0.73</v>
      </c>
      <c r="AB27" s="371">
        <v>0.69</v>
      </c>
    </row>
    <row r="28" spans="1:28" s="245" customFormat="1" ht="13.5" customHeight="1">
      <c r="A28" s="712">
        <v>6</v>
      </c>
      <c r="B28" s="360" t="s">
        <v>22</v>
      </c>
      <c r="C28" s="230">
        <v>2</v>
      </c>
      <c r="D28" s="231">
        <v>7</v>
      </c>
      <c r="E28" s="231">
        <v>7</v>
      </c>
      <c r="F28" s="231">
        <v>5</v>
      </c>
      <c r="G28" s="231">
        <v>10</v>
      </c>
      <c r="H28" s="231">
        <v>4</v>
      </c>
      <c r="I28" s="232">
        <v>0</v>
      </c>
      <c r="J28" s="233">
        <f t="shared" si="8"/>
        <v>35</v>
      </c>
      <c r="K28" s="231">
        <v>29</v>
      </c>
      <c r="L28" s="236">
        <v>30</v>
      </c>
      <c r="M28" s="542">
        <v>2193</v>
      </c>
      <c r="N28" s="231">
        <v>2046</v>
      </c>
      <c r="O28" s="232">
        <v>2107</v>
      </c>
      <c r="P28" s="247">
        <f t="shared" si="0"/>
        <v>0.6666666666666666</v>
      </c>
      <c r="Q28" s="238">
        <f t="shared" si="1"/>
        <v>1.1666666666666667</v>
      </c>
      <c r="R28" s="238">
        <f t="shared" si="2"/>
        <v>1.4</v>
      </c>
      <c r="S28" s="238">
        <f t="shared" si="3"/>
        <v>0.45454545454545453</v>
      </c>
      <c r="T28" s="238">
        <f t="shared" si="4"/>
        <v>2.5</v>
      </c>
      <c r="U28" s="238">
        <f t="shared" si="5"/>
        <v>1</v>
      </c>
      <c r="V28" s="268">
        <f t="shared" si="6"/>
        <v>0</v>
      </c>
      <c r="W28" s="240">
        <f t="shared" si="7"/>
        <v>0.9459459459459459</v>
      </c>
      <c r="X28" s="238">
        <v>0.7837837837837838</v>
      </c>
      <c r="Y28" s="286">
        <v>0.8108108108108109</v>
      </c>
      <c r="Z28" s="575">
        <v>0.7</v>
      </c>
      <c r="AA28" s="404">
        <v>0.65</v>
      </c>
      <c r="AB28" s="364">
        <v>0.67</v>
      </c>
    </row>
    <row r="29" spans="1:28" s="245" customFormat="1" ht="13.5" customHeight="1">
      <c r="A29" s="713"/>
      <c r="B29" s="360" t="s">
        <v>23</v>
      </c>
      <c r="C29" s="230">
        <v>0</v>
      </c>
      <c r="D29" s="231">
        <v>4</v>
      </c>
      <c r="E29" s="231">
        <v>7</v>
      </c>
      <c r="F29" s="231">
        <v>7</v>
      </c>
      <c r="G29" s="231">
        <v>3</v>
      </c>
      <c r="H29" s="231">
        <v>3</v>
      </c>
      <c r="I29" s="232">
        <v>2</v>
      </c>
      <c r="J29" s="233">
        <f t="shared" si="8"/>
        <v>26</v>
      </c>
      <c r="K29" s="231">
        <v>31</v>
      </c>
      <c r="L29" s="236">
        <v>38</v>
      </c>
      <c r="M29" s="542">
        <v>2070</v>
      </c>
      <c r="N29" s="231">
        <v>2105</v>
      </c>
      <c r="O29" s="232">
        <v>2122</v>
      </c>
      <c r="P29" s="247">
        <f t="shared" si="0"/>
        <v>0</v>
      </c>
      <c r="Q29" s="238">
        <f t="shared" si="1"/>
        <v>0.6666666666666666</v>
      </c>
      <c r="R29" s="238">
        <f t="shared" si="2"/>
        <v>1.4</v>
      </c>
      <c r="S29" s="238">
        <f t="shared" si="3"/>
        <v>0.6363636363636364</v>
      </c>
      <c r="T29" s="238">
        <f t="shared" si="4"/>
        <v>0.75</v>
      </c>
      <c r="U29" s="238">
        <f t="shared" si="5"/>
        <v>0.75</v>
      </c>
      <c r="V29" s="268">
        <f t="shared" si="6"/>
        <v>0.5</v>
      </c>
      <c r="W29" s="240">
        <f t="shared" si="7"/>
        <v>0.7027027027027027</v>
      </c>
      <c r="X29" s="238">
        <v>0.8378378378378378</v>
      </c>
      <c r="Y29" s="286">
        <v>1.027027027027027</v>
      </c>
      <c r="Z29" s="575">
        <v>0.66</v>
      </c>
      <c r="AA29" s="404">
        <v>0.67</v>
      </c>
      <c r="AB29" s="364">
        <v>0.67</v>
      </c>
    </row>
    <row r="30" spans="1:28" s="245" customFormat="1" ht="13.5" customHeight="1">
      <c r="A30" s="713"/>
      <c r="B30" s="360" t="s">
        <v>24</v>
      </c>
      <c r="C30" s="230">
        <v>4</v>
      </c>
      <c r="D30" s="231">
        <v>3</v>
      </c>
      <c r="E30" s="231">
        <v>10</v>
      </c>
      <c r="F30" s="231">
        <v>16</v>
      </c>
      <c r="G30" s="231">
        <v>4</v>
      </c>
      <c r="H30" s="231">
        <v>1</v>
      </c>
      <c r="I30" s="232">
        <v>2</v>
      </c>
      <c r="J30" s="233">
        <f t="shared" si="8"/>
        <v>40</v>
      </c>
      <c r="K30" s="231">
        <v>23</v>
      </c>
      <c r="L30" s="236">
        <v>24</v>
      </c>
      <c r="M30" s="542">
        <v>2108</v>
      </c>
      <c r="N30" s="231">
        <v>2101</v>
      </c>
      <c r="O30" s="232">
        <v>2117</v>
      </c>
      <c r="P30" s="247">
        <f t="shared" si="0"/>
        <v>1.3333333333333333</v>
      </c>
      <c r="Q30" s="238">
        <f t="shared" si="1"/>
        <v>0.5</v>
      </c>
      <c r="R30" s="238">
        <f t="shared" si="2"/>
        <v>2</v>
      </c>
      <c r="S30" s="238">
        <f t="shared" si="3"/>
        <v>1.4545454545454546</v>
      </c>
      <c r="T30" s="238">
        <f t="shared" si="4"/>
        <v>1</v>
      </c>
      <c r="U30" s="238">
        <f t="shared" si="5"/>
        <v>0.25</v>
      </c>
      <c r="V30" s="268">
        <f t="shared" si="6"/>
        <v>0.5</v>
      </c>
      <c r="W30" s="240">
        <f t="shared" si="7"/>
        <v>1.0810810810810811</v>
      </c>
      <c r="X30" s="238">
        <v>0.6216216216216216</v>
      </c>
      <c r="Y30" s="286">
        <v>0.6486486486486487</v>
      </c>
      <c r="Z30" s="575">
        <v>0.67</v>
      </c>
      <c r="AA30" s="404">
        <v>0.67</v>
      </c>
      <c r="AB30" s="364">
        <v>0.67</v>
      </c>
    </row>
    <row r="31" spans="1:28" s="245" customFormat="1" ht="13.5" customHeight="1">
      <c r="A31" s="714"/>
      <c r="B31" s="365">
        <v>26</v>
      </c>
      <c r="C31" s="249">
        <v>1</v>
      </c>
      <c r="D31" s="250">
        <v>5</v>
      </c>
      <c r="E31" s="250">
        <v>7</v>
      </c>
      <c r="F31" s="250">
        <v>10</v>
      </c>
      <c r="G31" s="250">
        <v>2</v>
      </c>
      <c r="H31" s="250">
        <v>4</v>
      </c>
      <c r="I31" s="251">
        <v>1</v>
      </c>
      <c r="J31" s="252">
        <f t="shared" si="8"/>
        <v>30</v>
      </c>
      <c r="K31" s="250">
        <v>22</v>
      </c>
      <c r="L31" s="255">
        <v>30</v>
      </c>
      <c r="M31" s="548">
        <v>2133</v>
      </c>
      <c r="N31" s="250">
        <v>2101</v>
      </c>
      <c r="O31" s="251">
        <v>2094</v>
      </c>
      <c r="P31" s="269">
        <f t="shared" si="0"/>
        <v>0.3333333333333333</v>
      </c>
      <c r="Q31" s="257">
        <f t="shared" si="1"/>
        <v>0.8333333333333334</v>
      </c>
      <c r="R31" s="257">
        <f t="shared" si="2"/>
        <v>1.4</v>
      </c>
      <c r="S31" s="257">
        <f t="shared" si="3"/>
        <v>0.9090909090909091</v>
      </c>
      <c r="T31" s="257">
        <f t="shared" si="4"/>
        <v>0.5</v>
      </c>
      <c r="U31" s="257">
        <f t="shared" si="5"/>
        <v>1</v>
      </c>
      <c r="V31" s="270">
        <f t="shared" si="6"/>
        <v>0.25</v>
      </c>
      <c r="W31" s="256">
        <f t="shared" si="7"/>
        <v>0.8108108108108109</v>
      </c>
      <c r="X31" s="257">
        <v>0.5945945945945946</v>
      </c>
      <c r="Y31" s="290">
        <v>0.8108108108108109</v>
      </c>
      <c r="Z31" s="576">
        <v>0.68</v>
      </c>
      <c r="AA31" s="409">
        <v>0.67</v>
      </c>
      <c r="AB31" s="371">
        <v>0.66</v>
      </c>
    </row>
    <row r="32" spans="1:28" s="245" customFormat="1" ht="13.5" customHeight="1">
      <c r="A32" s="712">
        <v>7</v>
      </c>
      <c r="B32" s="360" t="s">
        <v>26</v>
      </c>
      <c r="C32" s="230">
        <v>1</v>
      </c>
      <c r="D32" s="231">
        <v>9</v>
      </c>
      <c r="E32" s="231">
        <v>5</v>
      </c>
      <c r="F32" s="231">
        <v>12</v>
      </c>
      <c r="G32" s="231">
        <v>6</v>
      </c>
      <c r="H32" s="231">
        <v>1</v>
      </c>
      <c r="I32" s="232">
        <v>2</v>
      </c>
      <c r="J32" s="233">
        <f t="shared" si="8"/>
        <v>36</v>
      </c>
      <c r="K32" s="231">
        <v>27</v>
      </c>
      <c r="L32" s="236">
        <v>26</v>
      </c>
      <c r="M32" s="542">
        <v>2119</v>
      </c>
      <c r="N32" s="231">
        <v>2067</v>
      </c>
      <c r="O32" s="232">
        <v>2094</v>
      </c>
      <c r="P32" s="247">
        <f t="shared" si="0"/>
        <v>0.3333333333333333</v>
      </c>
      <c r="Q32" s="238">
        <f t="shared" si="1"/>
        <v>1.5</v>
      </c>
      <c r="R32" s="238">
        <f t="shared" si="2"/>
        <v>1</v>
      </c>
      <c r="S32" s="238">
        <f t="shared" si="3"/>
        <v>1.0909090909090908</v>
      </c>
      <c r="T32" s="238">
        <f t="shared" si="4"/>
        <v>1.5</v>
      </c>
      <c r="U32" s="238">
        <f t="shared" si="5"/>
        <v>0.25</v>
      </c>
      <c r="V32" s="239">
        <f t="shared" si="6"/>
        <v>0.5</v>
      </c>
      <c r="W32" s="240">
        <f t="shared" si="7"/>
        <v>0.972972972972973</v>
      </c>
      <c r="X32" s="238">
        <v>0.7297297297297297</v>
      </c>
      <c r="Y32" s="286">
        <v>0.7027027027027027</v>
      </c>
      <c r="Z32" s="575">
        <v>0.67</v>
      </c>
      <c r="AA32" s="404">
        <v>0.66</v>
      </c>
      <c r="AB32" s="364">
        <v>0.66</v>
      </c>
    </row>
    <row r="33" spans="1:28" s="245" customFormat="1" ht="13.5" customHeight="1">
      <c r="A33" s="713"/>
      <c r="B33" s="360" t="s">
        <v>27</v>
      </c>
      <c r="C33" s="230">
        <v>2</v>
      </c>
      <c r="D33" s="231">
        <v>4</v>
      </c>
      <c r="E33" s="231">
        <v>6</v>
      </c>
      <c r="F33" s="231">
        <v>8</v>
      </c>
      <c r="G33" s="231">
        <v>9</v>
      </c>
      <c r="H33" s="231">
        <v>0</v>
      </c>
      <c r="I33" s="232">
        <v>2</v>
      </c>
      <c r="J33" s="233">
        <f t="shared" si="8"/>
        <v>31</v>
      </c>
      <c r="K33" s="231">
        <v>34</v>
      </c>
      <c r="L33" s="236">
        <v>35</v>
      </c>
      <c r="M33" s="542">
        <v>2010</v>
      </c>
      <c r="N33" s="231">
        <v>1985</v>
      </c>
      <c r="O33" s="232">
        <v>2208</v>
      </c>
      <c r="P33" s="247">
        <f t="shared" si="0"/>
        <v>0.6666666666666666</v>
      </c>
      <c r="Q33" s="238">
        <f t="shared" si="1"/>
        <v>0.6666666666666666</v>
      </c>
      <c r="R33" s="238">
        <f t="shared" si="2"/>
        <v>1.2</v>
      </c>
      <c r="S33" s="238">
        <f t="shared" si="3"/>
        <v>0.7272727272727273</v>
      </c>
      <c r="T33" s="238">
        <f t="shared" si="4"/>
        <v>2.25</v>
      </c>
      <c r="U33" s="238">
        <f t="shared" si="5"/>
        <v>0</v>
      </c>
      <c r="V33" s="239">
        <f t="shared" si="6"/>
        <v>0.5</v>
      </c>
      <c r="W33" s="240">
        <f t="shared" si="7"/>
        <v>0.8378378378378378</v>
      </c>
      <c r="X33" s="238">
        <v>0.918918918918919</v>
      </c>
      <c r="Y33" s="286">
        <v>0.9459459459459459</v>
      </c>
      <c r="Z33" s="575">
        <v>0.64</v>
      </c>
      <c r="AA33" s="404">
        <v>0.63</v>
      </c>
      <c r="AB33" s="364">
        <v>0.7</v>
      </c>
    </row>
    <row r="34" spans="1:28" s="245" customFormat="1" ht="13.5" customHeight="1">
      <c r="A34" s="713"/>
      <c r="B34" s="360" t="s">
        <v>28</v>
      </c>
      <c r="C34" s="230">
        <v>2</v>
      </c>
      <c r="D34" s="231">
        <v>10</v>
      </c>
      <c r="E34" s="231">
        <v>4</v>
      </c>
      <c r="F34" s="231">
        <v>7</v>
      </c>
      <c r="G34" s="231">
        <v>4</v>
      </c>
      <c r="H34" s="231">
        <v>5</v>
      </c>
      <c r="I34" s="232">
        <v>1</v>
      </c>
      <c r="J34" s="233">
        <f t="shared" si="8"/>
        <v>33</v>
      </c>
      <c r="K34" s="231">
        <v>32</v>
      </c>
      <c r="L34" s="236">
        <v>27</v>
      </c>
      <c r="M34" s="542">
        <v>2055</v>
      </c>
      <c r="N34" s="231">
        <v>1907</v>
      </c>
      <c r="O34" s="232">
        <v>1968</v>
      </c>
      <c r="P34" s="247">
        <f t="shared" si="0"/>
        <v>0.6666666666666666</v>
      </c>
      <c r="Q34" s="238">
        <f t="shared" si="1"/>
        <v>1.6666666666666667</v>
      </c>
      <c r="R34" s="238">
        <f t="shared" si="2"/>
        <v>0.8</v>
      </c>
      <c r="S34" s="238">
        <f t="shared" si="3"/>
        <v>0.6363636363636364</v>
      </c>
      <c r="T34" s="238">
        <f t="shared" si="4"/>
        <v>1</v>
      </c>
      <c r="U34" s="238">
        <f t="shared" si="5"/>
        <v>1.25</v>
      </c>
      <c r="V34" s="239">
        <f t="shared" si="6"/>
        <v>0.25</v>
      </c>
      <c r="W34" s="240">
        <f t="shared" si="7"/>
        <v>0.8918918918918919</v>
      </c>
      <c r="X34" s="238">
        <v>0.8648648648648649</v>
      </c>
      <c r="Y34" s="286">
        <v>0.7297297297297297</v>
      </c>
      <c r="Z34" s="575">
        <v>0.65</v>
      </c>
      <c r="AA34" s="404">
        <v>0.61</v>
      </c>
      <c r="AB34" s="364">
        <v>0.62</v>
      </c>
    </row>
    <row r="35" spans="1:28" s="245" customFormat="1" ht="13.5" customHeight="1">
      <c r="A35" s="714"/>
      <c r="B35" s="360" t="s">
        <v>29</v>
      </c>
      <c r="C35" s="230">
        <v>2</v>
      </c>
      <c r="D35" s="231">
        <v>3</v>
      </c>
      <c r="E35" s="231">
        <v>7</v>
      </c>
      <c r="F35" s="231">
        <v>5</v>
      </c>
      <c r="G35" s="231">
        <v>4</v>
      </c>
      <c r="H35" s="231">
        <v>1</v>
      </c>
      <c r="I35" s="232">
        <v>2</v>
      </c>
      <c r="J35" s="233">
        <f t="shared" si="8"/>
        <v>24</v>
      </c>
      <c r="K35" s="231">
        <v>38</v>
      </c>
      <c r="L35" s="255">
        <v>34</v>
      </c>
      <c r="M35" s="548">
        <v>1841</v>
      </c>
      <c r="N35" s="250">
        <v>1976</v>
      </c>
      <c r="O35" s="251">
        <v>2187</v>
      </c>
      <c r="P35" s="269">
        <f t="shared" si="0"/>
        <v>0.6666666666666666</v>
      </c>
      <c r="Q35" s="257">
        <f t="shared" si="1"/>
        <v>0.5</v>
      </c>
      <c r="R35" s="257">
        <f t="shared" si="2"/>
        <v>1.4</v>
      </c>
      <c r="S35" s="257">
        <f t="shared" si="3"/>
        <v>0.45454545454545453</v>
      </c>
      <c r="T35" s="257">
        <f t="shared" si="4"/>
        <v>1</v>
      </c>
      <c r="U35" s="257">
        <f t="shared" si="5"/>
        <v>0.25</v>
      </c>
      <c r="V35" s="258">
        <f t="shared" si="6"/>
        <v>0.5</v>
      </c>
      <c r="W35" s="256">
        <f t="shared" si="7"/>
        <v>0.6486486486486487</v>
      </c>
      <c r="X35" s="257">
        <v>1.027027027027027</v>
      </c>
      <c r="Y35" s="290">
        <v>0.918918918918919</v>
      </c>
      <c r="Z35" s="576">
        <v>0.58</v>
      </c>
      <c r="AA35" s="409">
        <v>0.63</v>
      </c>
      <c r="AB35" s="364">
        <v>0.69</v>
      </c>
    </row>
    <row r="36" spans="1:28" s="245" customFormat="1" ht="13.5" customHeight="1">
      <c r="A36" s="712">
        <v>8</v>
      </c>
      <c r="B36" s="375" t="s">
        <v>30</v>
      </c>
      <c r="C36" s="317">
        <v>2</v>
      </c>
      <c r="D36" s="318">
        <v>9</v>
      </c>
      <c r="E36" s="318">
        <v>6</v>
      </c>
      <c r="F36" s="318">
        <v>7</v>
      </c>
      <c r="G36" s="318">
        <v>3</v>
      </c>
      <c r="H36" s="318">
        <v>2</v>
      </c>
      <c r="I36" s="319">
        <v>0</v>
      </c>
      <c r="J36" s="272">
        <f t="shared" si="8"/>
        <v>29</v>
      </c>
      <c r="K36" s="318">
        <v>30</v>
      </c>
      <c r="L36" s="236">
        <v>33</v>
      </c>
      <c r="M36" s="542">
        <v>1945</v>
      </c>
      <c r="N36" s="231">
        <v>2022</v>
      </c>
      <c r="O36" s="232">
        <v>2086</v>
      </c>
      <c r="P36" s="247">
        <f t="shared" si="0"/>
        <v>0.6666666666666666</v>
      </c>
      <c r="Q36" s="238">
        <f t="shared" si="1"/>
        <v>1.5</v>
      </c>
      <c r="R36" s="238">
        <f t="shared" si="2"/>
        <v>1.2</v>
      </c>
      <c r="S36" s="238">
        <f t="shared" si="3"/>
        <v>0.6363636363636364</v>
      </c>
      <c r="T36" s="238">
        <f t="shared" si="4"/>
        <v>0.75</v>
      </c>
      <c r="U36" s="238">
        <f t="shared" si="5"/>
        <v>0.5</v>
      </c>
      <c r="V36" s="239">
        <f t="shared" si="6"/>
        <v>0</v>
      </c>
      <c r="W36" s="240">
        <f t="shared" si="7"/>
        <v>0.7837837837837838</v>
      </c>
      <c r="X36" s="238">
        <v>0.8108108108108109</v>
      </c>
      <c r="Y36" s="286">
        <v>0.8918918918918919</v>
      </c>
      <c r="Z36" s="575">
        <v>0.62</v>
      </c>
      <c r="AA36" s="404">
        <v>0.64</v>
      </c>
      <c r="AB36" s="379">
        <v>0.66</v>
      </c>
    </row>
    <row r="37" spans="1:28" s="245" customFormat="1" ht="13.5" customHeight="1">
      <c r="A37" s="713"/>
      <c r="B37" s="360" t="s">
        <v>31</v>
      </c>
      <c r="C37" s="230">
        <v>1</v>
      </c>
      <c r="D37" s="231">
        <v>4</v>
      </c>
      <c r="E37" s="231">
        <v>3</v>
      </c>
      <c r="F37" s="231">
        <v>6</v>
      </c>
      <c r="G37" s="231">
        <v>5</v>
      </c>
      <c r="H37" s="231">
        <v>4</v>
      </c>
      <c r="I37" s="232">
        <v>1</v>
      </c>
      <c r="J37" s="233">
        <f t="shared" si="8"/>
        <v>24</v>
      </c>
      <c r="K37" s="231">
        <v>24</v>
      </c>
      <c r="L37" s="236">
        <v>32</v>
      </c>
      <c r="M37" s="542">
        <v>1975</v>
      </c>
      <c r="N37" s="231">
        <v>1868</v>
      </c>
      <c r="O37" s="232">
        <v>1974</v>
      </c>
      <c r="P37" s="247">
        <f t="shared" si="0"/>
        <v>0.3333333333333333</v>
      </c>
      <c r="Q37" s="238">
        <f t="shared" si="1"/>
        <v>0.6666666666666666</v>
      </c>
      <c r="R37" s="238">
        <f t="shared" si="2"/>
        <v>0.6</v>
      </c>
      <c r="S37" s="238">
        <f t="shared" si="3"/>
        <v>0.5454545454545454</v>
      </c>
      <c r="T37" s="238">
        <f t="shared" si="4"/>
        <v>1.25</v>
      </c>
      <c r="U37" s="238">
        <f t="shared" si="5"/>
        <v>1</v>
      </c>
      <c r="V37" s="268">
        <f t="shared" si="6"/>
        <v>0.25</v>
      </c>
      <c r="W37" s="240">
        <f t="shared" si="7"/>
        <v>0.6486486486486487</v>
      </c>
      <c r="X37" s="238">
        <v>0.6486486486486487</v>
      </c>
      <c r="Y37" s="286">
        <v>0.8648648648648649</v>
      </c>
      <c r="Z37" s="575">
        <v>0.63</v>
      </c>
      <c r="AA37" s="404">
        <v>0.6</v>
      </c>
      <c r="AB37" s="364">
        <v>0.64</v>
      </c>
    </row>
    <row r="38" spans="1:28" s="245" customFormat="1" ht="13.5" customHeight="1">
      <c r="A38" s="713"/>
      <c r="B38" s="360" t="s">
        <v>32</v>
      </c>
      <c r="C38" s="230">
        <v>1</v>
      </c>
      <c r="D38" s="231">
        <v>2</v>
      </c>
      <c r="E38" s="231">
        <v>2</v>
      </c>
      <c r="F38" s="231">
        <v>2</v>
      </c>
      <c r="G38" s="231">
        <v>4</v>
      </c>
      <c r="H38" s="231">
        <v>0</v>
      </c>
      <c r="I38" s="232">
        <v>1</v>
      </c>
      <c r="J38" s="233">
        <f t="shared" si="8"/>
        <v>12</v>
      </c>
      <c r="K38" s="231">
        <v>29</v>
      </c>
      <c r="L38" s="236">
        <v>20</v>
      </c>
      <c r="M38" s="542">
        <v>1413</v>
      </c>
      <c r="N38" s="231">
        <v>1326</v>
      </c>
      <c r="O38" s="232">
        <v>1382</v>
      </c>
      <c r="P38" s="247">
        <f aca="true" t="shared" si="9" ref="P38:P58">C38/3</f>
        <v>0.3333333333333333</v>
      </c>
      <c r="Q38" s="238">
        <f aca="true" t="shared" si="10" ref="Q38:Q58">D38/6</f>
        <v>0.3333333333333333</v>
      </c>
      <c r="R38" s="238">
        <f aca="true" t="shared" si="11" ref="R38:R58">E38/5</f>
        <v>0.4</v>
      </c>
      <c r="S38" s="238">
        <f aca="true" t="shared" si="12" ref="S38:S58">F38/11</f>
        <v>0.18181818181818182</v>
      </c>
      <c r="T38" s="238">
        <f aca="true" t="shared" si="13" ref="T38:T58">G38/4</f>
        <v>1</v>
      </c>
      <c r="U38" s="238">
        <f aca="true" t="shared" si="14" ref="U38:U58">H38/4</f>
        <v>0</v>
      </c>
      <c r="V38" s="268">
        <f aca="true" t="shared" si="15" ref="V38:V58">I38/4</f>
        <v>0.25</v>
      </c>
      <c r="W38" s="240">
        <f aca="true" t="shared" si="16" ref="W38:W58">J38/37</f>
        <v>0.32432432432432434</v>
      </c>
      <c r="X38" s="238">
        <v>0.7837837837837838</v>
      </c>
      <c r="Y38" s="286">
        <v>0.5405405405405406</v>
      </c>
      <c r="Z38" s="575">
        <v>0.47</v>
      </c>
      <c r="AA38" s="404">
        <v>0.44</v>
      </c>
      <c r="AB38" s="364">
        <v>0.46</v>
      </c>
    </row>
    <row r="39" spans="1:28" s="245" customFormat="1" ht="13.5" customHeight="1">
      <c r="A39" s="713"/>
      <c r="B39" s="360" t="s">
        <v>33</v>
      </c>
      <c r="C39" s="230">
        <v>1</v>
      </c>
      <c r="D39" s="231">
        <v>4</v>
      </c>
      <c r="E39" s="231">
        <v>6</v>
      </c>
      <c r="F39" s="231">
        <v>7</v>
      </c>
      <c r="G39" s="231">
        <v>2</v>
      </c>
      <c r="H39" s="231">
        <v>3</v>
      </c>
      <c r="I39" s="232">
        <v>2</v>
      </c>
      <c r="J39" s="233">
        <f t="shared" si="8"/>
        <v>25</v>
      </c>
      <c r="K39" s="231">
        <v>35</v>
      </c>
      <c r="L39" s="236">
        <v>27</v>
      </c>
      <c r="M39" s="542">
        <v>1986</v>
      </c>
      <c r="N39" s="231">
        <v>1937</v>
      </c>
      <c r="O39" s="232">
        <v>2137</v>
      </c>
      <c r="P39" s="247">
        <f t="shared" si="9"/>
        <v>0.3333333333333333</v>
      </c>
      <c r="Q39" s="238">
        <f t="shared" si="10"/>
        <v>0.6666666666666666</v>
      </c>
      <c r="R39" s="238">
        <f t="shared" si="11"/>
        <v>1.2</v>
      </c>
      <c r="S39" s="238">
        <f t="shared" si="12"/>
        <v>0.6363636363636364</v>
      </c>
      <c r="T39" s="238">
        <f t="shared" si="13"/>
        <v>0.5</v>
      </c>
      <c r="U39" s="238">
        <f t="shared" si="14"/>
        <v>0.75</v>
      </c>
      <c r="V39" s="268">
        <f t="shared" si="15"/>
        <v>0.5</v>
      </c>
      <c r="W39" s="240">
        <f t="shared" si="16"/>
        <v>0.6756756756756757</v>
      </c>
      <c r="X39" s="238">
        <v>0.9459459459459459</v>
      </c>
      <c r="Y39" s="286">
        <v>0.7297297297297297</v>
      </c>
      <c r="Z39" s="575">
        <v>0.64</v>
      </c>
      <c r="AA39" s="404">
        <v>0.62</v>
      </c>
      <c r="AB39" s="364">
        <v>0.68</v>
      </c>
    </row>
    <row r="40" spans="1:28" s="245" customFormat="1" ht="13.5" customHeight="1">
      <c r="A40" s="714"/>
      <c r="B40" s="365" t="s">
        <v>34</v>
      </c>
      <c r="C40" s="249">
        <v>0</v>
      </c>
      <c r="D40" s="250">
        <v>10</v>
      </c>
      <c r="E40" s="250">
        <v>7</v>
      </c>
      <c r="F40" s="250">
        <v>12</v>
      </c>
      <c r="G40" s="250">
        <v>7</v>
      </c>
      <c r="H40" s="250">
        <v>3</v>
      </c>
      <c r="I40" s="251">
        <v>1</v>
      </c>
      <c r="J40" s="252">
        <f t="shared" si="8"/>
        <v>40</v>
      </c>
      <c r="K40" s="250">
        <v>39</v>
      </c>
      <c r="L40" s="255">
        <v>42</v>
      </c>
      <c r="M40" s="548">
        <v>2018</v>
      </c>
      <c r="N40" s="250">
        <v>2111</v>
      </c>
      <c r="O40" s="251">
        <v>2366</v>
      </c>
      <c r="P40" s="269">
        <f t="shared" si="9"/>
        <v>0</v>
      </c>
      <c r="Q40" s="257">
        <f t="shared" si="10"/>
        <v>1.6666666666666667</v>
      </c>
      <c r="R40" s="257">
        <f t="shared" si="11"/>
        <v>1.4</v>
      </c>
      <c r="S40" s="257">
        <f t="shared" si="12"/>
        <v>1.0909090909090908</v>
      </c>
      <c r="T40" s="257">
        <f t="shared" si="13"/>
        <v>1.75</v>
      </c>
      <c r="U40" s="257">
        <f t="shared" si="14"/>
        <v>0.75</v>
      </c>
      <c r="V40" s="270">
        <f t="shared" si="15"/>
        <v>0.25</v>
      </c>
      <c r="W40" s="256">
        <f t="shared" si="16"/>
        <v>1.0810810810810811</v>
      </c>
      <c r="X40" s="257">
        <v>1.054054054054054</v>
      </c>
      <c r="Y40" s="290">
        <v>1.135135135135135</v>
      </c>
      <c r="Z40" s="576">
        <v>0.64</v>
      </c>
      <c r="AA40" s="409">
        <v>0.67</v>
      </c>
      <c r="AB40" s="371">
        <v>0.75</v>
      </c>
    </row>
    <row r="41" spans="1:28" s="245" customFormat="1" ht="13.5" customHeight="1">
      <c r="A41" s="712">
        <v>9</v>
      </c>
      <c r="B41" s="360" t="s">
        <v>35</v>
      </c>
      <c r="C41" s="230">
        <v>2</v>
      </c>
      <c r="D41" s="231">
        <v>3</v>
      </c>
      <c r="E41" s="231">
        <v>4</v>
      </c>
      <c r="F41" s="231">
        <v>6</v>
      </c>
      <c r="G41" s="231">
        <v>3</v>
      </c>
      <c r="H41" s="231">
        <v>5</v>
      </c>
      <c r="I41" s="232">
        <v>0</v>
      </c>
      <c r="J41" s="233">
        <f t="shared" si="8"/>
        <v>23</v>
      </c>
      <c r="K41" s="231">
        <v>28</v>
      </c>
      <c r="L41" s="236">
        <v>32</v>
      </c>
      <c r="M41" s="542">
        <v>2054</v>
      </c>
      <c r="N41" s="231">
        <v>1990</v>
      </c>
      <c r="O41" s="232">
        <v>2214</v>
      </c>
      <c r="P41" s="247">
        <f t="shared" si="9"/>
        <v>0.6666666666666666</v>
      </c>
      <c r="Q41" s="238">
        <f t="shared" si="10"/>
        <v>0.5</v>
      </c>
      <c r="R41" s="238">
        <f t="shared" si="11"/>
        <v>0.8</v>
      </c>
      <c r="S41" s="238">
        <f t="shared" si="12"/>
        <v>0.5454545454545454</v>
      </c>
      <c r="T41" s="238">
        <f t="shared" si="13"/>
        <v>0.75</v>
      </c>
      <c r="U41" s="238">
        <f t="shared" si="14"/>
        <v>1.25</v>
      </c>
      <c r="V41" s="239">
        <f t="shared" si="15"/>
        <v>0</v>
      </c>
      <c r="W41" s="240">
        <f t="shared" si="16"/>
        <v>0.6216216216216216</v>
      </c>
      <c r="X41" s="238">
        <v>0.7567567567567568</v>
      </c>
      <c r="Y41" s="286">
        <v>0.8648648648648649</v>
      </c>
      <c r="Z41" s="575">
        <v>0.65</v>
      </c>
      <c r="AA41" s="404">
        <v>0.63</v>
      </c>
      <c r="AB41" s="364">
        <v>0.7</v>
      </c>
    </row>
    <row r="42" spans="1:28" s="245" customFormat="1" ht="13.5" customHeight="1">
      <c r="A42" s="713"/>
      <c r="B42" s="360" t="s">
        <v>36</v>
      </c>
      <c r="C42" s="230">
        <v>0</v>
      </c>
      <c r="D42" s="231">
        <v>8</v>
      </c>
      <c r="E42" s="231">
        <v>5</v>
      </c>
      <c r="F42" s="231">
        <v>10</v>
      </c>
      <c r="G42" s="231">
        <v>3</v>
      </c>
      <c r="H42" s="231">
        <v>3</v>
      </c>
      <c r="I42" s="232">
        <v>0</v>
      </c>
      <c r="J42" s="233">
        <f t="shared" si="8"/>
        <v>29</v>
      </c>
      <c r="K42" s="231">
        <v>34</v>
      </c>
      <c r="L42" s="236">
        <v>36</v>
      </c>
      <c r="M42" s="542">
        <v>1929</v>
      </c>
      <c r="N42" s="231">
        <v>1911</v>
      </c>
      <c r="O42" s="232">
        <v>2229</v>
      </c>
      <c r="P42" s="247">
        <f t="shared" si="9"/>
        <v>0</v>
      </c>
      <c r="Q42" s="238">
        <f t="shared" si="10"/>
        <v>1.3333333333333333</v>
      </c>
      <c r="R42" s="238">
        <f t="shared" si="11"/>
        <v>1</v>
      </c>
      <c r="S42" s="238">
        <f t="shared" si="12"/>
        <v>0.9090909090909091</v>
      </c>
      <c r="T42" s="238">
        <f t="shared" si="13"/>
        <v>0.75</v>
      </c>
      <c r="U42" s="238">
        <f t="shared" si="14"/>
        <v>0.75</v>
      </c>
      <c r="V42" s="239">
        <f t="shared" si="15"/>
        <v>0</v>
      </c>
      <c r="W42" s="240">
        <f t="shared" si="16"/>
        <v>0.7837837837837838</v>
      </c>
      <c r="X42" s="238">
        <v>0.918918918918919</v>
      </c>
      <c r="Y42" s="286">
        <v>0.972972972972973</v>
      </c>
      <c r="Z42" s="575">
        <v>0.61</v>
      </c>
      <c r="AA42" s="404">
        <v>0.61</v>
      </c>
      <c r="AB42" s="364">
        <v>0.71</v>
      </c>
    </row>
    <row r="43" spans="1:28" s="245" customFormat="1" ht="13.5" customHeight="1">
      <c r="A43" s="713"/>
      <c r="B43" s="360" t="s">
        <v>37</v>
      </c>
      <c r="C43" s="230">
        <v>2</v>
      </c>
      <c r="D43" s="231">
        <v>0</v>
      </c>
      <c r="E43" s="231">
        <v>5</v>
      </c>
      <c r="F43" s="231">
        <v>5</v>
      </c>
      <c r="G43" s="231">
        <v>6</v>
      </c>
      <c r="H43" s="231">
        <v>1</v>
      </c>
      <c r="I43" s="232">
        <v>2</v>
      </c>
      <c r="J43" s="233">
        <f t="shared" si="8"/>
        <v>21</v>
      </c>
      <c r="K43" s="231">
        <v>23</v>
      </c>
      <c r="L43" s="236">
        <v>30</v>
      </c>
      <c r="M43" s="542">
        <v>1698</v>
      </c>
      <c r="N43" s="231">
        <v>1724</v>
      </c>
      <c r="O43" s="232">
        <v>1691</v>
      </c>
      <c r="P43" s="247">
        <f t="shared" si="9"/>
        <v>0.6666666666666666</v>
      </c>
      <c r="Q43" s="238">
        <f t="shared" si="10"/>
        <v>0</v>
      </c>
      <c r="R43" s="238">
        <f t="shared" si="11"/>
        <v>1</v>
      </c>
      <c r="S43" s="238">
        <f t="shared" si="12"/>
        <v>0.45454545454545453</v>
      </c>
      <c r="T43" s="238">
        <f t="shared" si="13"/>
        <v>1.5</v>
      </c>
      <c r="U43" s="238">
        <f t="shared" si="14"/>
        <v>0.25</v>
      </c>
      <c r="V43" s="239">
        <f t="shared" si="15"/>
        <v>0.5</v>
      </c>
      <c r="W43" s="240">
        <f t="shared" si="16"/>
        <v>0.5675675675675675</v>
      </c>
      <c r="X43" s="238">
        <v>0.6216216216216216</v>
      </c>
      <c r="Y43" s="286">
        <v>0.8108108108108109</v>
      </c>
      <c r="Z43" s="575">
        <v>0.54</v>
      </c>
      <c r="AA43" s="404">
        <v>0.55</v>
      </c>
      <c r="AB43" s="364">
        <v>0.54</v>
      </c>
    </row>
    <row r="44" spans="1:28" s="245" customFormat="1" ht="13.5" customHeight="1">
      <c r="A44" s="714"/>
      <c r="B44" s="365" t="s">
        <v>38</v>
      </c>
      <c r="C44" s="249">
        <v>0</v>
      </c>
      <c r="D44" s="250">
        <v>3</v>
      </c>
      <c r="E44" s="250">
        <v>2</v>
      </c>
      <c r="F44" s="250">
        <v>7</v>
      </c>
      <c r="G44" s="250">
        <v>6</v>
      </c>
      <c r="H44" s="250">
        <v>1</v>
      </c>
      <c r="I44" s="251">
        <v>1</v>
      </c>
      <c r="J44" s="252">
        <f t="shared" si="8"/>
        <v>20</v>
      </c>
      <c r="K44" s="250">
        <v>22</v>
      </c>
      <c r="L44" s="255">
        <v>26</v>
      </c>
      <c r="M44" s="548">
        <v>1742</v>
      </c>
      <c r="N44" s="250">
        <v>1505</v>
      </c>
      <c r="O44" s="251">
        <v>2071</v>
      </c>
      <c r="P44" s="269">
        <f t="shared" si="9"/>
        <v>0</v>
      </c>
      <c r="Q44" s="257">
        <f t="shared" si="10"/>
        <v>0.5</v>
      </c>
      <c r="R44" s="257">
        <f t="shared" si="11"/>
        <v>0.4</v>
      </c>
      <c r="S44" s="257">
        <f t="shared" si="12"/>
        <v>0.6363636363636364</v>
      </c>
      <c r="T44" s="257">
        <f t="shared" si="13"/>
        <v>1.5</v>
      </c>
      <c r="U44" s="257">
        <f t="shared" si="14"/>
        <v>0.25</v>
      </c>
      <c r="V44" s="258">
        <f t="shared" si="15"/>
        <v>0.25</v>
      </c>
      <c r="W44" s="256">
        <f t="shared" si="16"/>
        <v>0.5405405405405406</v>
      </c>
      <c r="X44" s="257">
        <v>0.5945945945945946</v>
      </c>
      <c r="Y44" s="290">
        <v>0.7027027027027027</v>
      </c>
      <c r="Z44" s="576">
        <v>0.55</v>
      </c>
      <c r="AA44" s="409">
        <v>0.48</v>
      </c>
      <c r="AB44" s="371">
        <v>0.66</v>
      </c>
    </row>
    <row r="45" spans="1:28" s="245" customFormat="1" ht="13.5" customHeight="1">
      <c r="A45" s="712">
        <v>10</v>
      </c>
      <c r="B45" s="375" t="s">
        <v>39</v>
      </c>
      <c r="C45" s="317">
        <v>2</v>
      </c>
      <c r="D45" s="318">
        <v>5</v>
      </c>
      <c r="E45" s="318">
        <v>5</v>
      </c>
      <c r="F45" s="318">
        <v>7</v>
      </c>
      <c r="G45" s="318">
        <v>5</v>
      </c>
      <c r="H45" s="318">
        <v>4</v>
      </c>
      <c r="I45" s="319">
        <v>1</v>
      </c>
      <c r="J45" s="272">
        <f t="shared" si="8"/>
        <v>29</v>
      </c>
      <c r="K45" s="318">
        <v>40</v>
      </c>
      <c r="L45" s="236">
        <v>24</v>
      </c>
      <c r="M45" s="542">
        <v>1772</v>
      </c>
      <c r="N45" s="231">
        <v>1856</v>
      </c>
      <c r="O45" s="232">
        <v>1860</v>
      </c>
      <c r="P45" s="247">
        <f t="shared" si="9"/>
        <v>0.6666666666666666</v>
      </c>
      <c r="Q45" s="238">
        <f t="shared" si="10"/>
        <v>0.8333333333333334</v>
      </c>
      <c r="R45" s="238">
        <f t="shared" si="11"/>
        <v>1</v>
      </c>
      <c r="S45" s="238">
        <f t="shared" si="12"/>
        <v>0.6363636363636364</v>
      </c>
      <c r="T45" s="238">
        <f t="shared" si="13"/>
        <v>1.25</v>
      </c>
      <c r="U45" s="238">
        <f t="shared" si="14"/>
        <v>1</v>
      </c>
      <c r="V45" s="239">
        <f t="shared" si="15"/>
        <v>0.25</v>
      </c>
      <c r="W45" s="240">
        <f t="shared" si="16"/>
        <v>0.7837837837837838</v>
      </c>
      <c r="X45" s="238">
        <v>1.0810810810810811</v>
      </c>
      <c r="Y45" s="286">
        <v>0.6486486486486487</v>
      </c>
      <c r="Z45" s="575">
        <v>0.56</v>
      </c>
      <c r="AA45" s="404">
        <v>0.59</v>
      </c>
      <c r="AB45" s="379">
        <v>0.59</v>
      </c>
    </row>
    <row r="46" spans="1:28" s="245" customFormat="1" ht="13.5" customHeight="1">
      <c r="A46" s="713"/>
      <c r="B46" s="360" t="s">
        <v>40</v>
      </c>
      <c r="C46" s="230">
        <v>0</v>
      </c>
      <c r="D46" s="231">
        <v>3</v>
      </c>
      <c r="E46" s="231">
        <v>5</v>
      </c>
      <c r="F46" s="231">
        <v>4</v>
      </c>
      <c r="G46" s="231">
        <v>3</v>
      </c>
      <c r="H46" s="231">
        <v>2</v>
      </c>
      <c r="I46" s="232">
        <v>0</v>
      </c>
      <c r="J46" s="233">
        <f t="shared" si="8"/>
        <v>17</v>
      </c>
      <c r="K46" s="231">
        <v>33</v>
      </c>
      <c r="L46" s="236">
        <v>23</v>
      </c>
      <c r="M46" s="542">
        <v>1807</v>
      </c>
      <c r="N46" s="231">
        <v>1895</v>
      </c>
      <c r="O46" s="232">
        <v>1706</v>
      </c>
      <c r="P46" s="247">
        <f t="shared" si="9"/>
        <v>0</v>
      </c>
      <c r="Q46" s="238">
        <f t="shared" si="10"/>
        <v>0.5</v>
      </c>
      <c r="R46" s="238">
        <f t="shared" si="11"/>
        <v>1</v>
      </c>
      <c r="S46" s="238">
        <f t="shared" si="12"/>
        <v>0.36363636363636365</v>
      </c>
      <c r="T46" s="238">
        <f t="shared" si="13"/>
        <v>0.75</v>
      </c>
      <c r="U46" s="238">
        <f t="shared" si="14"/>
        <v>0.5</v>
      </c>
      <c r="V46" s="268">
        <f t="shared" si="15"/>
        <v>0</v>
      </c>
      <c r="W46" s="240">
        <f t="shared" si="16"/>
        <v>0.4594594594594595</v>
      </c>
      <c r="X46" s="238">
        <v>0.8918918918918919</v>
      </c>
      <c r="Y46" s="286">
        <v>0.6216216216216216</v>
      </c>
      <c r="Z46" s="575">
        <v>0.58</v>
      </c>
      <c r="AA46" s="404">
        <v>0.6</v>
      </c>
      <c r="AB46" s="364">
        <v>0.54</v>
      </c>
    </row>
    <row r="47" spans="1:28" s="245" customFormat="1" ht="13.5" customHeight="1">
      <c r="A47" s="713"/>
      <c r="B47" s="360" t="s">
        <v>41</v>
      </c>
      <c r="C47" s="230">
        <v>2</v>
      </c>
      <c r="D47" s="231">
        <v>3</v>
      </c>
      <c r="E47" s="231">
        <v>2</v>
      </c>
      <c r="F47" s="231">
        <v>11</v>
      </c>
      <c r="G47" s="231">
        <v>7</v>
      </c>
      <c r="H47" s="231">
        <v>2</v>
      </c>
      <c r="I47" s="232">
        <v>2</v>
      </c>
      <c r="J47" s="233">
        <f t="shared" si="8"/>
        <v>29</v>
      </c>
      <c r="K47" s="231">
        <v>31</v>
      </c>
      <c r="L47" s="236">
        <v>33</v>
      </c>
      <c r="M47" s="542">
        <v>1684</v>
      </c>
      <c r="N47" s="231">
        <v>1563</v>
      </c>
      <c r="O47" s="232">
        <v>1862</v>
      </c>
      <c r="P47" s="247">
        <f t="shared" si="9"/>
        <v>0.6666666666666666</v>
      </c>
      <c r="Q47" s="238">
        <f t="shared" si="10"/>
        <v>0.5</v>
      </c>
      <c r="R47" s="238">
        <f t="shared" si="11"/>
        <v>0.4</v>
      </c>
      <c r="S47" s="238">
        <f t="shared" si="12"/>
        <v>1</v>
      </c>
      <c r="T47" s="238">
        <f t="shared" si="13"/>
        <v>1.75</v>
      </c>
      <c r="U47" s="238">
        <f t="shared" si="14"/>
        <v>0.5</v>
      </c>
      <c r="V47" s="268">
        <f t="shared" si="15"/>
        <v>0.5</v>
      </c>
      <c r="W47" s="240">
        <f t="shared" si="16"/>
        <v>0.7837837837837838</v>
      </c>
      <c r="X47" s="238">
        <v>0.8378378378378378</v>
      </c>
      <c r="Y47" s="286">
        <v>0.8918918918918919</v>
      </c>
      <c r="Z47" s="575">
        <v>0.53</v>
      </c>
      <c r="AA47" s="404">
        <v>0.5</v>
      </c>
      <c r="AB47" s="364">
        <v>0.59</v>
      </c>
    </row>
    <row r="48" spans="1:28" s="245" customFormat="1" ht="13.5" customHeight="1">
      <c r="A48" s="713"/>
      <c r="B48" s="360" t="s">
        <v>42</v>
      </c>
      <c r="C48" s="230">
        <v>0</v>
      </c>
      <c r="D48" s="231">
        <v>4</v>
      </c>
      <c r="E48" s="231">
        <v>4</v>
      </c>
      <c r="F48" s="231">
        <v>7</v>
      </c>
      <c r="G48" s="231">
        <v>0</v>
      </c>
      <c r="H48" s="231">
        <v>8</v>
      </c>
      <c r="I48" s="232">
        <v>0</v>
      </c>
      <c r="J48" s="233">
        <f t="shared" si="8"/>
        <v>23</v>
      </c>
      <c r="K48" s="231">
        <v>34</v>
      </c>
      <c r="L48" s="236">
        <v>34</v>
      </c>
      <c r="M48" s="542">
        <v>1802</v>
      </c>
      <c r="N48" s="231">
        <v>1718</v>
      </c>
      <c r="O48" s="232">
        <v>1910</v>
      </c>
      <c r="P48" s="247">
        <f t="shared" si="9"/>
        <v>0</v>
      </c>
      <c r="Q48" s="238">
        <f t="shared" si="10"/>
        <v>0.6666666666666666</v>
      </c>
      <c r="R48" s="238">
        <f t="shared" si="11"/>
        <v>0.8</v>
      </c>
      <c r="S48" s="238">
        <f t="shared" si="12"/>
        <v>0.6363636363636364</v>
      </c>
      <c r="T48" s="238">
        <f t="shared" si="13"/>
        <v>0</v>
      </c>
      <c r="U48" s="238">
        <f t="shared" si="14"/>
        <v>2</v>
      </c>
      <c r="V48" s="268">
        <f t="shared" si="15"/>
        <v>0</v>
      </c>
      <c r="W48" s="240">
        <f t="shared" si="16"/>
        <v>0.6216216216216216</v>
      </c>
      <c r="X48" s="238">
        <v>0.918918918918919</v>
      </c>
      <c r="Y48" s="286">
        <v>0.918918918918919</v>
      </c>
      <c r="Z48" s="575">
        <v>0.57</v>
      </c>
      <c r="AA48" s="404">
        <v>0.54</v>
      </c>
      <c r="AB48" s="364">
        <v>0.61</v>
      </c>
    </row>
    <row r="49" spans="1:28" s="245" customFormat="1" ht="13.5" customHeight="1">
      <c r="A49" s="714"/>
      <c r="B49" s="365" t="s">
        <v>43</v>
      </c>
      <c r="C49" s="249">
        <v>0</v>
      </c>
      <c r="D49" s="250">
        <v>5</v>
      </c>
      <c r="E49" s="250">
        <v>9</v>
      </c>
      <c r="F49" s="250">
        <v>8</v>
      </c>
      <c r="G49" s="250">
        <v>5</v>
      </c>
      <c r="H49" s="250">
        <v>3</v>
      </c>
      <c r="I49" s="251">
        <v>1</v>
      </c>
      <c r="J49" s="252">
        <f t="shared" si="8"/>
        <v>31</v>
      </c>
      <c r="K49" s="250">
        <v>20</v>
      </c>
      <c r="L49" s="255">
        <v>32</v>
      </c>
      <c r="M49" s="548">
        <v>1806</v>
      </c>
      <c r="N49" s="250">
        <v>1687</v>
      </c>
      <c r="O49" s="251">
        <v>1714</v>
      </c>
      <c r="P49" s="269">
        <f t="shared" si="9"/>
        <v>0</v>
      </c>
      <c r="Q49" s="257">
        <f t="shared" si="10"/>
        <v>0.8333333333333334</v>
      </c>
      <c r="R49" s="257">
        <f t="shared" si="11"/>
        <v>1.8</v>
      </c>
      <c r="S49" s="257">
        <f t="shared" si="12"/>
        <v>0.7272727272727273</v>
      </c>
      <c r="T49" s="257">
        <f t="shared" si="13"/>
        <v>1.25</v>
      </c>
      <c r="U49" s="257">
        <f t="shared" si="14"/>
        <v>0.75</v>
      </c>
      <c r="V49" s="270">
        <f t="shared" si="15"/>
        <v>0.25</v>
      </c>
      <c r="W49" s="256">
        <f t="shared" si="16"/>
        <v>0.8378378378378378</v>
      </c>
      <c r="X49" s="257">
        <v>0.5405405405405406</v>
      </c>
      <c r="Y49" s="290">
        <v>0.8648648648648649</v>
      </c>
      <c r="Z49" s="576">
        <v>0.57</v>
      </c>
      <c r="AA49" s="409">
        <v>0.54</v>
      </c>
      <c r="AB49" s="371">
        <v>0.54</v>
      </c>
    </row>
    <row r="50" spans="1:28" s="245" customFormat="1" ht="13.5" customHeight="1">
      <c r="A50" s="712">
        <v>11</v>
      </c>
      <c r="B50" s="360" t="s">
        <v>44</v>
      </c>
      <c r="C50" s="230">
        <v>1</v>
      </c>
      <c r="D50" s="231">
        <v>1</v>
      </c>
      <c r="E50" s="231">
        <v>2</v>
      </c>
      <c r="F50" s="231">
        <v>5</v>
      </c>
      <c r="G50" s="231">
        <v>6</v>
      </c>
      <c r="H50" s="231">
        <v>3</v>
      </c>
      <c r="I50" s="232">
        <v>2</v>
      </c>
      <c r="J50" s="233">
        <f t="shared" si="8"/>
        <v>20</v>
      </c>
      <c r="K50" s="231">
        <v>13</v>
      </c>
      <c r="L50" s="232">
        <v>29</v>
      </c>
      <c r="M50" s="542">
        <v>1675</v>
      </c>
      <c r="N50" s="231">
        <v>1538</v>
      </c>
      <c r="O50" s="232">
        <v>1913</v>
      </c>
      <c r="P50" s="247">
        <f t="shared" si="9"/>
        <v>0.3333333333333333</v>
      </c>
      <c r="Q50" s="238">
        <f t="shared" si="10"/>
        <v>0.16666666666666666</v>
      </c>
      <c r="R50" s="238">
        <f t="shared" si="11"/>
        <v>0.4</v>
      </c>
      <c r="S50" s="238">
        <f t="shared" si="12"/>
        <v>0.45454545454545453</v>
      </c>
      <c r="T50" s="238">
        <f t="shared" si="13"/>
        <v>1.5</v>
      </c>
      <c r="U50" s="238">
        <f t="shared" si="14"/>
        <v>0.75</v>
      </c>
      <c r="V50" s="239">
        <f t="shared" si="15"/>
        <v>0.5</v>
      </c>
      <c r="W50" s="240">
        <f t="shared" si="16"/>
        <v>0.5405405405405406</v>
      </c>
      <c r="X50" s="238">
        <v>0.35135135135135137</v>
      </c>
      <c r="Y50" s="286">
        <v>0.7837837837837838</v>
      </c>
      <c r="Z50" s="575">
        <v>0.53</v>
      </c>
      <c r="AA50" s="404">
        <v>0.49</v>
      </c>
      <c r="AB50" s="364">
        <v>0.61</v>
      </c>
    </row>
    <row r="51" spans="1:28" s="245" customFormat="1" ht="13.5" customHeight="1">
      <c r="A51" s="713"/>
      <c r="B51" s="360" t="s">
        <v>45</v>
      </c>
      <c r="C51" s="230">
        <v>1</v>
      </c>
      <c r="D51" s="231">
        <v>2</v>
      </c>
      <c r="E51" s="231">
        <v>3</v>
      </c>
      <c r="F51" s="231">
        <v>5</v>
      </c>
      <c r="G51" s="231">
        <v>6</v>
      </c>
      <c r="H51" s="231">
        <v>6</v>
      </c>
      <c r="I51" s="232">
        <v>2</v>
      </c>
      <c r="J51" s="233">
        <f t="shared" si="8"/>
        <v>25</v>
      </c>
      <c r="K51" s="231">
        <v>27</v>
      </c>
      <c r="L51" s="232">
        <v>29</v>
      </c>
      <c r="M51" s="542">
        <v>1752</v>
      </c>
      <c r="N51" s="231">
        <v>1723</v>
      </c>
      <c r="O51" s="232">
        <v>1861</v>
      </c>
      <c r="P51" s="247">
        <f t="shared" si="9"/>
        <v>0.3333333333333333</v>
      </c>
      <c r="Q51" s="238">
        <f t="shared" si="10"/>
        <v>0.3333333333333333</v>
      </c>
      <c r="R51" s="238">
        <f t="shared" si="11"/>
        <v>0.6</v>
      </c>
      <c r="S51" s="238">
        <f t="shared" si="12"/>
        <v>0.45454545454545453</v>
      </c>
      <c r="T51" s="238">
        <f t="shared" si="13"/>
        <v>1.5</v>
      </c>
      <c r="U51" s="238">
        <f t="shared" si="14"/>
        <v>1.5</v>
      </c>
      <c r="V51" s="239">
        <f t="shared" si="15"/>
        <v>0.5</v>
      </c>
      <c r="W51" s="240">
        <f t="shared" si="16"/>
        <v>0.6756756756756757</v>
      </c>
      <c r="X51" s="238">
        <v>0.7297297297297297</v>
      </c>
      <c r="Y51" s="286">
        <v>0.7837837837837838</v>
      </c>
      <c r="Z51" s="575">
        <v>0.56</v>
      </c>
      <c r="AA51" s="404">
        <v>0.55</v>
      </c>
      <c r="AB51" s="364">
        <v>0.59</v>
      </c>
    </row>
    <row r="52" spans="1:28" s="245" customFormat="1" ht="13.5" customHeight="1">
      <c r="A52" s="713"/>
      <c r="B52" s="360" t="s">
        <v>46</v>
      </c>
      <c r="C52" s="230">
        <v>1</v>
      </c>
      <c r="D52" s="231">
        <v>2</v>
      </c>
      <c r="E52" s="231">
        <v>5</v>
      </c>
      <c r="F52" s="231">
        <v>13</v>
      </c>
      <c r="G52" s="231">
        <v>3</v>
      </c>
      <c r="H52" s="231">
        <v>2</v>
      </c>
      <c r="I52" s="232">
        <v>1</v>
      </c>
      <c r="J52" s="233">
        <f t="shared" si="8"/>
        <v>27</v>
      </c>
      <c r="K52" s="231">
        <v>28</v>
      </c>
      <c r="L52" s="232">
        <v>21</v>
      </c>
      <c r="M52" s="542">
        <v>1754</v>
      </c>
      <c r="N52" s="231">
        <v>1538</v>
      </c>
      <c r="O52" s="232">
        <v>1590</v>
      </c>
      <c r="P52" s="247">
        <f t="shared" si="9"/>
        <v>0.3333333333333333</v>
      </c>
      <c r="Q52" s="238">
        <f t="shared" si="10"/>
        <v>0.3333333333333333</v>
      </c>
      <c r="R52" s="238">
        <f t="shared" si="11"/>
        <v>1</v>
      </c>
      <c r="S52" s="238">
        <f t="shared" si="12"/>
        <v>1.1818181818181819</v>
      </c>
      <c r="T52" s="238">
        <f t="shared" si="13"/>
        <v>0.75</v>
      </c>
      <c r="U52" s="238">
        <f t="shared" si="14"/>
        <v>0.5</v>
      </c>
      <c r="V52" s="239">
        <f t="shared" si="15"/>
        <v>0.25</v>
      </c>
      <c r="W52" s="240">
        <f t="shared" si="16"/>
        <v>0.7297297297297297</v>
      </c>
      <c r="X52" s="238">
        <v>0.7567567567567568</v>
      </c>
      <c r="Y52" s="239">
        <v>0.5675675675675675</v>
      </c>
      <c r="Z52" s="575">
        <v>0.56</v>
      </c>
      <c r="AA52" s="404">
        <v>0.49</v>
      </c>
      <c r="AB52" s="364">
        <v>0.5</v>
      </c>
    </row>
    <row r="53" spans="1:28" s="245" customFormat="1" ht="13.5" customHeight="1">
      <c r="A53" s="714"/>
      <c r="B53" s="365" t="s">
        <v>47</v>
      </c>
      <c r="C53" s="249">
        <v>3</v>
      </c>
      <c r="D53" s="250">
        <v>4</v>
      </c>
      <c r="E53" s="250">
        <v>1</v>
      </c>
      <c r="F53" s="250">
        <v>9</v>
      </c>
      <c r="G53" s="250">
        <v>2</v>
      </c>
      <c r="H53" s="250">
        <v>3</v>
      </c>
      <c r="I53" s="251">
        <v>0</v>
      </c>
      <c r="J53" s="252">
        <f t="shared" si="8"/>
        <v>22</v>
      </c>
      <c r="K53" s="250">
        <v>23</v>
      </c>
      <c r="L53" s="251">
        <v>18</v>
      </c>
      <c r="M53" s="548">
        <v>1568</v>
      </c>
      <c r="N53" s="250">
        <v>1757</v>
      </c>
      <c r="O53" s="251">
        <v>1723</v>
      </c>
      <c r="P53" s="269">
        <f t="shared" si="9"/>
        <v>1</v>
      </c>
      <c r="Q53" s="257">
        <f t="shared" si="10"/>
        <v>0.6666666666666666</v>
      </c>
      <c r="R53" s="257">
        <f t="shared" si="11"/>
        <v>0.2</v>
      </c>
      <c r="S53" s="257">
        <f t="shared" si="12"/>
        <v>0.8181818181818182</v>
      </c>
      <c r="T53" s="257">
        <f t="shared" si="13"/>
        <v>0.5</v>
      </c>
      <c r="U53" s="257">
        <f t="shared" si="14"/>
        <v>0.75</v>
      </c>
      <c r="V53" s="258">
        <f t="shared" si="15"/>
        <v>0</v>
      </c>
      <c r="W53" s="256">
        <f t="shared" si="16"/>
        <v>0.5945945945945946</v>
      </c>
      <c r="X53" s="257">
        <v>0.6216216216216216</v>
      </c>
      <c r="Y53" s="258">
        <v>0.4864864864864865</v>
      </c>
      <c r="Z53" s="576">
        <v>0.5</v>
      </c>
      <c r="AA53" s="409">
        <v>0.56</v>
      </c>
      <c r="AB53" s="371">
        <v>0.55</v>
      </c>
    </row>
    <row r="54" spans="1:28" s="245" customFormat="1" ht="13.5" customHeight="1">
      <c r="A54" s="712">
        <v>12</v>
      </c>
      <c r="B54" s="360" t="s">
        <v>48</v>
      </c>
      <c r="C54" s="230">
        <v>1</v>
      </c>
      <c r="D54" s="231">
        <v>5</v>
      </c>
      <c r="E54" s="231">
        <v>6</v>
      </c>
      <c r="F54" s="231">
        <v>6</v>
      </c>
      <c r="G54" s="231">
        <v>5</v>
      </c>
      <c r="H54" s="231">
        <v>4</v>
      </c>
      <c r="I54" s="232">
        <v>0</v>
      </c>
      <c r="J54" s="233">
        <f t="shared" si="8"/>
        <v>27</v>
      </c>
      <c r="K54" s="231">
        <v>22</v>
      </c>
      <c r="L54" s="232">
        <v>29</v>
      </c>
      <c r="M54" s="542">
        <v>1622</v>
      </c>
      <c r="N54" s="231">
        <v>1694</v>
      </c>
      <c r="O54" s="232">
        <v>1559</v>
      </c>
      <c r="P54" s="247">
        <f t="shared" si="9"/>
        <v>0.3333333333333333</v>
      </c>
      <c r="Q54" s="238">
        <f t="shared" si="10"/>
        <v>0.8333333333333334</v>
      </c>
      <c r="R54" s="238">
        <f t="shared" si="11"/>
        <v>1.2</v>
      </c>
      <c r="S54" s="238">
        <f t="shared" si="12"/>
        <v>0.5454545454545454</v>
      </c>
      <c r="T54" s="238">
        <f t="shared" si="13"/>
        <v>1.25</v>
      </c>
      <c r="U54" s="238">
        <f t="shared" si="14"/>
        <v>1</v>
      </c>
      <c r="V54" s="268">
        <f t="shared" si="15"/>
        <v>0</v>
      </c>
      <c r="W54" s="240">
        <f t="shared" si="16"/>
        <v>0.7297297297297297</v>
      </c>
      <c r="X54" s="238">
        <v>0.5945945945945946</v>
      </c>
      <c r="Y54" s="239">
        <v>0.7837837837837838</v>
      </c>
      <c r="Z54" s="575">
        <v>0.51</v>
      </c>
      <c r="AA54" s="404">
        <v>0.54</v>
      </c>
      <c r="AB54" s="364">
        <v>0.49</v>
      </c>
    </row>
    <row r="55" spans="1:28" s="245" customFormat="1" ht="13.5" customHeight="1">
      <c r="A55" s="713"/>
      <c r="B55" s="360" t="s">
        <v>49</v>
      </c>
      <c r="C55" s="230">
        <v>5</v>
      </c>
      <c r="D55" s="231">
        <v>9</v>
      </c>
      <c r="E55" s="231">
        <v>4</v>
      </c>
      <c r="F55" s="231">
        <v>6</v>
      </c>
      <c r="G55" s="231">
        <v>3</v>
      </c>
      <c r="H55" s="231">
        <v>1</v>
      </c>
      <c r="I55" s="232">
        <v>0</v>
      </c>
      <c r="J55" s="233">
        <f t="shared" si="8"/>
        <v>28</v>
      </c>
      <c r="K55" s="231">
        <v>28</v>
      </c>
      <c r="L55" s="232">
        <v>23</v>
      </c>
      <c r="M55" s="542">
        <v>1504</v>
      </c>
      <c r="N55" s="231">
        <v>1590</v>
      </c>
      <c r="O55" s="232">
        <v>1547</v>
      </c>
      <c r="P55" s="247">
        <f t="shared" si="9"/>
        <v>1.6666666666666667</v>
      </c>
      <c r="Q55" s="238">
        <f t="shared" si="10"/>
        <v>1.5</v>
      </c>
      <c r="R55" s="238">
        <f t="shared" si="11"/>
        <v>0.8</v>
      </c>
      <c r="S55" s="238">
        <f t="shared" si="12"/>
        <v>0.5454545454545454</v>
      </c>
      <c r="T55" s="238">
        <f t="shared" si="13"/>
        <v>0.75</v>
      </c>
      <c r="U55" s="238">
        <f t="shared" si="14"/>
        <v>0.25</v>
      </c>
      <c r="V55" s="239">
        <f t="shared" si="15"/>
        <v>0</v>
      </c>
      <c r="W55" s="240">
        <f t="shared" si="16"/>
        <v>0.7567567567567568</v>
      </c>
      <c r="X55" s="238">
        <v>0.7567567567567568</v>
      </c>
      <c r="Y55" s="239">
        <v>0.6216216216216216</v>
      </c>
      <c r="Z55" s="575">
        <v>0.48</v>
      </c>
      <c r="AA55" s="404">
        <v>0.5</v>
      </c>
      <c r="AB55" s="364">
        <v>0.49</v>
      </c>
    </row>
    <row r="56" spans="1:28" s="245" customFormat="1" ht="13.5" customHeight="1">
      <c r="A56" s="713"/>
      <c r="B56" s="360" t="s">
        <v>50</v>
      </c>
      <c r="C56" s="230">
        <v>1</v>
      </c>
      <c r="D56" s="231">
        <v>6</v>
      </c>
      <c r="E56" s="231">
        <v>3</v>
      </c>
      <c r="F56" s="231">
        <v>4</v>
      </c>
      <c r="G56" s="231">
        <v>2</v>
      </c>
      <c r="H56" s="231">
        <v>2</v>
      </c>
      <c r="I56" s="232">
        <v>1</v>
      </c>
      <c r="J56" s="233">
        <f t="shared" si="8"/>
        <v>19</v>
      </c>
      <c r="K56" s="231">
        <v>23</v>
      </c>
      <c r="L56" s="232">
        <v>18</v>
      </c>
      <c r="M56" s="542">
        <v>1376</v>
      </c>
      <c r="N56" s="231">
        <v>1499</v>
      </c>
      <c r="O56" s="232">
        <v>1488</v>
      </c>
      <c r="P56" s="247">
        <f t="shared" si="9"/>
        <v>0.3333333333333333</v>
      </c>
      <c r="Q56" s="238">
        <f t="shared" si="10"/>
        <v>1</v>
      </c>
      <c r="R56" s="238">
        <f t="shared" si="11"/>
        <v>0.6</v>
      </c>
      <c r="S56" s="238">
        <f t="shared" si="12"/>
        <v>0.36363636363636365</v>
      </c>
      <c r="T56" s="238">
        <f t="shared" si="13"/>
        <v>0.5</v>
      </c>
      <c r="U56" s="238">
        <f t="shared" si="14"/>
        <v>0.5</v>
      </c>
      <c r="V56" s="239">
        <f t="shared" si="15"/>
        <v>0.25</v>
      </c>
      <c r="W56" s="240">
        <f t="shared" si="16"/>
        <v>0.5135135135135135</v>
      </c>
      <c r="X56" s="238">
        <v>0.6216216216216216</v>
      </c>
      <c r="Y56" s="239">
        <v>0.4864864864864865</v>
      </c>
      <c r="Z56" s="575">
        <v>0.44</v>
      </c>
      <c r="AA56" s="404">
        <v>0.48</v>
      </c>
      <c r="AB56" s="364">
        <v>0.47</v>
      </c>
    </row>
    <row r="57" spans="1:28" s="245" customFormat="1" ht="13.5" customHeight="1">
      <c r="A57" s="713"/>
      <c r="B57" s="360" t="s">
        <v>51</v>
      </c>
      <c r="C57" s="230">
        <v>1</v>
      </c>
      <c r="D57" s="231">
        <v>3</v>
      </c>
      <c r="E57" s="231">
        <v>5</v>
      </c>
      <c r="F57" s="231">
        <v>7</v>
      </c>
      <c r="G57" s="231">
        <v>1</v>
      </c>
      <c r="H57" s="231">
        <v>3</v>
      </c>
      <c r="I57" s="232">
        <v>4</v>
      </c>
      <c r="J57" s="233">
        <f t="shared" si="8"/>
        <v>24</v>
      </c>
      <c r="K57" s="231">
        <v>24</v>
      </c>
      <c r="L57" s="232">
        <v>23</v>
      </c>
      <c r="M57" s="542">
        <v>1222</v>
      </c>
      <c r="N57" s="231">
        <v>1293</v>
      </c>
      <c r="O57" s="232">
        <v>1315</v>
      </c>
      <c r="P57" s="247">
        <f t="shared" si="9"/>
        <v>0.3333333333333333</v>
      </c>
      <c r="Q57" s="238">
        <f t="shared" si="10"/>
        <v>0.5</v>
      </c>
      <c r="R57" s="238">
        <f t="shared" si="11"/>
        <v>1</v>
      </c>
      <c r="S57" s="238">
        <f t="shared" si="12"/>
        <v>0.6363636363636364</v>
      </c>
      <c r="T57" s="238">
        <f t="shared" si="13"/>
        <v>0.25</v>
      </c>
      <c r="U57" s="238">
        <f t="shared" si="14"/>
        <v>0.75</v>
      </c>
      <c r="V57" s="239">
        <f t="shared" si="15"/>
        <v>1</v>
      </c>
      <c r="W57" s="240">
        <f t="shared" si="16"/>
        <v>0.6486486486486487</v>
      </c>
      <c r="X57" s="238">
        <v>0.6486486486486487</v>
      </c>
      <c r="Y57" s="239">
        <v>0.6216216216216216</v>
      </c>
      <c r="Z57" s="575">
        <v>0.39</v>
      </c>
      <c r="AA57" s="404">
        <v>0.41</v>
      </c>
      <c r="AB57" s="364">
        <v>0.42</v>
      </c>
    </row>
    <row r="58" spans="1:28" s="245" customFormat="1" ht="13.5" customHeight="1" hidden="1">
      <c r="A58" s="380"/>
      <c r="B58" s="469">
        <v>53</v>
      </c>
      <c r="C58" s="382"/>
      <c r="D58" s="383"/>
      <c r="E58" s="383"/>
      <c r="F58" s="383"/>
      <c r="G58" s="383"/>
      <c r="H58" s="383"/>
      <c r="I58" s="384"/>
      <c r="J58" s="385">
        <f t="shared" si="8"/>
        <v>0</v>
      </c>
      <c r="K58" s="383">
        <v>0</v>
      </c>
      <c r="L58" s="384">
        <v>0</v>
      </c>
      <c r="M58" s="385"/>
      <c r="N58" s="383"/>
      <c r="O58" s="384"/>
      <c r="P58" s="470">
        <f t="shared" si="9"/>
        <v>0</v>
      </c>
      <c r="Q58" s="391">
        <f t="shared" si="10"/>
        <v>0</v>
      </c>
      <c r="R58" s="391">
        <f t="shared" si="11"/>
        <v>0</v>
      </c>
      <c r="S58" s="391">
        <f t="shared" si="12"/>
        <v>0</v>
      </c>
      <c r="T58" s="391">
        <f t="shared" si="13"/>
        <v>0</v>
      </c>
      <c r="U58" s="391">
        <f t="shared" si="14"/>
        <v>0</v>
      </c>
      <c r="V58" s="392">
        <f t="shared" si="15"/>
        <v>0</v>
      </c>
      <c r="W58" s="471">
        <f t="shared" si="16"/>
        <v>0</v>
      </c>
      <c r="X58" s="391">
        <v>0</v>
      </c>
      <c r="Y58" s="392">
        <v>0</v>
      </c>
      <c r="Z58" s="471"/>
      <c r="AA58" s="493"/>
      <c r="AB58" s="395"/>
    </row>
    <row r="59" spans="1:28" s="245" customFormat="1" ht="15.75" customHeight="1">
      <c r="A59" s="746" t="s">
        <v>60</v>
      </c>
      <c r="B59" s="747"/>
      <c r="C59" s="335">
        <f>SUM(C6:C58)</f>
        <v>64</v>
      </c>
      <c r="D59" s="336">
        <f aca="true" t="shared" si="17" ref="D59:I59">SUM(D6:D58)</f>
        <v>228</v>
      </c>
      <c r="E59" s="336">
        <f t="shared" si="17"/>
        <v>273</v>
      </c>
      <c r="F59" s="336">
        <f t="shared" si="17"/>
        <v>398</v>
      </c>
      <c r="G59" s="336">
        <f t="shared" si="17"/>
        <v>225</v>
      </c>
      <c r="H59" s="336">
        <f t="shared" si="17"/>
        <v>151</v>
      </c>
      <c r="I59" s="337">
        <f t="shared" si="17"/>
        <v>66</v>
      </c>
      <c r="J59" s="338">
        <f aca="true" t="shared" si="18" ref="J59:W59">SUM(J6:J58)</f>
        <v>1405</v>
      </c>
      <c r="K59" s="336">
        <v>1437</v>
      </c>
      <c r="L59" s="337">
        <v>1401</v>
      </c>
      <c r="M59" s="338">
        <f>SUM(M6:M57)</f>
        <v>87992</v>
      </c>
      <c r="N59" s="336">
        <f t="shared" si="18"/>
        <v>89476</v>
      </c>
      <c r="O59" s="337">
        <f t="shared" si="18"/>
        <v>92227</v>
      </c>
      <c r="P59" s="340">
        <f t="shared" si="18"/>
        <v>21.33333333333333</v>
      </c>
      <c r="Q59" s="341">
        <f t="shared" si="18"/>
        <v>38.00000000000001</v>
      </c>
      <c r="R59" s="341">
        <f t="shared" si="18"/>
        <v>54.599999999999994</v>
      </c>
      <c r="S59" s="341">
        <f t="shared" si="18"/>
        <v>36.18181818181818</v>
      </c>
      <c r="T59" s="341">
        <f t="shared" si="18"/>
        <v>56.25</v>
      </c>
      <c r="U59" s="341">
        <f t="shared" si="18"/>
        <v>37.75</v>
      </c>
      <c r="V59" s="397">
        <f t="shared" si="18"/>
        <v>16.5</v>
      </c>
      <c r="W59" s="343">
        <f t="shared" si="18"/>
        <v>37.97297297297297</v>
      </c>
      <c r="X59" s="341">
        <v>38.83783783783783</v>
      </c>
      <c r="Y59" s="342">
        <v>37.86486486486485</v>
      </c>
      <c r="Z59" s="343">
        <v>27.99</v>
      </c>
      <c r="AA59" s="341">
        <v>28.48</v>
      </c>
      <c r="AB59" s="397">
        <v>29.34</v>
      </c>
    </row>
    <row r="60" spans="10:27" ht="12">
      <c r="J60" s="4"/>
      <c r="AA60" s="577"/>
    </row>
  </sheetData>
  <sheetProtection/>
  <mergeCells count="33">
    <mergeCell ref="A59:B59"/>
    <mergeCell ref="A36:A40"/>
    <mergeCell ref="A41:A44"/>
    <mergeCell ref="A54:A57"/>
    <mergeCell ref="A23:A27"/>
    <mergeCell ref="A45:A49"/>
    <mergeCell ref="A50:A53"/>
    <mergeCell ref="A28:A31"/>
    <mergeCell ref="A32:A35"/>
    <mergeCell ref="AA4:AA5"/>
    <mergeCell ref="Z4:Z5"/>
    <mergeCell ref="M4:M5"/>
    <mergeCell ref="M3:O3"/>
    <mergeCell ref="Z3:AB3"/>
    <mergeCell ref="W3:Y3"/>
    <mergeCell ref="A19:A22"/>
    <mergeCell ref="P2:AB2"/>
    <mergeCell ref="C2:O2"/>
    <mergeCell ref="C3:I3"/>
    <mergeCell ref="J3:L3"/>
    <mergeCell ref="P3:V3"/>
    <mergeCell ref="A11:A14"/>
    <mergeCell ref="Y4:Y5"/>
    <mergeCell ref="X4:X5"/>
    <mergeCell ref="AB4:AB5"/>
    <mergeCell ref="L4:L5"/>
    <mergeCell ref="A15:A18"/>
    <mergeCell ref="N4:N5"/>
    <mergeCell ref="O4:O5"/>
    <mergeCell ref="W4:W5"/>
    <mergeCell ref="J4:J5"/>
    <mergeCell ref="K4:K5"/>
    <mergeCell ref="A6:A10"/>
  </mergeCells>
  <printOptions horizontalCentered="1" verticalCentered="1"/>
  <pageMargins left="0" right="0" top="0.3937007874015748" bottom="0" header="0.4724409448818898" footer="0.15748031496062992"/>
  <pageSetup horizontalDpi="1200" verticalDpi="1200" orientation="landscape" paperSize="9" scale="68" r:id="rId1"/>
  <ignoredErrors>
    <ignoredError sqref="J31 N59 O59" formulaRange="1"/>
    <ignoredError sqref="B6:B31 B32:B47 B48:B57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AB61"/>
  <sheetViews>
    <sheetView showGridLines="0" showZeros="0" zoomScale="75" zoomScaleNormal="75" zoomScalePageLayoutView="0" workbookViewId="0" topLeftCell="A1">
      <pane xSplit="2" ySplit="5" topLeftCell="C15" activePane="bottomRight" state="frozen"/>
      <selection pane="topLeft" activeCell="A48" sqref="A48:A56"/>
      <selection pane="topRight" activeCell="A48" sqref="A48:A56"/>
      <selection pane="bottomLeft" activeCell="A48" sqref="A48:A56"/>
      <selection pane="bottomRight" activeCell="A1" sqref="A1"/>
    </sheetView>
  </sheetViews>
  <sheetFormatPr defaultColWidth="9.00390625" defaultRowHeight="13.5"/>
  <cols>
    <col min="1" max="1" width="3.625" style="346" customWidth="1"/>
    <col min="2" max="2" width="4.625" style="347" customWidth="1"/>
    <col min="3" max="9" width="6.75390625" style="348" customWidth="1"/>
    <col min="10" max="12" width="7.375" style="348" customWidth="1"/>
    <col min="13" max="15" width="8.75390625" style="348" customWidth="1"/>
    <col min="16" max="22" width="7.75390625" style="348" customWidth="1"/>
    <col min="23" max="28" width="7.875" style="348" customWidth="1"/>
    <col min="29" max="16384" width="9.00390625" style="346" customWidth="1"/>
  </cols>
  <sheetData>
    <row r="1" spans="1:28" s="209" customFormat="1" ht="24.75" customHeight="1">
      <c r="A1" s="206" t="s">
        <v>69</v>
      </c>
      <c r="B1" s="207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</row>
    <row r="2" spans="1:28" s="213" customFormat="1" ht="18" customHeight="1">
      <c r="A2" s="210"/>
      <c r="B2" s="211"/>
      <c r="C2" s="734" t="s">
        <v>56</v>
      </c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  <c r="P2" s="731" t="s">
        <v>88</v>
      </c>
      <c r="Q2" s="732"/>
      <c r="R2" s="732"/>
      <c r="S2" s="732"/>
      <c r="T2" s="732"/>
      <c r="U2" s="732"/>
      <c r="V2" s="732"/>
      <c r="W2" s="732"/>
      <c r="X2" s="732"/>
      <c r="Y2" s="732"/>
      <c r="Z2" s="732"/>
      <c r="AA2" s="732"/>
      <c r="AB2" s="748"/>
    </row>
    <row r="3" spans="1:28" s="213" customFormat="1" ht="18" customHeight="1">
      <c r="A3" s="214"/>
      <c r="B3" s="215"/>
      <c r="C3" s="735" t="s">
        <v>100</v>
      </c>
      <c r="D3" s="736"/>
      <c r="E3" s="736"/>
      <c r="F3" s="736"/>
      <c r="G3" s="736"/>
      <c r="H3" s="736"/>
      <c r="I3" s="736"/>
      <c r="J3" s="737" t="s">
        <v>53</v>
      </c>
      <c r="K3" s="738"/>
      <c r="L3" s="738"/>
      <c r="M3" s="743" t="s">
        <v>59</v>
      </c>
      <c r="N3" s="744"/>
      <c r="O3" s="745"/>
      <c r="P3" s="739" t="s">
        <v>100</v>
      </c>
      <c r="Q3" s="736"/>
      <c r="R3" s="736"/>
      <c r="S3" s="736"/>
      <c r="T3" s="736"/>
      <c r="U3" s="736"/>
      <c r="V3" s="736"/>
      <c r="W3" s="722" t="s">
        <v>57</v>
      </c>
      <c r="X3" s="723"/>
      <c r="Y3" s="723"/>
      <c r="Z3" s="740" t="s">
        <v>58</v>
      </c>
      <c r="AA3" s="741"/>
      <c r="AB3" s="742"/>
    </row>
    <row r="4" spans="1:28" s="213" customFormat="1" ht="6.75" customHeight="1">
      <c r="A4" s="214"/>
      <c r="B4" s="215"/>
      <c r="C4" s="216"/>
      <c r="D4" s="217"/>
      <c r="E4" s="217"/>
      <c r="F4" s="217"/>
      <c r="G4" s="217"/>
      <c r="H4" s="217"/>
      <c r="I4" s="218"/>
      <c r="J4" s="708">
        <v>2014</v>
      </c>
      <c r="K4" s="710">
        <v>2013</v>
      </c>
      <c r="L4" s="702">
        <v>2012</v>
      </c>
      <c r="M4" s="704">
        <v>2014</v>
      </c>
      <c r="N4" s="710">
        <v>2013</v>
      </c>
      <c r="O4" s="706">
        <v>2012</v>
      </c>
      <c r="P4" s="219"/>
      <c r="Q4" s="217"/>
      <c r="R4" s="217"/>
      <c r="S4" s="217"/>
      <c r="T4" s="217"/>
      <c r="U4" s="217"/>
      <c r="V4" s="218"/>
      <c r="W4" s="708">
        <v>2014</v>
      </c>
      <c r="X4" s="710">
        <v>2013</v>
      </c>
      <c r="Y4" s="702">
        <v>2012</v>
      </c>
      <c r="Z4" s="704">
        <v>2014</v>
      </c>
      <c r="AA4" s="710">
        <v>2013</v>
      </c>
      <c r="AB4" s="702">
        <v>2012</v>
      </c>
    </row>
    <row r="5" spans="1:28" s="228" customFormat="1" ht="61.5" customHeight="1">
      <c r="A5" s="220" t="s">
        <v>54</v>
      </c>
      <c r="B5" s="221" t="s">
        <v>55</v>
      </c>
      <c r="C5" s="222" t="s">
        <v>82</v>
      </c>
      <c r="D5" s="223" t="s">
        <v>83</v>
      </c>
      <c r="E5" s="223" t="s">
        <v>84</v>
      </c>
      <c r="F5" s="223" t="s">
        <v>52</v>
      </c>
      <c r="G5" s="223" t="s">
        <v>93</v>
      </c>
      <c r="H5" s="223" t="s">
        <v>85</v>
      </c>
      <c r="I5" s="224" t="s">
        <v>86</v>
      </c>
      <c r="J5" s="709"/>
      <c r="K5" s="711"/>
      <c r="L5" s="703"/>
      <c r="M5" s="705"/>
      <c r="N5" s="711"/>
      <c r="O5" s="707"/>
      <c r="P5" s="225" t="s">
        <v>82</v>
      </c>
      <c r="Q5" s="223" t="s">
        <v>83</v>
      </c>
      <c r="R5" s="223" t="s">
        <v>84</v>
      </c>
      <c r="S5" s="223" t="s">
        <v>52</v>
      </c>
      <c r="T5" s="223" t="s">
        <v>93</v>
      </c>
      <c r="U5" s="223" t="s">
        <v>85</v>
      </c>
      <c r="V5" s="226" t="s">
        <v>86</v>
      </c>
      <c r="W5" s="709"/>
      <c r="X5" s="711"/>
      <c r="Y5" s="703"/>
      <c r="Z5" s="705"/>
      <c r="AA5" s="711"/>
      <c r="AB5" s="703"/>
    </row>
    <row r="6" spans="1:28" s="246" customFormat="1" ht="13.5" customHeight="1">
      <c r="A6" s="721">
        <v>1</v>
      </c>
      <c r="B6" s="350" t="s">
        <v>0</v>
      </c>
      <c r="C6" s="298">
        <v>0</v>
      </c>
      <c r="D6" s="351">
        <v>0</v>
      </c>
      <c r="E6" s="351">
        <v>0</v>
      </c>
      <c r="F6" s="351">
        <v>0</v>
      </c>
      <c r="G6" s="351">
        <v>0</v>
      </c>
      <c r="H6" s="351">
        <v>0</v>
      </c>
      <c r="I6" s="352">
        <v>0</v>
      </c>
      <c r="J6" s="298">
        <f>SUM(C6:I6)</f>
        <v>0</v>
      </c>
      <c r="K6" s="351">
        <v>0</v>
      </c>
      <c r="L6" s="461">
        <v>0</v>
      </c>
      <c r="M6" s="295">
        <v>2</v>
      </c>
      <c r="N6" s="353">
        <v>10</v>
      </c>
      <c r="O6" s="297">
        <v>44</v>
      </c>
      <c r="P6" s="237">
        <f aca="true" t="shared" si="0" ref="P6:P37">C6/3</f>
        <v>0</v>
      </c>
      <c r="Q6" s="354">
        <f aca="true" t="shared" si="1" ref="Q6:Q37">D6/6</f>
        <v>0</v>
      </c>
      <c r="R6" s="354">
        <f aca="true" t="shared" si="2" ref="R6:R37">E6/5</f>
        <v>0</v>
      </c>
      <c r="S6" s="354">
        <f aca="true" t="shared" si="3" ref="S6:S37">F6/11</f>
        <v>0</v>
      </c>
      <c r="T6" s="354">
        <f aca="true" t="shared" si="4" ref="T6:T37">G6/4</f>
        <v>0</v>
      </c>
      <c r="U6" s="354">
        <f aca="true" t="shared" si="5" ref="U6:U37">H6/4</f>
        <v>0</v>
      </c>
      <c r="V6" s="462">
        <f aca="true" t="shared" si="6" ref="V6:V37">I6/4</f>
        <v>0</v>
      </c>
      <c r="W6" s="356">
        <f aca="true" t="shared" si="7" ref="W6:W37">J6/37</f>
        <v>0</v>
      </c>
      <c r="X6" s="354">
        <v>0</v>
      </c>
      <c r="Y6" s="305">
        <v>0</v>
      </c>
      <c r="Z6" s="578">
        <v>0</v>
      </c>
      <c r="AA6" s="579">
        <f>N6/5000</f>
        <v>0.002</v>
      </c>
      <c r="AB6" s="359">
        <v>0.01</v>
      </c>
    </row>
    <row r="7" spans="1:28" s="246" customFormat="1" ht="13.5" customHeight="1">
      <c r="A7" s="713"/>
      <c r="B7" s="360" t="s">
        <v>1</v>
      </c>
      <c r="C7" s="233">
        <v>0</v>
      </c>
      <c r="D7" s="263">
        <v>0</v>
      </c>
      <c r="E7" s="263">
        <v>0</v>
      </c>
      <c r="F7" s="263">
        <v>0</v>
      </c>
      <c r="G7" s="263">
        <v>0</v>
      </c>
      <c r="H7" s="263">
        <v>0</v>
      </c>
      <c r="I7" s="264">
        <v>0</v>
      </c>
      <c r="J7" s="233">
        <f aca="true" t="shared" si="8" ref="J7:J58">SUM(C7:I7)</f>
        <v>0</v>
      </c>
      <c r="K7" s="263">
        <v>0</v>
      </c>
      <c r="L7" s="422">
        <v>0</v>
      </c>
      <c r="M7" s="230">
        <v>35</v>
      </c>
      <c r="N7" s="361">
        <v>38</v>
      </c>
      <c r="O7" s="232">
        <v>72</v>
      </c>
      <c r="P7" s="247">
        <f t="shared" si="0"/>
        <v>0</v>
      </c>
      <c r="Q7" s="238">
        <f t="shared" si="1"/>
        <v>0</v>
      </c>
      <c r="R7" s="238">
        <f t="shared" si="2"/>
        <v>0</v>
      </c>
      <c r="S7" s="238">
        <f t="shared" si="3"/>
        <v>0</v>
      </c>
      <c r="T7" s="238">
        <f t="shared" si="4"/>
        <v>0</v>
      </c>
      <c r="U7" s="238">
        <f t="shared" si="5"/>
        <v>0</v>
      </c>
      <c r="V7" s="239">
        <f t="shared" si="6"/>
        <v>0</v>
      </c>
      <c r="W7" s="240">
        <f t="shared" si="7"/>
        <v>0</v>
      </c>
      <c r="X7" s="238">
        <v>0</v>
      </c>
      <c r="Y7" s="286">
        <v>0</v>
      </c>
      <c r="Z7" s="580">
        <v>0.01</v>
      </c>
      <c r="AA7" s="404">
        <v>0.01</v>
      </c>
      <c r="AB7" s="364">
        <v>0.02</v>
      </c>
    </row>
    <row r="8" spans="1:28" s="246" customFormat="1" ht="13.5" customHeight="1">
      <c r="A8" s="713"/>
      <c r="B8" s="360" t="s">
        <v>2</v>
      </c>
      <c r="C8" s="233">
        <v>0</v>
      </c>
      <c r="D8" s="263">
        <v>0</v>
      </c>
      <c r="E8" s="263">
        <v>0</v>
      </c>
      <c r="F8" s="263">
        <v>0</v>
      </c>
      <c r="G8" s="263">
        <v>0</v>
      </c>
      <c r="H8" s="263">
        <v>0</v>
      </c>
      <c r="I8" s="264">
        <v>0</v>
      </c>
      <c r="J8" s="233">
        <f t="shared" si="8"/>
        <v>0</v>
      </c>
      <c r="K8" s="263">
        <v>1</v>
      </c>
      <c r="L8" s="422">
        <v>1</v>
      </c>
      <c r="M8" s="230">
        <v>33</v>
      </c>
      <c r="N8" s="361">
        <v>31</v>
      </c>
      <c r="O8" s="232">
        <v>50</v>
      </c>
      <c r="P8" s="247">
        <f t="shared" si="0"/>
        <v>0</v>
      </c>
      <c r="Q8" s="238">
        <f t="shared" si="1"/>
        <v>0</v>
      </c>
      <c r="R8" s="238">
        <f t="shared" si="2"/>
        <v>0</v>
      </c>
      <c r="S8" s="238">
        <f t="shared" si="3"/>
        <v>0</v>
      </c>
      <c r="T8" s="238">
        <f t="shared" si="4"/>
        <v>0</v>
      </c>
      <c r="U8" s="238">
        <f t="shared" si="5"/>
        <v>0</v>
      </c>
      <c r="V8" s="239">
        <f t="shared" si="6"/>
        <v>0</v>
      </c>
      <c r="W8" s="240">
        <f t="shared" si="7"/>
        <v>0</v>
      </c>
      <c r="X8" s="238">
        <v>0.02702702702702703</v>
      </c>
      <c r="Y8" s="286">
        <v>0.02702702702702703</v>
      </c>
      <c r="Z8" s="580">
        <v>0.01</v>
      </c>
      <c r="AA8" s="404">
        <v>0.01</v>
      </c>
      <c r="AB8" s="364">
        <v>0.02</v>
      </c>
    </row>
    <row r="9" spans="1:28" s="246" customFormat="1" ht="13.5" customHeight="1">
      <c r="A9" s="713"/>
      <c r="B9" s="360" t="s">
        <v>3</v>
      </c>
      <c r="C9" s="233">
        <v>0</v>
      </c>
      <c r="D9" s="263">
        <v>0</v>
      </c>
      <c r="E9" s="263">
        <v>0</v>
      </c>
      <c r="F9" s="263">
        <v>0</v>
      </c>
      <c r="G9" s="263">
        <v>0</v>
      </c>
      <c r="H9" s="263">
        <v>0</v>
      </c>
      <c r="I9" s="264">
        <v>0</v>
      </c>
      <c r="J9" s="233">
        <f t="shared" si="8"/>
        <v>0</v>
      </c>
      <c r="K9" s="263">
        <v>0</v>
      </c>
      <c r="L9" s="422">
        <v>1</v>
      </c>
      <c r="M9" s="230">
        <v>20</v>
      </c>
      <c r="N9" s="361">
        <v>30</v>
      </c>
      <c r="O9" s="232">
        <v>57</v>
      </c>
      <c r="P9" s="247">
        <f t="shared" si="0"/>
        <v>0</v>
      </c>
      <c r="Q9" s="238">
        <f t="shared" si="1"/>
        <v>0</v>
      </c>
      <c r="R9" s="238">
        <f t="shared" si="2"/>
        <v>0</v>
      </c>
      <c r="S9" s="238">
        <f t="shared" si="3"/>
        <v>0</v>
      </c>
      <c r="T9" s="238">
        <f t="shared" si="4"/>
        <v>0</v>
      </c>
      <c r="U9" s="238">
        <f t="shared" si="5"/>
        <v>0</v>
      </c>
      <c r="V9" s="239">
        <f t="shared" si="6"/>
        <v>0</v>
      </c>
      <c r="W9" s="240">
        <f t="shared" si="7"/>
        <v>0</v>
      </c>
      <c r="X9" s="238">
        <v>0</v>
      </c>
      <c r="Y9" s="286">
        <v>0.02702702702702703</v>
      </c>
      <c r="Z9" s="580">
        <v>0.01</v>
      </c>
      <c r="AA9" s="404">
        <v>0.01</v>
      </c>
      <c r="AB9" s="364">
        <v>0.02</v>
      </c>
    </row>
    <row r="10" spans="1:28" s="246" customFormat="1" ht="13.5" customHeight="1">
      <c r="A10" s="714"/>
      <c r="B10" s="360" t="s">
        <v>4</v>
      </c>
      <c r="C10" s="233">
        <v>0</v>
      </c>
      <c r="D10" s="263">
        <v>0</v>
      </c>
      <c r="E10" s="263">
        <v>0</v>
      </c>
      <c r="F10" s="263">
        <v>0</v>
      </c>
      <c r="G10" s="263">
        <v>0</v>
      </c>
      <c r="H10" s="263">
        <v>0</v>
      </c>
      <c r="I10" s="264">
        <v>0</v>
      </c>
      <c r="J10" s="233">
        <f t="shared" si="8"/>
        <v>0</v>
      </c>
      <c r="K10" s="263">
        <v>1</v>
      </c>
      <c r="L10" s="422">
        <v>0</v>
      </c>
      <c r="M10" s="230">
        <v>27</v>
      </c>
      <c r="N10" s="361">
        <v>30</v>
      </c>
      <c r="O10" s="232">
        <v>43</v>
      </c>
      <c r="P10" s="247">
        <f t="shared" si="0"/>
        <v>0</v>
      </c>
      <c r="Q10" s="238">
        <f t="shared" si="1"/>
        <v>0</v>
      </c>
      <c r="R10" s="238">
        <f t="shared" si="2"/>
        <v>0</v>
      </c>
      <c r="S10" s="238">
        <f t="shared" si="3"/>
        <v>0</v>
      </c>
      <c r="T10" s="238">
        <f t="shared" si="4"/>
        <v>0</v>
      </c>
      <c r="U10" s="238">
        <f t="shared" si="5"/>
        <v>0</v>
      </c>
      <c r="V10" s="239">
        <f t="shared" si="6"/>
        <v>0</v>
      </c>
      <c r="W10" s="240">
        <f t="shared" si="7"/>
        <v>0</v>
      </c>
      <c r="X10" s="238">
        <v>0.02702702702702703</v>
      </c>
      <c r="Y10" s="286">
        <v>0</v>
      </c>
      <c r="Z10" s="580">
        <v>0.01</v>
      </c>
      <c r="AA10" s="404">
        <v>0.01</v>
      </c>
      <c r="AB10" s="364">
        <v>0.01</v>
      </c>
    </row>
    <row r="11" spans="1:28" s="3" customFormat="1" ht="13.5" customHeight="1">
      <c r="A11" s="718">
        <v>2</v>
      </c>
      <c r="B11" s="375" t="s">
        <v>5</v>
      </c>
      <c r="C11" s="275">
        <v>0</v>
      </c>
      <c r="D11" s="450">
        <v>0</v>
      </c>
      <c r="E11" s="450">
        <v>0</v>
      </c>
      <c r="F11" s="450">
        <v>0</v>
      </c>
      <c r="G11" s="450">
        <v>0</v>
      </c>
      <c r="H11" s="450">
        <v>0</v>
      </c>
      <c r="I11" s="277">
        <v>0</v>
      </c>
      <c r="J11" s="272">
        <f t="shared" si="8"/>
        <v>0</v>
      </c>
      <c r="K11" s="450">
        <v>0</v>
      </c>
      <c r="L11" s="277">
        <v>0</v>
      </c>
      <c r="M11" s="275">
        <v>22</v>
      </c>
      <c r="N11" s="276">
        <v>35</v>
      </c>
      <c r="O11" s="277">
        <v>53</v>
      </c>
      <c r="P11" s="265">
        <f t="shared" si="0"/>
        <v>0</v>
      </c>
      <c r="Q11" s="266">
        <f t="shared" si="1"/>
        <v>0</v>
      </c>
      <c r="R11" s="266">
        <f t="shared" si="2"/>
        <v>0</v>
      </c>
      <c r="S11" s="266">
        <f t="shared" si="3"/>
        <v>0</v>
      </c>
      <c r="T11" s="266">
        <f t="shared" si="4"/>
        <v>0</v>
      </c>
      <c r="U11" s="266">
        <f t="shared" si="5"/>
        <v>0</v>
      </c>
      <c r="V11" s="267">
        <f t="shared" si="6"/>
        <v>0</v>
      </c>
      <c r="W11" s="278">
        <f t="shared" si="7"/>
        <v>0</v>
      </c>
      <c r="X11" s="314">
        <v>0</v>
      </c>
      <c r="Y11" s="321">
        <v>0</v>
      </c>
      <c r="Z11" s="581">
        <v>0.01</v>
      </c>
      <c r="AA11" s="433">
        <v>0.01</v>
      </c>
      <c r="AB11" s="487">
        <v>0.02</v>
      </c>
    </row>
    <row r="12" spans="1:28" s="3" customFormat="1" ht="13.5" customHeight="1">
      <c r="A12" s="719"/>
      <c r="B12" s="360" t="s">
        <v>6</v>
      </c>
      <c r="C12" s="234">
        <v>0</v>
      </c>
      <c r="D12" s="284">
        <v>0</v>
      </c>
      <c r="E12" s="284">
        <v>0</v>
      </c>
      <c r="F12" s="284">
        <v>0</v>
      </c>
      <c r="G12" s="284">
        <v>0</v>
      </c>
      <c r="H12" s="284">
        <v>0</v>
      </c>
      <c r="I12" s="236">
        <v>0</v>
      </c>
      <c r="J12" s="233">
        <f t="shared" si="8"/>
        <v>0</v>
      </c>
      <c r="K12" s="284">
        <v>0</v>
      </c>
      <c r="L12" s="236">
        <v>0</v>
      </c>
      <c r="M12" s="234">
        <v>23</v>
      </c>
      <c r="N12" s="235">
        <v>33</v>
      </c>
      <c r="O12" s="236">
        <v>57</v>
      </c>
      <c r="P12" s="247">
        <f t="shared" si="0"/>
        <v>0</v>
      </c>
      <c r="Q12" s="238">
        <f t="shared" si="1"/>
        <v>0</v>
      </c>
      <c r="R12" s="238">
        <f t="shared" si="2"/>
        <v>0</v>
      </c>
      <c r="S12" s="238">
        <f t="shared" si="3"/>
        <v>0</v>
      </c>
      <c r="T12" s="238">
        <f t="shared" si="4"/>
        <v>0</v>
      </c>
      <c r="U12" s="238">
        <f t="shared" si="5"/>
        <v>0</v>
      </c>
      <c r="V12" s="268">
        <f t="shared" si="6"/>
        <v>0</v>
      </c>
      <c r="W12" s="240">
        <f t="shared" si="7"/>
        <v>0</v>
      </c>
      <c r="X12" s="285">
        <v>0</v>
      </c>
      <c r="Y12" s="286">
        <v>0</v>
      </c>
      <c r="Z12" s="582">
        <v>0.01</v>
      </c>
      <c r="AA12" s="437">
        <v>0.01</v>
      </c>
      <c r="AB12" s="372">
        <v>0.02</v>
      </c>
    </row>
    <row r="13" spans="1:28" s="3" customFormat="1" ht="13.5" customHeight="1">
      <c r="A13" s="719"/>
      <c r="B13" s="360" t="s">
        <v>7</v>
      </c>
      <c r="C13" s="234">
        <v>0</v>
      </c>
      <c r="D13" s="284">
        <v>0</v>
      </c>
      <c r="E13" s="284">
        <v>0</v>
      </c>
      <c r="F13" s="284">
        <v>0</v>
      </c>
      <c r="G13" s="284">
        <v>0</v>
      </c>
      <c r="H13" s="284">
        <v>0</v>
      </c>
      <c r="I13" s="236">
        <v>0</v>
      </c>
      <c r="J13" s="233">
        <f t="shared" si="8"/>
        <v>0</v>
      </c>
      <c r="K13" s="284">
        <v>0</v>
      </c>
      <c r="L13" s="236">
        <v>0</v>
      </c>
      <c r="M13" s="234">
        <v>25</v>
      </c>
      <c r="N13" s="235">
        <v>39</v>
      </c>
      <c r="O13" s="236">
        <v>57</v>
      </c>
      <c r="P13" s="247">
        <f t="shared" si="0"/>
        <v>0</v>
      </c>
      <c r="Q13" s="238">
        <f t="shared" si="1"/>
        <v>0</v>
      </c>
      <c r="R13" s="238">
        <f t="shared" si="2"/>
        <v>0</v>
      </c>
      <c r="S13" s="238">
        <f t="shared" si="3"/>
        <v>0</v>
      </c>
      <c r="T13" s="238">
        <f t="shared" si="4"/>
        <v>0</v>
      </c>
      <c r="U13" s="238">
        <f t="shared" si="5"/>
        <v>0</v>
      </c>
      <c r="V13" s="268">
        <f t="shared" si="6"/>
        <v>0</v>
      </c>
      <c r="W13" s="240">
        <f t="shared" si="7"/>
        <v>0</v>
      </c>
      <c r="X13" s="285">
        <v>0</v>
      </c>
      <c r="Y13" s="286">
        <v>0</v>
      </c>
      <c r="Z13" s="582">
        <v>0.01</v>
      </c>
      <c r="AA13" s="437">
        <v>0.01</v>
      </c>
      <c r="AB13" s="372">
        <v>0.02</v>
      </c>
    </row>
    <row r="14" spans="1:28" s="3" customFormat="1" ht="13.5" customHeight="1">
      <c r="A14" s="720"/>
      <c r="B14" s="365" t="s">
        <v>8</v>
      </c>
      <c r="C14" s="253">
        <v>0</v>
      </c>
      <c r="D14" s="288">
        <v>0</v>
      </c>
      <c r="E14" s="288">
        <v>0</v>
      </c>
      <c r="F14" s="288">
        <v>0</v>
      </c>
      <c r="G14" s="288">
        <v>0</v>
      </c>
      <c r="H14" s="288">
        <v>0</v>
      </c>
      <c r="I14" s="255">
        <v>0</v>
      </c>
      <c r="J14" s="252">
        <f t="shared" si="8"/>
        <v>0</v>
      </c>
      <c r="K14" s="288">
        <v>0</v>
      </c>
      <c r="L14" s="255">
        <v>1</v>
      </c>
      <c r="M14" s="253">
        <v>32</v>
      </c>
      <c r="N14" s="254">
        <v>30</v>
      </c>
      <c r="O14" s="255">
        <v>61</v>
      </c>
      <c r="P14" s="269">
        <f t="shared" si="0"/>
        <v>0</v>
      </c>
      <c r="Q14" s="257">
        <f t="shared" si="1"/>
        <v>0</v>
      </c>
      <c r="R14" s="257">
        <f t="shared" si="2"/>
        <v>0</v>
      </c>
      <c r="S14" s="257">
        <f t="shared" si="3"/>
        <v>0</v>
      </c>
      <c r="T14" s="257">
        <f t="shared" si="4"/>
        <v>0</v>
      </c>
      <c r="U14" s="257">
        <f t="shared" si="5"/>
        <v>0</v>
      </c>
      <c r="V14" s="270">
        <f t="shared" si="6"/>
        <v>0</v>
      </c>
      <c r="W14" s="256">
        <f t="shared" si="7"/>
        <v>0</v>
      </c>
      <c r="X14" s="289">
        <v>0</v>
      </c>
      <c r="Y14" s="290">
        <v>0.02702702702702703</v>
      </c>
      <c r="Z14" s="583">
        <v>0.01</v>
      </c>
      <c r="AA14" s="446">
        <v>0.01</v>
      </c>
      <c r="AB14" s="374">
        <v>0.02</v>
      </c>
    </row>
    <row r="15" spans="1:28" s="3" customFormat="1" ht="13.5" customHeight="1">
      <c r="A15" s="712">
        <v>3</v>
      </c>
      <c r="B15" s="360" t="s">
        <v>9</v>
      </c>
      <c r="C15" s="234">
        <v>0</v>
      </c>
      <c r="D15" s="284">
        <v>0</v>
      </c>
      <c r="E15" s="284">
        <v>0</v>
      </c>
      <c r="F15" s="284">
        <v>0</v>
      </c>
      <c r="G15" s="284">
        <v>0</v>
      </c>
      <c r="H15" s="284">
        <v>0</v>
      </c>
      <c r="I15" s="236">
        <v>0</v>
      </c>
      <c r="J15" s="233">
        <f t="shared" si="8"/>
        <v>0</v>
      </c>
      <c r="K15" s="284">
        <v>3</v>
      </c>
      <c r="L15" s="236">
        <v>1</v>
      </c>
      <c r="M15" s="234">
        <v>28</v>
      </c>
      <c r="N15" s="235">
        <v>36</v>
      </c>
      <c r="O15" s="236">
        <v>45</v>
      </c>
      <c r="P15" s="247">
        <f t="shared" si="0"/>
        <v>0</v>
      </c>
      <c r="Q15" s="238">
        <f t="shared" si="1"/>
        <v>0</v>
      </c>
      <c r="R15" s="238">
        <f t="shared" si="2"/>
        <v>0</v>
      </c>
      <c r="S15" s="238">
        <f t="shared" si="3"/>
        <v>0</v>
      </c>
      <c r="T15" s="238">
        <f t="shared" si="4"/>
        <v>0</v>
      </c>
      <c r="U15" s="238">
        <f t="shared" si="5"/>
        <v>0</v>
      </c>
      <c r="V15" s="239">
        <f t="shared" si="6"/>
        <v>0</v>
      </c>
      <c r="W15" s="240">
        <f t="shared" si="7"/>
        <v>0</v>
      </c>
      <c r="X15" s="285">
        <v>0.08108108108108109</v>
      </c>
      <c r="Y15" s="286">
        <v>0.02702702702702703</v>
      </c>
      <c r="Z15" s="582">
        <v>0.01</v>
      </c>
      <c r="AA15" s="437">
        <v>0.01</v>
      </c>
      <c r="AB15" s="372">
        <v>0.01</v>
      </c>
    </row>
    <row r="16" spans="1:28" s="3" customFormat="1" ht="13.5" customHeight="1">
      <c r="A16" s="713"/>
      <c r="B16" s="360" t="s">
        <v>10</v>
      </c>
      <c r="C16" s="234">
        <v>0</v>
      </c>
      <c r="D16" s="284">
        <v>0</v>
      </c>
      <c r="E16" s="284">
        <v>0</v>
      </c>
      <c r="F16" s="284">
        <v>0</v>
      </c>
      <c r="G16" s="284">
        <v>0</v>
      </c>
      <c r="H16" s="284">
        <v>0</v>
      </c>
      <c r="I16" s="236">
        <v>0</v>
      </c>
      <c r="J16" s="233">
        <f t="shared" si="8"/>
        <v>0</v>
      </c>
      <c r="K16" s="284">
        <v>1</v>
      </c>
      <c r="L16" s="236">
        <v>0</v>
      </c>
      <c r="M16" s="234">
        <v>26</v>
      </c>
      <c r="N16" s="235">
        <v>24</v>
      </c>
      <c r="O16" s="236">
        <v>74</v>
      </c>
      <c r="P16" s="247">
        <f t="shared" si="0"/>
        <v>0</v>
      </c>
      <c r="Q16" s="238">
        <f t="shared" si="1"/>
        <v>0</v>
      </c>
      <c r="R16" s="238">
        <f t="shared" si="2"/>
        <v>0</v>
      </c>
      <c r="S16" s="238">
        <f t="shared" si="3"/>
        <v>0</v>
      </c>
      <c r="T16" s="238">
        <f t="shared" si="4"/>
        <v>0</v>
      </c>
      <c r="U16" s="238">
        <f t="shared" si="5"/>
        <v>0</v>
      </c>
      <c r="V16" s="239">
        <f t="shared" si="6"/>
        <v>0</v>
      </c>
      <c r="W16" s="240">
        <f t="shared" si="7"/>
        <v>0</v>
      </c>
      <c r="X16" s="285">
        <v>0.02702702702702703</v>
      </c>
      <c r="Y16" s="286">
        <v>0</v>
      </c>
      <c r="Z16" s="582">
        <v>0.01</v>
      </c>
      <c r="AA16" s="437">
        <v>0.01</v>
      </c>
      <c r="AB16" s="372">
        <v>0.02</v>
      </c>
    </row>
    <row r="17" spans="1:28" s="3" customFormat="1" ht="13.5" customHeight="1">
      <c r="A17" s="713"/>
      <c r="B17" s="360" t="s">
        <v>11</v>
      </c>
      <c r="C17" s="234">
        <v>0</v>
      </c>
      <c r="D17" s="284">
        <v>0</v>
      </c>
      <c r="E17" s="284">
        <v>0</v>
      </c>
      <c r="F17" s="284">
        <v>0</v>
      </c>
      <c r="G17" s="284">
        <v>0</v>
      </c>
      <c r="H17" s="284">
        <v>0</v>
      </c>
      <c r="I17" s="236">
        <v>0</v>
      </c>
      <c r="J17" s="233">
        <f t="shared" si="8"/>
        <v>0</v>
      </c>
      <c r="K17" s="284">
        <v>1</v>
      </c>
      <c r="L17" s="236">
        <v>0</v>
      </c>
      <c r="M17" s="234">
        <v>34</v>
      </c>
      <c r="N17" s="235">
        <v>36</v>
      </c>
      <c r="O17" s="236">
        <v>51</v>
      </c>
      <c r="P17" s="247">
        <f t="shared" si="0"/>
        <v>0</v>
      </c>
      <c r="Q17" s="238">
        <f t="shared" si="1"/>
        <v>0</v>
      </c>
      <c r="R17" s="238">
        <f t="shared" si="2"/>
        <v>0</v>
      </c>
      <c r="S17" s="238">
        <f t="shared" si="3"/>
        <v>0</v>
      </c>
      <c r="T17" s="238">
        <f t="shared" si="4"/>
        <v>0</v>
      </c>
      <c r="U17" s="238">
        <f t="shared" si="5"/>
        <v>0</v>
      </c>
      <c r="V17" s="239">
        <f t="shared" si="6"/>
        <v>0</v>
      </c>
      <c r="W17" s="240">
        <f t="shared" si="7"/>
        <v>0</v>
      </c>
      <c r="X17" s="285">
        <v>0.02702702702702703</v>
      </c>
      <c r="Y17" s="286">
        <v>0</v>
      </c>
      <c r="Z17" s="582">
        <v>0.01</v>
      </c>
      <c r="AA17" s="437">
        <v>0.01</v>
      </c>
      <c r="AB17" s="372">
        <v>0.02</v>
      </c>
    </row>
    <row r="18" spans="1:28" s="3" customFormat="1" ht="13.5" customHeight="1">
      <c r="A18" s="714"/>
      <c r="B18" s="365" t="s">
        <v>12</v>
      </c>
      <c r="C18" s="253">
        <v>0</v>
      </c>
      <c r="D18" s="288">
        <v>0</v>
      </c>
      <c r="E18" s="288">
        <v>0</v>
      </c>
      <c r="F18" s="288">
        <v>0</v>
      </c>
      <c r="G18" s="288">
        <v>0</v>
      </c>
      <c r="H18" s="288">
        <v>0</v>
      </c>
      <c r="I18" s="255">
        <v>0</v>
      </c>
      <c r="J18" s="252">
        <f t="shared" si="8"/>
        <v>0</v>
      </c>
      <c r="K18" s="288">
        <v>1</v>
      </c>
      <c r="L18" s="255">
        <v>0</v>
      </c>
      <c r="M18" s="253">
        <v>34</v>
      </c>
      <c r="N18" s="254">
        <v>35</v>
      </c>
      <c r="O18" s="255">
        <v>68</v>
      </c>
      <c r="P18" s="269">
        <f t="shared" si="0"/>
        <v>0</v>
      </c>
      <c r="Q18" s="257">
        <f t="shared" si="1"/>
        <v>0</v>
      </c>
      <c r="R18" s="257">
        <f t="shared" si="2"/>
        <v>0</v>
      </c>
      <c r="S18" s="257">
        <f t="shared" si="3"/>
        <v>0</v>
      </c>
      <c r="T18" s="257">
        <f t="shared" si="4"/>
        <v>0</v>
      </c>
      <c r="U18" s="257">
        <f t="shared" si="5"/>
        <v>0</v>
      </c>
      <c r="V18" s="258">
        <f t="shared" si="6"/>
        <v>0</v>
      </c>
      <c r="W18" s="256">
        <f t="shared" si="7"/>
        <v>0</v>
      </c>
      <c r="X18" s="289">
        <v>0.02702702702702703</v>
      </c>
      <c r="Y18" s="290">
        <v>0</v>
      </c>
      <c r="Z18" s="583">
        <v>0.01</v>
      </c>
      <c r="AA18" s="446">
        <v>0.01</v>
      </c>
      <c r="AB18" s="374">
        <v>0.02</v>
      </c>
    </row>
    <row r="19" spans="1:28" s="245" customFormat="1" ht="13.5" customHeight="1">
      <c r="A19" s="712">
        <v>4</v>
      </c>
      <c r="B19" s="360" t="s">
        <v>13</v>
      </c>
      <c r="C19" s="230">
        <v>0</v>
      </c>
      <c r="D19" s="231">
        <v>0</v>
      </c>
      <c r="E19" s="231">
        <v>0</v>
      </c>
      <c r="F19" s="231">
        <v>0</v>
      </c>
      <c r="G19" s="231">
        <v>0</v>
      </c>
      <c r="H19" s="231">
        <v>0</v>
      </c>
      <c r="I19" s="232">
        <v>0</v>
      </c>
      <c r="J19" s="233">
        <f t="shared" si="8"/>
        <v>0</v>
      </c>
      <c r="K19" s="231">
        <v>1</v>
      </c>
      <c r="L19" s="236">
        <v>0</v>
      </c>
      <c r="M19" s="230">
        <v>30</v>
      </c>
      <c r="N19" s="361">
        <v>29</v>
      </c>
      <c r="O19" s="232">
        <v>69</v>
      </c>
      <c r="P19" s="247">
        <f t="shared" si="0"/>
        <v>0</v>
      </c>
      <c r="Q19" s="238">
        <f t="shared" si="1"/>
        <v>0</v>
      </c>
      <c r="R19" s="238">
        <f t="shared" si="2"/>
        <v>0</v>
      </c>
      <c r="S19" s="238">
        <f t="shared" si="3"/>
        <v>0</v>
      </c>
      <c r="T19" s="238">
        <f t="shared" si="4"/>
        <v>0</v>
      </c>
      <c r="U19" s="238">
        <f t="shared" si="5"/>
        <v>0</v>
      </c>
      <c r="V19" s="268">
        <f t="shared" si="6"/>
        <v>0</v>
      </c>
      <c r="W19" s="240">
        <f t="shared" si="7"/>
        <v>0</v>
      </c>
      <c r="X19" s="238">
        <v>0.02702702702702703</v>
      </c>
      <c r="Y19" s="286">
        <v>0</v>
      </c>
      <c r="Z19" s="580">
        <v>0.01</v>
      </c>
      <c r="AA19" s="404">
        <v>0.01</v>
      </c>
      <c r="AB19" s="364">
        <v>0.02</v>
      </c>
    </row>
    <row r="20" spans="1:28" s="245" customFormat="1" ht="13.5" customHeight="1">
      <c r="A20" s="713"/>
      <c r="B20" s="360" t="s">
        <v>14</v>
      </c>
      <c r="C20" s="230">
        <v>0</v>
      </c>
      <c r="D20" s="231">
        <v>1</v>
      </c>
      <c r="E20" s="231">
        <v>0</v>
      </c>
      <c r="F20" s="231">
        <v>0</v>
      </c>
      <c r="G20" s="231">
        <v>0</v>
      </c>
      <c r="H20" s="231">
        <v>0</v>
      </c>
      <c r="I20" s="232">
        <v>0</v>
      </c>
      <c r="J20" s="233">
        <f t="shared" si="8"/>
        <v>1</v>
      </c>
      <c r="K20" s="231">
        <v>0</v>
      </c>
      <c r="L20" s="236">
        <v>0</v>
      </c>
      <c r="M20" s="230">
        <v>34</v>
      </c>
      <c r="N20" s="361">
        <v>33</v>
      </c>
      <c r="O20" s="232">
        <v>74</v>
      </c>
      <c r="P20" s="247">
        <f t="shared" si="0"/>
        <v>0</v>
      </c>
      <c r="Q20" s="238">
        <f t="shared" si="1"/>
        <v>0.16666666666666666</v>
      </c>
      <c r="R20" s="238">
        <f t="shared" si="2"/>
        <v>0</v>
      </c>
      <c r="S20" s="238">
        <f t="shared" si="3"/>
        <v>0</v>
      </c>
      <c r="T20" s="238">
        <f t="shared" si="4"/>
        <v>0</v>
      </c>
      <c r="U20" s="238">
        <f t="shared" si="5"/>
        <v>0</v>
      </c>
      <c r="V20" s="268">
        <f t="shared" si="6"/>
        <v>0</v>
      </c>
      <c r="W20" s="240">
        <f t="shared" si="7"/>
        <v>0.02702702702702703</v>
      </c>
      <c r="X20" s="238">
        <v>0</v>
      </c>
      <c r="Y20" s="286">
        <v>0</v>
      </c>
      <c r="Z20" s="580">
        <v>0.01</v>
      </c>
      <c r="AA20" s="404">
        <v>0.01</v>
      </c>
      <c r="AB20" s="364">
        <v>0.02</v>
      </c>
    </row>
    <row r="21" spans="1:28" s="245" customFormat="1" ht="13.5" customHeight="1">
      <c r="A21" s="713"/>
      <c r="B21" s="360" t="s">
        <v>15</v>
      </c>
      <c r="C21" s="230">
        <v>0</v>
      </c>
      <c r="D21" s="231">
        <v>1</v>
      </c>
      <c r="E21" s="231">
        <v>0</v>
      </c>
      <c r="F21" s="231">
        <v>0</v>
      </c>
      <c r="G21" s="231">
        <v>0</v>
      </c>
      <c r="H21" s="231">
        <v>0</v>
      </c>
      <c r="I21" s="232">
        <v>0</v>
      </c>
      <c r="J21" s="233">
        <f t="shared" si="8"/>
        <v>1</v>
      </c>
      <c r="K21" s="231">
        <v>0</v>
      </c>
      <c r="L21" s="236">
        <v>0</v>
      </c>
      <c r="M21" s="230">
        <v>45</v>
      </c>
      <c r="N21" s="361">
        <v>26</v>
      </c>
      <c r="O21" s="232">
        <v>82</v>
      </c>
      <c r="P21" s="247">
        <f t="shared" si="0"/>
        <v>0</v>
      </c>
      <c r="Q21" s="238">
        <f t="shared" si="1"/>
        <v>0.16666666666666666</v>
      </c>
      <c r="R21" s="238">
        <f t="shared" si="2"/>
        <v>0</v>
      </c>
      <c r="S21" s="238">
        <f t="shared" si="3"/>
        <v>0</v>
      </c>
      <c r="T21" s="238">
        <f t="shared" si="4"/>
        <v>0</v>
      </c>
      <c r="U21" s="238">
        <f t="shared" si="5"/>
        <v>0</v>
      </c>
      <c r="V21" s="268">
        <f t="shared" si="6"/>
        <v>0</v>
      </c>
      <c r="W21" s="240">
        <f t="shared" si="7"/>
        <v>0.02702702702702703</v>
      </c>
      <c r="X21" s="238">
        <v>0</v>
      </c>
      <c r="Y21" s="286">
        <v>0</v>
      </c>
      <c r="Z21" s="580">
        <v>0.01</v>
      </c>
      <c r="AA21" s="404">
        <v>0.01</v>
      </c>
      <c r="AB21" s="364">
        <v>0.03</v>
      </c>
    </row>
    <row r="22" spans="1:28" s="245" customFormat="1" ht="13.5" customHeight="1">
      <c r="A22" s="714"/>
      <c r="B22" s="360" t="s">
        <v>16</v>
      </c>
      <c r="C22" s="230">
        <v>0</v>
      </c>
      <c r="D22" s="231">
        <v>3</v>
      </c>
      <c r="E22" s="231">
        <v>0</v>
      </c>
      <c r="F22" s="231">
        <v>0</v>
      </c>
      <c r="G22" s="231">
        <v>0</v>
      </c>
      <c r="H22" s="231">
        <v>0</v>
      </c>
      <c r="I22" s="232">
        <v>0</v>
      </c>
      <c r="J22" s="233">
        <f t="shared" si="8"/>
        <v>3</v>
      </c>
      <c r="K22" s="231">
        <v>0</v>
      </c>
      <c r="L22" s="236">
        <v>1</v>
      </c>
      <c r="M22" s="230">
        <v>49</v>
      </c>
      <c r="N22" s="361">
        <v>33</v>
      </c>
      <c r="O22" s="232">
        <v>109</v>
      </c>
      <c r="P22" s="247">
        <f t="shared" si="0"/>
        <v>0</v>
      </c>
      <c r="Q22" s="238">
        <f t="shared" si="1"/>
        <v>0.5</v>
      </c>
      <c r="R22" s="238">
        <f t="shared" si="2"/>
        <v>0</v>
      </c>
      <c r="S22" s="238">
        <f t="shared" si="3"/>
        <v>0</v>
      </c>
      <c r="T22" s="238">
        <f t="shared" si="4"/>
        <v>0</v>
      </c>
      <c r="U22" s="238">
        <f t="shared" si="5"/>
        <v>0</v>
      </c>
      <c r="V22" s="268">
        <f t="shared" si="6"/>
        <v>0</v>
      </c>
      <c r="W22" s="240">
        <f t="shared" si="7"/>
        <v>0.08108108108108109</v>
      </c>
      <c r="X22" s="238">
        <v>0</v>
      </c>
      <c r="Y22" s="286">
        <v>0.02702702702702703</v>
      </c>
      <c r="Z22" s="580">
        <v>0.02</v>
      </c>
      <c r="AA22" s="404">
        <v>0.01</v>
      </c>
      <c r="AB22" s="364">
        <v>0.03</v>
      </c>
    </row>
    <row r="23" spans="1:28" s="245" customFormat="1" ht="13.5" customHeight="1">
      <c r="A23" s="712">
        <v>5</v>
      </c>
      <c r="B23" s="375" t="s">
        <v>17</v>
      </c>
      <c r="C23" s="317">
        <v>0</v>
      </c>
      <c r="D23" s="318">
        <v>2</v>
      </c>
      <c r="E23" s="318">
        <v>0</v>
      </c>
      <c r="F23" s="318">
        <v>0</v>
      </c>
      <c r="G23" s="318">
        <v>0</v>
      </c>
      <c r="H23" s="318">
        <v>0</v>
      </c>
      <c r="I23" s="319">
        <v>0</v>
      </c>
      <c r="J23" s="272">
        <f t="shared" si="8"/>
        <v>2</v>
      </c>
      <c r="K23" s="318">
        <v>1</v>
      </c>
      <c r="L23" s="277">
        <v>0</v>
      </c>
      <c r="M23" s="317">
        <v>41</v>
      </c>
      <c r="N23" s="376">
        <v>23</v>
      </c>
      <c r="O23" s="319">
        <v>21</v>
      </c>
      <c r="P23" s="265">
        <f t="shared" si="0"/>
        <v>0</v>
      </c>
      <c r="Q23" s="266">
        <f t="shared" si="1"/>
        <v>0.3333333333333333</v>
      </c>
      <c r="R23" s="266">
        <f t="shared" si="2"/>
        <v>0</v>
      </c>
      <c r="S23" s="266">
        <f t="shared" si="3"/>
        <v>0</v>
      </c>
      <c r="T23" s="266">
        <f t="shared" si="4"/>
        <v>0</v>
      </c>
      <c r="U23" s="266">
        <f t="shared" si="5"/>
        <v>0</v>
      </c>
      <c r="V23" s="267">
        <f t="shared" si="6"/>
        <v>0</v>
      </c>
      <c r="W23" s="278">
        <f t="shared" si="7"/>
        <v>0.05405405405405406</v>
      </c>
      <c r="X23" s="266">
        <v>0.02702702702702703</v>
      </c>
      <c r="Y23" s="321">
        <v>0</v>
      </c>
      <c r="Z23" s="584">
        <v>0.01</v>
      </c>
      <c r="AA23" s="414">
        <v>0.01</v>
      </c>
      <c r="AB23" s="379">
        <v>0.01</v>
      </c>
    </row>
    <row r="24" spans="1:28" s="245" customFormat="1" ht="13.5" customHeight="1">
      <c r="A24" s="713"/>
      <c r="B24" s="360" t="s">
        <v>18</v>
      </c>
      <c r="C24" s="230">
        <v>0</v>
      </c>
      <c r="D24" s="231">
        <v>0</v>
      </c>
      <c r="E24" s="231">
        <v>0</v>
      </c>
      <c r="F24" s="231">
        <v>0</v>
      </c>
      <c r="G24" s="231">
        <v>0</v>
      </c>
      <c r="H24" s="231">
        <v>0</v>
      </c>
      <c r="I24" s="232">
        <v>0</v>
      </c>
      <c r="J24" s="233">
        <f t="shared" si="8"/>
        <v>0</v>
      </c>
      <c r="K24" s="231">
        <v>0</v>
      </c>
      <c r="L24" s="236">
        <v>2</v>
      </c>
      <c r="M24" s="230">
        <v>31</v>
      </c>
      <c r="N24" s="361">
        <v>27</v>
      </c>
      <c r="O24" s="232">
        <v>96</v>
      </c>
      <c r="P24" s="247">
        <f t="shared" si="0"/>
        <v>0</v>
      </c>
      <c r="Q24" s="238">
        <f t="shared" si="1"/>
        <v>0</v>
      </c>
      <c r="R24" s="238">
        <f t="shared" si="2"/>
        <v>0</v>
      </c>
      <c r="S24" s="238">
        <f t="shared" si="3"/>
        <v>0</v>
      </c>
      <c r="T24" s="238">
        <f t="shared" si="4"/>
        <v>0</v>
      </c>
      <c r="U24" s="238">
        <f t="shared" si="5"/>
        <v>0</v>
      </c>
      <c r="V24" s="239">
        <f t="shared" si="6"/>
        <v>0</v>
      </c>
      <c r="W24" s="240">
        <f t="shared" si="7"/>
        <v>0</v>
      </c>
      <c r="X24" s="238">
        <v>0</v>
      </c>
      <c r="Y24" s="286">
        <v>0.05405405405405406</v>
      </c>
      <c r="Z24" s="580">
        <v>0.01</v>
      </c>
      <c r="AA24" s="404">
        <v>0.01</v>
      </c>
      <c r="AB24" s="364">
        <v>0.03</v>
      </c>
    </row>
    <row r="25" spans="1:28" s="245" customFormat="1" ht="13.5" customHeight="1">
      <c r="A25" s="713"/>
      <c r="B25" s="360" t="s">
        <v>19</v>
      </c>
      <c r="C25" s="230">
        <v>0</v>
      </c>
      <c r="D25" s="231">
        <v>1</v>
      </c>
      <c r="E25" s="231">
        <v>0</v>
      </c>
      <c r="F25" s="231">
        <v>0</v>
      </c>
      <c r="G25" s="231">
        <v>0</v>
      </c>
      <c r="H25" s="231">
        <v>0</v>
      </c>
      <c r="I25" s="232">
        <v>0</v>
      </c>
      <c r="J25" s="233">
        <f t="shared" si="8"/>
        <v>1</v>
      </c>
      <c r="K25" s="231">
        <v>0</v>
      </c>
      <c r="L25" s="236">
        <v>1</v>
      </c>
      <c r="M25" s="230">
        <v>39</v>
      </c>
      <c r="N25" s="361">
        <v>33</v>
      </c>
      <c r="O25" s="232">
        <v>101</v>
      </c>
      <c r="P25" s="247">
        <f t="shared" si="0"/>
        <v>0</v>
      </c>
      <c r="Q25" s="238">
        <f t="shared" si="1"/>
        <v>0.16666666666666666</v>
      </c>
      <c r="R25" s="238">
        <f t="shared" si="2"/>
        <v>0</v>
      </c>
      <c r="S25" s="238">
        <f t="shared" si="3"/>
        <v>0</v>
      </c>
      <c r="T25" s="238">
        <f t="shared" si="4"/>
        <v>0</v>
      </c>
      <c r="U25" s="238">
        <f t="shared" si="5"/>
        <v>0</v>
      </c>
      <c r="V25" s="239">
        <f t="shared" si="6"/>
        <v>0</v>
      </c>
      <c r="W25" s="240">
        <f t="shared" si="7"/>
        <v>0.02702702702702703</v>
      </c>
      <c r="X25" s="238">
        <v>0</v>
      </c>
      <c r="Y25" s="286">
        <v>0.02702702702702703</v>
      </c>
      <c r="Z25" s="580">
        <v>0.01</v>
      </c>
      <c r="AA25" s="404">
        <v>0.01</v>
      </c>
      <c r="AB25" s="364">
        <v>0.03</v>
      </c>
    </row>
    <row r="26" spans="1:28" s="245" customFormat="1" ht="13.5" customHeight="1">
      <c r="A26" s="713"/>
      <c r="B26" s="360" t="s">
        <v>20</v>
      </c>
      <c r="C26" s="230">
        <v>0</v>
      </c>
      <c r="D26" s="231">
        <v>1</v>
      </c>
      <c r="E26" s="231">
        <v>0</v>
      </c>
      <c r="F26" s="231">
        <v>0</v>
      </c>
      <c r="G26" s="231">
        <v>0</v>
      </c>
      <c r="H26" s="231">
        <v>0</v>
      </c>
      <c r="I26" s="232">
        <v>0</v>
      </c>
      <c r="J26" s="233">
        <f t="shared" si="8"/>
        <v>1</v>
      </c>
      <c r="K26" s="231">
        <v>0</v>
      </c>
      <c r="L26" s="236">
        <v>1</v>
      </c>
      <c r="M26" s="230">
        <v>26</v>
      </c>
      <c r="N26" s="361">
        <v>30</v>
      </c>
      <c r="O26" s="232">
        <v>112</v>
      </c>
      <c r="P26" s="247">
        <f t="shared" si="0"/>
        <v>0</v>
      </c>
      <c r="Q26" s="238">
        <f t="shared" si="1"/>
        <v>0.16666666666666666</v>
      </c>
      <c r="R26" s="238">
        <f t="shared" si="2"/>
        <v>0</v>
      </c>
      <c r="S26" s="238">
        <f t="shared" si="3"/>
        <v>0</v>
      </c>
      <c r="T26" s="238">
        <f t="shared" si="4"/>
        <v>0</v>
      </c>
      <c r="U26" s="238">
        <f t="shared" si="5"/>
        <v>0</v>
      </c>
      <c r="V26" s="239">
        <f t="shared" si="6"/>
        <v>0</v>
      </c>
      <c r="W26" s="240">
        <f t="shared" si="7"/>
        <v>0.02702702702702703</v>
      </c>
      <c r="X26" s="238">
        <v>0</v>
      </c>
      <c r="Y26" s="286">
        <v>0.02702702702702703</v>
      </c>
      <c r="Z26" s="580">
        <v>0.01</v>
      </c>
      <c r="AA26" s="404">
        <v>0.01</v>
      </c>
      <c r="AB26" s="364">
        <v>0.04</v>
      </c>
    </row>
    <row r="27" spans="1:28" s="245" customFormat="1" ht="13.5" customHeight="1">
      <c r="A27" s="714"/>
      <c r="B27" s="365" t="s">
        <v>21</v>
      </c>
      <c r="C27" s="249">
        <v>0</v>
      </c>
      <c r="D27" s="250">
        <v>5</v>
      </c>
      <c r="E27" s="250">
        <v>0</v>
      </c>
      <c r="F27" s="250">
        <v>0</v>
      </c>
      <c r="G27" s="250">
        <v>0</v>
      </c>
      <c r="H27" s="250">
        <v>0</v>
      </c>
      <c r="I27" s="251">
        <v>0</v>
      </c>
      <c r="J27" s="252">
        <f t="shared" si="8"/>
        <v>5</v>
      </c>
      <c r="K27" s="250">
        <v>1</v>
      </c>
      <c r="L27" s="255">
        <v>1</v>
      </c>
      <c r="M27" s="249">
        <v>71</v>
      </c>
      <c r="N27" s="368">
        <v>31</v>
      </c>
      <c r="O27" s="251">
        <v>146</v>
      </c>
      <c r="P27" s="269">
        <f t="shared" si="0"/>
        <v>0</v>
      </c>
      <c r="Q27" s="257">
        <f t="shared" si="1"/>
        <v>0.8333333333333334</v>
      </c>
      <c r="R27" s="257">
        <f t="shared" si="2"/>
        <v>0</v>
      </c>
      <c r="S27" s="257">
        <f t="shared" si="3"/>
        <v>0</v>
      </c>
      <c r="T27" s="257">
        <f t="shared" si="4"/>
        <v>0</v>
      </c>
      <c r="U27" s="257">
        <f t="shared" si="5"/>
        <v>0</v>
      </c>
      <c r="V27" s="258">
        <f t="shared" si="6"/>
        <v>0</v>
      </c>
      <c r="W27" s="256">
        <f t="shared" si="7"/>
        <v>0.13513513513513514</v>
      </c>
      <c r="X27" s="257">
        <v>0.02702702702702703</v>
      </c>
      <c r="Y27" s="290">
        <v>0.02702702702702703</v>
      </c>
      <c r="Z27" s="585">
        <v>0.02</v>
      </c>
      <c r="AA27" s="409">
        <v>0.01</v>
      </c>
      <c r="AB27" s="371">
        <v>0.05</v>
      </c>
    </row>
    <row r="28" spans="1:28" s="245" customFormat="1" ht="13.5" customHeight="1">
      <c r="A28" s="712">
        <v>6</v>
      </c>
      <c r="B28" s="360" t="s">
        <v>22</v>
      </c>
      <c r="C28" s="230">
        <v>0</v>
      </c>
      <c r="D28" s="231">
        <v>3</v>
      </c>
      <c r="E28" s="231">
        <v>0</v>
      </c>
      <c r="F28" s="231">
        <v>0</v>
      </c>
      <c r="G28" s="231">
        <v>0</v>
      </c>
      <c r="H28" s="231">
        <v>0</v>
      </c>
      <c r="I28" s="232">
        <v>0</v>
      </c>
      <c r="J28" s="233">
        <f t="shared" si="8"/>
        <v>3</v>
      </c>
      <c r="K28" s="231">
        <v>0</v>
      </c>
      <c r="L28" s="236">
        <v>0</v>
      </c>
      <c r="M28" s="230">
        <v>74</v>
      </c>
      <c r="N28" s="361">
        <v>37</v>
      </c>
      <c r="O28" s="232">
        <v>131</v>
      </c>
      <c r="P28" s="247">
        <f t="shared" si="0"/>
        <v>0</v>
      </c>
      <c r="Q28" s="238">
        <f t="shared" si="1"/>
        <v>0.5</v>
      </c>
      <c r="R28" s="238">
        <f t="shared" si="2"/>
        <v>0</v>
      </c>
      <c r="S28" s="238">
        <f t="shared" si="3"/>
        <v>0</v>
      </c>
      <c r="T28" s="238">
        <f t="shared" si="4"/>
        <v>0</v>
      </c>
      <c r="U28" s="238">
        <f t="shared" si="5"/>
        <v>0</v>
      </c>
      <c r="V28" s="268">
        <f t="shared" si="6"/>
        <v>0</v>
      </c>
      <c r="W28" s="240">
        <f t="shared" si="7"/>
        <v>0.08108108108108109</v>
      </c>
      <c r="X28" s="238">
        <v>0</v>
      </c>
      <c r="Y28" s="286">
        <v>0</v>
      </c>
      <c r="Z28" s="580">
        <v>0.02</v>
      </c>
      <c r="AA28" s="404">
        <v>0.01</v>
      </c>
      <c r="AB28" s="364">
        <v>0.04</v>
      </c>
    </row>
    <row r="29" spans="1:28" s="245" customFormat="1" ht="13.5" customHeight="1">
      <c r="A29" s="713"/>
      <c r="B29" s="360" t="s">
        <v>23</v>
      </c>
      <c r="C29" s="230">
        <v>0</v>
      </c>
      <c r="D29" s="231">
        <v>5</v>
      </c>
      <c r="E29" s="231">
        <v>0</v>
      </c>
      <c r="F29" s="231">
        <v>0</v>
      </c>
      <c r="G29" s="231">
        <v>0</v>
      </c>
      <c r="H29" s="231">
        <v>0</v>
      </c>
      <c r="I29" s="232">
        <v>0</v>
      </c>
      <c r="J29" s="233">
        <f t="shared" si="8"/>
        <v>5</v>
      </c>
      <c r="K29" s="231">
        <v>1</v>
      </c>
      <c r="L29" s="236">
        <v>1</v>
      </c>
      <c r="M29" s="230">
        <v>63</v>
      </c>
      <c r="N29" s="361">
        <v>35</v>
      </c>
      <c r="O29" s="232">
        <v>109</v>
      </c>
      <c r="P29" s="247">
        <f t="shared" si="0"/>
        <v>0</v>
      </c>
      <c r="Q29" s="238">
        <f t="shared" si="1"/>
        <v>0.8333333333333334</v>
      </c>
      <c r="R29" s="238">
        <f t="shared" si="2"/>
        <v>0</v>
      </c>
      <c r="S29" s="238">
        <f t="shared" si="3"/>
        <v>0</v>
      </c>
      <c r="T29" s="238">
        <f t="shared" si="4"/>
        <v>0</v>
      </c>
      <c r="U29" s="238">
        <f t="shared" si="5"/>
        <v>0</v>
      </c>
      <c r="V29" s="268">
        <f t="shared" si="6"/>
        <v>0</v>
      </c>
      <c r="W29" s="240">
        <f t="shared" si="7"/>
        <v>0.13513513513513514</v>
      </c>
      <c r="X29" s="238">
        <v>0.02702702702702703</v>
      </c>
      <c r="Y29" s="286">
        <v>0.02702702702702703</v>
      </c>
      <c r="Z29" s="580">
        <v>0.02</v>
      </c>
      <c r="AA29" s="404">
        <v>0.01</v>
      </c>
      <c r="AB29" s="364">
        <v>0.03</v>
      </c>
    </row>
    <row r="30" spans="1:28" s="245" customFormat="1" ht="13.5" customHeight="1">
      <c r="A30" s="713"/>
      <c r="B30" s="360" t="s">
        <v>24</v>
      </c>
      <c r="C30" s="230">
        <v>0</v>
      </c>
      <c r="D30" s="231">
        <v>3</v>
      </c>
      <c r="E30" s="231">
        <v>0</v>
      </c>
      <c r="F30" s="231">
        <v>0</v>
      </c>
      <c r="G30" s="231">
        <v>0</v>
      </c>
      <c r="H30" s="231">
        <v>0</v>
      </c>
      <c r="I30" s="232">
        <v>0</v>
      </c>
      <c r="J30" s="233">
        <f t="shared" si="8"/>
        <v>3</v>
      </c>
      <c r="K30" s="231">
        <v>0</v>
      </c>
      <c r="L30" s="236">
        <v>0</v>
      </c>
      <c r="M30" s="230">
        <v>53</v>
      </c>
      <c r="N30" s="361">
        <v>23</v>
      </c>
      <c r="O30" s="232">
        <v>105</v>
      </c>
      <c r="P30" s="247">
        <f t="shared" si="0"/>
        <v>0</v>
      </c>
      <c r="Q30" s="238">
        <f t="shared" si="1"/>
        <v>0.5</v>
      </c>
      <c r="R30" s="238">
        <f t="shared" si="2"/>
        <v>0</v>
      </c>
      <c r="S30" s="238">
        <f t="shared" si="3"/>
        <v>0</v>
      </c>
      <c r="T30" s="238">
        <f t="shared" si="4"/>
        <v>0</v>
      </c>
      <c r="U30" s="238">
        <f t="shared" si="5"/>
        <v>0</v>
      </c>
      <c r="V30" s="268">
        <f t="shared" si="6"/>
        <v>0</v>
      </c>
      <c r="W30" s="240">
        <f t="shared" si="7"/>
        <v>0.08108108108108109</v>
      </c>
      <c r="X30" s="238">
        <v>0</v>
      </c>
      <c r="Y30" s="286">
        <v>0</v>
      </c>
      <c r="Z30" s="580">
        <v>0.02</v>
      </c>
      <c r="AA30" s="404">
        <v>0.01</v>
      </c>
      <c r="AB30" s="364">
        <v>0.03</v>
      </c>
    </row>
    <row r="31" spans="1:28" s="245" customFormat="1" ht="13.5" customHeight="1">
      <c r="A31" s="714"/>
      <c r="B31" s="365">
        <v>26</v>
      </c>
      <c r="C31" s="249">
        <v>0</v>
      </c>
      <c r="D31" s="250">
        <v>0</v>
      </c>
      <c r="E31" s="250">
        <v>0</v>
      </c>
      <c r="F31" s="250">
        <v>0</v>
      </c>
      <c r="G31" s="250">
        <v>0</v>
      </c>
      <c r="H31" s="250">
        <v>0</v>
      </c>
      <c r="I31" s="251">
        <v>0</v>
      </c>
      <c r="J31" s="252">
        <f t="shared" si="8"/>
        <v>0</v>
      </c>
      <c r="K31" s="250">
        <v>0</v>
      </c>
      <c r="L31" s="255">
        <v>0</v>
      </c>
      <c r="M31" s="249">
        <v>55</v>
      </c>
      <c r="N31" s="368">
        <v>31</v>
      </c>
      <c r="O31" s="251">
        <v>104</v>
      </c>
      <c r="P31" s="269">
        <f t="shared" si="0"/>
        <v>0</v>
      </c>
      <c r="Q31" s="257">
        <f t="shared" si="1"/>
        <v>0</v>
      </c>
      <c r="R31" s="257">
        <f t="shared" si="2"/>
        <v>0</v>
      </c>
      <c r="S31" s="257">
        <f t="shared" si="3"/>
        <v>0</v>
      </c>
      <c r="T31" s="257">
        <f t="shared" si="4"/>
        <v>0</v>
      </c>
      <c r="U31" s="257">
        <f t="shared" si="5"/>
        <v>0</v>
      </c>
      <c r="V31" s="270">
        <f t="shared" si="6"/>
        <v>0</v>
      </c>
      <c r="W31" s="256">
        <f t="shared" si="7"/>
        <v>0</v>
      </c>
      <c r="X31" s="257">
        <v>0</v>
      </c>
      <c r="Y31" s="290">
        <v>0</v>
      </c>
      <c r="Z31" s="585">
        <v>0.02</v>
      </c>
      <c r="AA31" s="409">
        <v>0.01</v>
      </c>
      <c r="AB31" s="371">
        <v>0.03</v>
      </c>
    </row>
    <row r="32" spans="1:28" s="245" customFormat="1" ht="13.5" customHeight="1">
      <c r="A32" s="712">
        <v>7</v>
      </c>
      <c r="B32" s="360" t="s">
        <v>26</v>
      </c>
      <c r="C32" s="230">
        <v>0</v>
      </c>
      <c r="D32" s="231">
        <v>1</v>
      </c>
      <c r="E32" s="231">
        <v>0</v>
      </c>
      <c r="F32" s="231">
        <v>0</v>
      </c>
      <c r="G32" s="231">
        <v>0</v>
      </c>
      <c r="H32" s="231">
        <v>0</v>
      </c>
      <c r="I32" s="232">
        <v>0</v>
      </c>
      <c r="J32" s="233">
        <f t="shared" si="8"/>
        <v>1</v>
      </c>
      <c r="K32" s="231">
        <v>0</v>
      </c>
      <c r="L32" s="236">
        <v>1</v>
      </c>
      <c r="M32" s="230">
        <v>66</v>
      </c>
      <c r="N32" s="361">
        <v>30</v>
      </c>
      <c r="O32" s="232">
        <v>121</v>
      </c>
      <c r="P32" s="247">
        <f t="shared" si="0"/>
        <v>0</v>
      </c>
      <c r="Q32" s="238">
        <f t="shared" si="1"/>
        <v>0.16666666666666666</v>
      </c>
      <c r="R32" s="238">
        <f t="shared" si="2"/>
        <v>0</v>
      </c>
      <c r="S32" s="238">
        <f t="shared" si="3"/>
        <v>0</v>
      </c>
      <c r="T32" s="238">
        <f t="shared" si="4"/>
        <v>0</v>
      </c>
      <c r="U32" s="238">
        <f t="shared" si="5"/>
        <v>0</v>
      </c>
      <c r="V32" s="239">
        <f t="shared" si="6"/>
        <v>0</v>
      </c>
      <c r="W32" s="240">
        <f t="shared" si="7"/>
        <v>0.02702702702702703</v>
      </c>
      <c r="X32" s="238">
        <v>0</v>
      </c>
      <c r="Y32" s="286">
        <v>0.02702702702702703</v>
      </c>
      <c r="Z32" s="580">
        <v>0.02</v>
      </c>
      <c r="AA32" s="404">
        <v>0.01</v>
      </c>
      <c r="AB32" s="364">
        <v>0.04</v>
      </c>
    </row>
    <row r="33" spans="1:28" s="245" customFormat="1" ht="13.5" customHeight="1">
      <c r="A33" s="713"/>
      <c r="B33" s="360" t="s">
        <v>27</v>
      </c>
      <c r="C33" s="230">
        <v>0</v>
      </c>
      <c r="D33" s="231">
        <v>2</v>
      </c>
      <c r="E33" s="231">
        <v>0</v>
      </c>
      <c r="F33" s="231">
        <v>0</v>
      </c>
      <c r="G33" s="231">
        <v>0</v>
      </c>
      <c r="H33" s="231">
        <v>0</v>
      </c>
      <c r="I33" s="232">
        <v>0</v>
      </c>
      <c r="J33" s="233">
        <f t="shared" si="8"/>
        <v>2</v>
      </c>
      <c r="K33" s="231">
        <v>3</v>
      </c>
      <c r="L33" s="236">
        <v>0</v>
      </c>
      <c r="M33" s="230">
        <v>65</v>
      </c>
      <c r="N33" s="361">
        <v>71</v>
      </c>
      <c r="O33" s="232">
        <v>115</v>
      </c>
      <c r="P33" s="247">
        <f t="shared" si="0"/>
        <v>0</v>
      </c>
      <c r="Q33" s="238">
        <f t="shared" si="1"/>
        <v>0.3333333333333333</v>
      </c>
      <c r="R33" s="238">
        <f t="shared" si="2"/>
        <v>0</v>
      </c>
      <c r="S33" s="238">
        <f t="shared" si="3"/>
        <v>0</v>
      </c>
      <c r="T33" s="238">
        <f t="shared" si="4"/>
        <v>0</v>
      </c>
      <c r="U33" s="238">
        <f t="shared" si="5"/>
        <v>0</v>
      </c>
      <c r="V33" s="239">
        <f t="shared" si="6"/>
        <v>0</v>
      </c>
      <c r="W33" s="240">
        <f t="shared" si="7"/>
        <v>0.05405405405405406</v>
      </c>
      <c r="X33" s="238">
        <v>0.08108108108108109</v>
      </c>
      <c r="Y33" s="286">
        <v>0</v>
      </c>
      <c r="Z33" s="580">
        <v>0.02</v>
      </c>
      <c r="AA33" s="404">
        <v>0.02</v>
      </c>
      <c r="AB33" s="364">
        <v>0.04</v>
      </c>
    </row>
    <row r="34" spans="1:28" s="245" customFormat="1" ht="13.5" customHeight="1">
      <c r="A34" s="713"/>
      <c r="B34" s="360" t="s">
        <v>28</v>
      </c>
      <c r="C34" s="230">
        <v>0</v>
      </c>
      <c r="D34" s="231">
        <v>2</v>
      </c>
      <c r="E34" s="231">
        <v>0</v>
      </c>
      <c r="F34" s="231">
        <v>0</v>
      </c>
      <c r="G34" s="231">
        <v>0</v>
      </c>
      <c r="H34" s="231">
        <v>0</v>
      </c>
      <c r="I34" s="232">
        <v>0</v>
      </c>
      <c r="J34" s="233">
        <f t="shared" si="8"/>
        <v>2</v>
      </c>
      <c r="K34" s="231">
        <v>2</v>
      </c>
      <c r="L34" s="236">
        <v>1</v>
      </c>
      <c r="M34" s="230">
        <v>53</v>
      </c>
      <c r="N34" s="361">
        <v>34</v>
      </c>
      <c r="O34" s="232">
        <v>101</v>
      </c>
      <c r="P34" s="247">
        <f t="shared" si="0"/>
        <v>0</v>
      </c>
      <c r="Q34" s="238">
        <f t="shared" si="1"/>
        <v>0.3333333333333333</v>
      </c>
      <c r="R34" s="238">
        <f t="shared" si="2"/>
        <v>0</v>
      </c>
      <c r="S34" s="238">
        <f t="shared" si="3"/>
        <v>0</v>
      </c>
      <c r="T34" s="238">
        <f t="shared" si="4"/>
        <v>0</v>
      </c>
      <c r="U34" s="238">
        <f t="shared" si="5"/>
        <v>0</v>
      </c>
      <c r="V34" s="239">
        <f t="shared" si="6"/>
        <v>0</v>
      </c>
      <c r="W34" s="240">
        <f t="shared" si="7"/>
        <v>0.05405405405405406</v>
      </c>
      <c r="X34" s="238">
        <v>0.05405405405405406</v>
      </c>
      <c r="Y34" s="286">
        <v>0.02702702702702703</v>
      </c>
      <c r="Z34" s="580">
        <v>0.02</v>
      </c>
      <c r="AA34" s="404">
        <v>0.01</v>
      </c>
      <c r="AB34" s="364">
        <v>0.03</v>
      </c>
    </row>
    <row r="35" spans="1:28" s="245" customFormat="1" ht="13.5" customHeight="1">
      <c r="A35" s="714"/>
      <c r="B35" s="360" t="s">
        <v>29</v>
      </c>
      <c r="C35" s="230">
        <v>0</v>
      </c>
      <c r="D35" s="231">
        <v>0</v>
      </c>
      <c r="E35" s="231">
        <v>0</v>
      </c>
      <c r="F35" s="231">
        <v>0</v>
      </c>
      <c r="G35" s="231">
        <v>0</v>
      </c>
      <c r="H35" s="231">
        <v>0</v>
      </c>
      <c r="I35" s="232">
        <v>0</v>
      </c>
      <c r="J35" s="233">
        <f t="shared" si="8"/>
        <v>0</v>
      </c>
      <c r="K35" s="231">
        <v>0</v>
      </c>
      <c r="L35" s="236">
        <v>0</v>
      </c>
      <c r="M35" s="230">
        <v>50</v>
      </c>
      <c r="N35" s="361">
        <v>44</v>
      </c>
      <c r="O35" s="232">
        <v>103</v>
      </c>
      <c r="P35" s="247">
        <f t="shared" si="0"/>
        <v>0</v>
      </c>
      <c r="Q35" s="238">
        <f t="shared" si="1"/>
        <v>0</v>
      </c>
      <c r="R35" s="238">
        <f t="shared" si="2"/>
        <v>0</v>
      </c>
      <c r="S35" s="238">
        <f t="shared" si="3"/>
        <v>0</v>
      </c>
      <c r="T35" s="238">
        <f t="shared" si="4"/>
        <v>0</v>
      </c>
      <c r="U35" s="238">
        <f t="shared" si="5"/>
        <v>0</v>
      </c>
      <c r="V35" s="239">
        <f t="shared" si="6"/>
        <v>0</v>
      </c>
      <c r="W35" s="240">
        <f t="shared" si="7"/>
        <v>0</v>
      </c>
      <c r="X35" s="238">
        <v>0</v>
      </c>
      <c r="Y35" s="286">
        <v>0</v>
      </c>
      <c r="Z35" s="580">
        <v>0.02</v>
      </c>
      <c r="AA35" s="404">
        <v>0.01</v>
      </c>
      <c r="AB35" s="364">
        <v>0.03</v>
      </c>
    </row>
    <row r="36" spans="1:28" s="245" customFormat="1" ht="13.5" customHeight="1">
      <c r="A36" s="712">
        <v>8</v>
      </c>
      <c r="B36" s="375" t="s">
        <v>30</v>
      </c>
      <c r="C36" s="317">
        <v>0</v>
      </c>
      <c r="D36" s="318">
        <v>2</v>
      </c>
      <c r="E36" s="318">
        <v>0</v>
      </c>
      <c r="F36" s="318">
        <v>0</v>
      </c>
      <c r="G36" s="318">
        <v>0</v>
      </c>
      <c r="H36" s="318">
        <v>0</v>
      </c>
      <c r="I36" s="319">
        <v>0</v>
      </c>
      <c r="J36" s="272">
        <f t="shared" si="8"/>
        <v>2</v>
      </c>
      <c r="K36" s="318">
        <v>1</v>
      </c>
      <c r="L36" s="277">
        <v>0</v>
      </c>
      <c r="M36" s="317">
        <v>48</v>
      </c>
      <c r="N36" s="376">
        <v>34</v>
      </c>
      <c r="O36" s="319">
        <v>86</v>
      </c>
      <c r="P36" s="265">
        <f t="shared" si="0"/>
        <v>0</v>
      </c>
      <c r="Q36" s="266">
        <f t="shared" si="1"/>
        <v>0.3333333333333333</v>
      </c>
      <c r="R36" s="266">
        <f t="shared" si="2"/>
        <v>0</v>
      </c>
      <c r="S36" s="266">
        <f t="shared" si="3"/>
        <v>0</v>
      </c>
      <c r="T36" s="266">
        <f t="shared" si="4"/>
        <v>0</v>
      </c>
      <c r="U36" s="266">
        <f t="shared" si="5"/>
        <v>0</v>
      </c>
      <c r="V36" s="279">
        <f t="shared" si="6"/>
        <v>0</v>
      </c>
      <c r="W36" s="278">
        <f t="shared" si="7"/>
        <v>0.05405405405405406</v>
      </c>
      <c r="X36" s="266">
        <v>0.02702702702702703</v>
      </c>
      <c r="Y36" s="321">
        <v>0</v>
      </c>
      <c r="Z36" s="584">
        <v>0.02</v>
      </c>
      <c r="AA36" s="414">
        <v>0.01</v>
      </c>
      <c r="AB36" s="379">
        <v>0.03</v>
      </c>
    </row>
    <row r="37" spans="1:28" s="245" customFormat="1" ht="13.5" customHeight="1">
      <c r="A37" s="713"/>
      <c r="B37" s="360" t="s">
        <v>31</v>
      </c>
      <c r="C37" s="230">
        <v>0</v>
      </c>
      <c r="D37" s="231">
        <v>0</v>
      </c>
      <c r="E37" s="231">
        <v>0</v>
      </c>
      <c r="F37" s="231">
        <v>1</v>
      </c>
      <c r="G37" s="231">
        <v>0</v>
      </c>
      <c r="H37" s="231">
        <v>0</v>
      </c>
      <c r="I37" s="232">
        <v>0</v>
      </c>
      <c r="J37" s="233">
        <f t="shared" si="8"/>
        <v>1</v>
      </c>
      <c r="K37" s="231">
        <v>0</v>
      </c>
      <c r="L37" s="236">
        <v>0</v>
      </c>
      <c r="M37" s="230">
        <v>41</v>
      </c>
      <c r="N37" s="361">
        <v>41</v>
      </c>
      <c r="O37" s="232">
        <v>97</v>
      </c>
      <c r="P37" s="247">
        <f t="shared" si="0"/>
        <v>0</v>
      </c>
      <c r="Q37" s="238">
        <f t="shared" si="1"/>
        <v>0</v>
      </c>
      <c r="R37" s="238">
        <f t="shared" si="2"/>
        <v>0</v>
      </c>
      <c r="S37" s="238">
        <f t="shared" si="3"/>
        <v>0.09090909090909091</v>
      </c>
      <c r="T37" s="238">
        <f t="shared" si="4"/>
        <v>0</v>
      </c>
      <c r="U37" s="238">
        <f t="shared" si="5"/>
        <v>0</v>
      </c>
      <c r="V37" s="268">
        <f t="shared" si="6"/>
        <v>0</v>
      </c>
      <c r="W37" s="240">
        <f t="shared" si="7"/>
        <v>0.02702702702702703</v>
      </c>
      <c r="X37" s="238">
        <v>0</v>
      </c>
      <c r="Y37" s="286">
        <v>0</v>
      </c>
      <c r="Z37" s="580">
        <v>0.01</v>
      </c>
      <c r="AA37" s="404">
        <v>0.01</v>
      </c>
      <c r="AB37" s="364">
        <v>0.03</v>
      </c>
    </row>
    <row r="38" spans="1:28" s="245" customFormat="1" ht="13.5" customHeight="1">
      <c r="A38" s="713"/>
      <c r="B38" s="360" t="s">
        <v>32</v>
      </c>
      <c r="C38" s="230">
        <v>0</v>
      </c>
      <c r="D38" s="231">
        <v>0</v>
      </c>
      <c r="E38" s="231">
        <v>0</v>
      </c>
      <c r="F38" s="231">
        <v>0</v>
      </c>
      <c r="G38" s="231">
        <v>0</v>
      </c>
      <c r="H38" s="231">
        <v>0</v>
      </c>
      <c r="I38" s="232">
        <v>0</v>
      </c>
      <c r="J38" s="233">
        <f t="shared" si="8"/>
        <v>0</v>
      </c>
      <c r="K38" s="231">
        <v>0</v>
      </c>
      <c r="L38" s="236">
        <v>0</v>
      </c>
      <c r="M38" s="230">
        <v>44</v>
      </c>
      <c r="N38" s="361">
        <v>24</v>
      </c>
      <c r="O38" s="232">
        <v>84</v>
      </c>
      <c r="P38" s="247">
        <f aca="true" t="shared" si="9" ref="P38:P57">C38/3</f>
        <v>0</v>
      </c>
      <c r="Q38" s="238">
        <f aca="true" t="shared" si="10" ref="Q38:Q57">D38/6</f>
        <v>0</v>
      </c>
      <c r="R38" s="238">
        <f aca="true" t="shared" si="11" ref="R38:R57">E38/5</f>
        <v>0</v>
      </c>
      <c r="S38" s="238">
        <f aca="true" t="shared" si="12" ref="S38:S57">F38/11</f>
        <v>0</v>
      </c>
      <c r="T38" s="238">
        <f aca="true" t="shared" si="13" ref="T38:T57">G38/4</f>
        <v>0</v>
      </c>
      <c r="U38" s="238">
        <f aca="true" t="shared" si="14" ref="U38:U57">H38/4</f>
        <v>0</v>
      </c>
      <c r="V38" s="268">
        <f aca="true" t="shared" si="15" ref="V38:V57">I38/4</f>
        <v>0</v>
      </c>
      <c r="W38" s="240">
        <f aca="true" t="shared" si="16" ref="W38:W58">J38/37</f>
        <v>0</v>
      </c>
      <c r="X38" s="238">
        <v>0</v>
      </c>
      <c r="Y38" s="286">
        <v>0</v>
      </c>
      <c r="Z38" s="580">
        <v>0.01</v>
      </c>
      <c r="AA38" s="404">
        <v>0.01</v>
      </c>
      <c r="AB38" s="364">
        <v>0.03</v>
      </c>
    </row>
    <row r="39" spans="1:28" s="245" customFormat="1" ht="13.5" customHeight="1">
      <c r="A39" s="713"/>
      <c r="B39" s="360" t="s">
        <v>33</v>
      </c>
      <c r="C39" s="230">
        <v>0</v>
      </c>
      <c r="D39" s="231">
        <v>0</v>
      </c>
      <c r="E39" s="231">
        <v>0</v>
      </c>
      <c r="F39" s="231">
        <v>0</v>
      </c>
      <c r="G39" s="231">
        <v>0</v>
      </c>
      <c r="H39" s="231">
        <v>0</v>
      </c>
      <c r="I39" s="232">
        <v>0</v>
      </c>
      <c r="J39" s="233">
        <f t="shared" si="8"/>
        <v>0</v>
      </c>
      <c r="K39" s="231">
        <v>1</v>
      </c>
      <c r="L39" s="236">
        <v>0</v>
      </c>
      <c r="M39" s="230">
        <v>51</v>
      </c>
      <c r="N39" s="361">
        <v>38</v>
      </c>
      <c r="O39" s="232">
        <v>94</v>
      </c>
      <c r="P39" s="247">
        <f t="shared" si="9"/>
        <v>0</v>
      </c>
      <c r="Q39" s="238">
        <f t="shared" si="10"/>
        <v>0</v>
      </c>
      <c r="R39" s="238">
        <f t="shared" si="11"/>
        <v>0</v>
      </c>
      <c r="S39" s="238">
        <f t="shared" si="12"/>
        <v>0</v>
      </c>
      <c r="T39" s="238">
        <f t="shared" si="13"/>
        <v>0</v>
      </c>
      <c r="U39" s="238">
        <f t="shared" si="14"/>
        <v>0</v>
      </c>
      <c r="V39" s="268">
        <f t="shared" si="15"/>
        <v>0</v>
      </c>
      <c r="W39" s="240">
        <f t="shared" si="16"/>
        <v>0</v>
      </c>
      <c r="X39" s="238">
        <v>0.02702702702702703</v>
      </c>
      <c r="Y39" s="286">
        <v>0</v>
      </c>
      <c r="Z39" s="580">
        <v>0.02</v>
      </c>
      <c r="AA39" s="404">
        <v>0.01</v>
      </c>
      <c r="AB39" s="364">
        <v>0.03</v>
      </c>
    </row>
    <row r="40" spans="1:28" s="245" customFormat="1" ht="13.5" customHeight="1">
      <c r="A40" s="714"/>
      <c r="B40" s="365" t="s">
        <v>34</v>
      </c>
      <c r="C40" s="249">
        <v>0</v>
      </c>
      <c r="D40" s="250">
        <v>1</v>
      </c>
      <c r="E40" s="250">
        <v>0</v>
      </c>
      <c r="F40" s="250">
        <v>0</v>
      </c>
      <c r="G40" s="250">
        <v>0</v>
      </c>
      <c r="H40" s="250">
        <v>0</v>
      </c>
      <c r="I40" s="251">
        <v>0</v>
      </c>
      <c r="J40" s="252">
        <f t="shared" si="8"/>
        <v>1</v>
      </c>
      <c r="K40" s="250">
        <v>0</v>
      </c>
      <c r="L40" s="255">
        <v>1</v>
      </c>
      <c r="M40" s="249">
        <v>56</v>
      </c>
      <c r="N40" s="368">
        <v>36</v>
      </c>
      <c r="O40" s="251">
        <v>90</v>
      </c>
      <c r="P40" s="269">
        <f t="shared" si="9"/>
        <v>0</v>
      </c>
      <c r="Q40" s="257">
        <f t="shared" si="10"/>
        <v>0.16666666666666666</v>
      </c>
      <c r="R40" s="257">
        <f t="shared" si="11"/>
        <v>0</v>
      </c>
      <c r="S40" s="257">
        <f t="shared" si="12"/>
        <v>0</v>
      </c>
      <c r="T40" s="257">
        <f t="shared" si="13"/>
        <v>0</v>
      </c>
      <c r="U40" s="257">
        <f t="shared" si="14"/>
        <v>0</v>
      </c>
      <c r="V40" s="270">
        <f t="shared" si="15"/>
        <v>0</v>
      </c>
      <c r="W40" s="256">
        <f t="shared" si="16"/>
        <v>0.02702702702702703</v>
      </c>
      <c r="X40" s="257">
        <v>0</v>
      </c>
      <c r="Y40" s="290">
        <v>0.02702702702702703</v>
      </c>
      <c r="Z40" s="585">
        <v>0.02</v>
      </c>
      <c r="AA40" s="409">
        <v>0.01</v>
      </c>
      <c r="AB40" s="371">
        <v>0.03</v>
      </c>
    </row>
    <row r="41" spans="1:28" s="245" customFormat="1" ht="13.5" customHeight="1">
      <c r="A41" s="712">
        <v>9</v>
      </c>
      <c r="B41" s="360" t="s">
        <v>35</v>
      </c>
      <c r="C41" s="230">
        <v>0</v>
      </c>
      <c r="D41" s="231">
        <v>0</v>
      </c>
      <c r="E41" s="231">
        <v>0</v>
      </c>
      <c r="F41" s="231">
        <v>0</v>
      </c>
      <c r="G41" s="231">
        <v>0</v>
      </c>
      <c r="H41" s="231">
        <v>0</v>
      </c>
      <c r="I41" s="232">
        <v>0</v>
      </c>
      <c r="J41" s="233">
        <f t="shared" si="8"/>
        <v>0</v>
      </c>
      <c r="K41" s="231">
        <v>1</v>
      </c>
      <c r="L41" s="236">
        <v>0</v>
      </c>
      <c r="M41" s="230">
        <v>44</v>
      </c>
      <c r="N41" s="361">
        <v>32</v>
      </c>
      <c r="O41" s="232">
        <v>135</v>
      </c>
      <c r="P41" s="247">
        <f t="shared" si="9"/>
        <v>0</v>
      </c>
      <c r="Q41" s="238">
        <f t="shared" si="10"/>
        <v>0</v>
      </c>
      <c r="R41" s="238">
        <f t="shared" si="11"/>
        <v>0</v>
      </c>
      <c r="S41" s="238">
        <f t="shared" si="12"/>
        <v>0</v>
      </c>
      <c r="T41" s="238">
        <f t="shared" si="13"/>
        <v>0</v>
      </c>
      <c r="U41" s="238">
        <f t="shared" si="14"/>
        <v>0</v>
      </c>
      <c r="V41" s="239">
        <f t="shared" si="15"/>
        <v>0</v>
      </c>
      <c r="W41" s="240">
        <f t="shared" si="16"/>
        <v>0</v>
      </c>
      <c r="X41" s="238">
        <v>0.02702702702702703</v>
      </c>
      <c r="Y41" s="286">
        <v>0</v>
      </c>
      <c r="Z41" s="580">
        <v>0.01</v>
      </c>
      <c r="AA41" s="404">
        <v>0.01</v>
      </c>
      <c r="AB41" s="364">
        <v>0.04</v>
      </c>
    </row>
    <row r="42" spans="1:28" s="245" customFormat="1" ht="13.5" customHeight="1">
      <c r="A42" s="713"/>
      <c r="B42" s="360" t="s">
        <v>36</v>
      </c>
      <c r="C42" s="230">
        <v>0</v>
      </c>
      <c r="D42" s="231">
        <v>1</v>
      </c>
      <c r="E42" s="231">
        <v>0</v>
      </c>
      <c r="F42" s="231">
        <v>0</v>
      </c>
      <c r="G42" s="231">
        <v>0</v>
      </c>
      <c r="H42" s="231">
        <v>0</v>
      </c>
      <c r="I42" s="232">
        <v>0</v>
      </c>
      <c r="J42" s="233">
        <f t="shared" si="8"/>
        <v>1</v>
      </c>
      <c r="K42" s="231">
        <v>1</v>
      </c>
      <c r="L42" s="236">
        <v>0</v>
      </c>
      <c r="M42" s="230">
        <v>47</v>
      </c>
      <c r="N42" s="361">
        <v>40</v>
      </c>
      <c r="O42" s="232">
        <v>92</v>
      </c>
      <c r="P42" s="247">
        <f t="shared" si="9"/>
        <v>0</v>
      </c>
      <c r="Q42" s="238">
        <f t="shared" si="10"/>
        <v>0.16666666666666666</v>
      </c>
      <c r="R42" s="238">
        <f t="shared" si="11"/>
        <v>0</v>
      </c>
      <c r="S42" s="238">
        <f t="shared" si="12"/>
        <v>0</v>
      </c>
      <c r="T42" s="238">
        <f t="shared" si="13"/>
        <v>0</v>
      </c>
      <c r="U42" s="238">
        <f t="shared" si="14"/>
        <v>0</v>
      </c>
      <c r="V42" s="239">
        <f t="shared" si="15"/>
        <v>0</v>
      </c>
      <c r="W42" s="240">
        <f t="shared" si="16"/>
        <v>0.02702702702702703</v>
      </c>
      <c r="X42" s="238">
        <v>0.02702702702702703</v>
      </c>
      <c r="Y42" s="286">
        <v>0</v>
      </c>
      <c r="Z42" s="580">
        <v>0.01</v>
      </c>
      <c r="AA42" s="404">
        <v>0.01</v>
      </c>
      <c r="AB42" s="364">
        <v>0.03</v>
      </c>
    </row>
    <row r="43" spans="1:28" s="245" customFormat="1" ht="13.5" customHeight="1">
      <c r="A43" s="713"/>
      <c r="B43" s="360" t="s">
        <v>37</v>
      </c>
      <c r="C43" s="230">
        <v>0</v>
      </c>
      <c r="D43" s="231">
        <v>0</v>
      </c>
      <c r="E43" s="231">
        <v>0</v>
      </c>
      <c r="F43" s="231">
        <v>0</v>
      </c>
      <c r="G43" s="231">
        <v>0</v>
      </c>
      <c r="H43" s="231">
        <v>0</v>
      </c>
      <c r="I43" s="232">
        <v>1</v>
      </c>
      <c r="J43" s="233">
        <f t="shared" si="8"/>
        <v>1</v>
      </c>
      <c r="K43" s="231">
        <v>0</v>
      </c>
      <c r="L43" s="236">
        <v>2</v>
      </c>
      <c r="M43" s="230">
        <v>39</v>
      </c>
      <c r="N43" s="361">
        <v>28</v>
      </c>
      <c r="O43" s="232">
        <v>61</v>
      </c>
      <c r="P43" s="247">
        <f t="shared" si="9"/>
        <v>0</v>
      </c>
      <c r="Q43" s="238">
        <f t="shared" si="10"/>
        <v>0</v>
      </c>
      <c r="R43" s="238">
        <f t="shared" si="11"/>
        <v>0</v>
      </c>
      <c r="S43" s="238">
        <f t="shared" si="12"/>
        <v>0</v>
      </c>
      <c r="T43" s="238">
        <f t="shared" si="13"/>
        <v>0</v>
      </c>
      <c r="U43" s="238">
        <f t="shared" si="14"/>
        <v>0</v>
      </c>
      <c r="V43" s="239">
        <f t="shared" si="15"/>
        <v>0.25</v>
      </c>
      <c r="W43" s="240">
        <f t="shared" si="16"/>
        <v>0.02702702702702703</v>
      </c>
      <c r="X43" s="238">
        <v>0</v>
      </c>
      <c r="Y43" s="286">
        <v>0.05405405405405406</v>
      </c>
      <c r="Z43" s="580">
        <v>0.01</v>
      </c>
      <c r="AA43" s="404">
        <v>0.01</v>
      </c>
      <c r="AB43" s="364">
        <v>0.02</v>
      </c>
    </row>
    <row r="44" spans="1:28" s="245" customFormat="1" ht="13.5" customHeight="1">
      <c r="A44" s="714"/>
      <c r="B44" s="365" t="s">
        <v>38</v>
      </c>
      <c r="C44" s="249">
        <v>0</v>
      </c>
      <c r="D44" s="250">
        <v>0</v>
      </c>
      <c r="E44" s="250">
        <v>0</v>
      </c>
      <c r="F44" s="250">
        <v>0</v>
      </c>
      <c r="G44" s="250">
        <v>0</v>
      </c>
      <c r="H44" s="250">
        <v>0</v>
      </c>
      <c r="I44" s="251">
        <v>1</v>
      </c>
      <c r="J44" s="252">
        <f t="shared" si="8"/>
        <v>1</v>
      </c>
      <c r="K44" s="250">
        <v>0</v>
      </c>
      <c r="L44" s="255">
        <v>0</v>
      </c>
      <c r="M44" s="249">
        <v>37</v>
      </c>
      <c r="N44" s="368">
        <v>37</v>
      </c>
      <c r="O44" s="251">
        <v>78</v>
      </c>
      <c r="P44" s="269">
        <f t="shared" si="9"/>
        <v>0</v>
      </c>
      <c r="Q44" s="257">
        <f t="shared" si="10"/>
        <v>0</v>
      </c>
      <c r="R44" s="257">
        <f t="shared" si="11"/>
        <v>0</v>
      </c>
      <c r="S44" s="257">
        <f t="shared" si="12"/>
        <v>0</v>
      </c>
      <c r="T44" s="257">
        <f t="shared" si="13"/>
        <v>0</v>
      </c>
      <c r="U44" s="257">
        <f t="shared" si="14"/>
        <v>0</v>
      </c>
      <c r="V44" s="258">
        <f t="shared" si="15"/>
        <v>0.25</v>
      </c>
      <c r="W44" s="256">
        <f t="shared" si="16"/>
        <v>0.02702702702702703</v>
      </c>
      <c r="X44" s="257">
        <v>0</v>
      </c>
      <c r="Y44" s="290">
        <v>0</v>
      </c>
      <c r="Z44" s="585">
        <v>0.01</v>
      </c>
      <c r="AA44" s="409">
        <v>0.01</v>
      </c>
      <c r="AB44" s="371">
        <v>0.02</v>
      </c>
    </row>
    <row r="45" spans="1:28" s="245" customFormat="1" ht="13.5" customHeight="1">
      <c r="A45" s="712">
        <v>10</v>
      </c>
      <c r="B45" s="375" t="s">
        <v>39</v>
      </c>
      <c r="C45" s="317">
        <v>0</v>
      </c>
      <c r="D45" s="318">
        <v>0</v>
      </c>
      <c r="E45" s="318">
        <v>0</v>
      </c>
      <c r="F45" s="318">
        <v>0</v>
      </c>
      <c r="G45" s="318">
        <v>0</v>
      </c>
      <c r="H45" s="318">
        <v>0</v>
      </c>
      <c r="I45" s="319">
        <v>0</v>
      </c>
      <c r="J45" s="272">
        <f t="shared" si="8"/>
        <v>0</v>
      </c>
      <c r="K45" s="318">
        <v>1</v>
      </c>
      <c r="L45" s="277">
        <v>0</v>
      </c>
      <c r="M45" s="317">
        <v>39</v>
      </c>
      <c r="N45" s="376">
        <v>29</v>
      </c>
      <c r="O45" s="319">
        <v>66</v>
      </c>
      <c r="P45" s="265">
        <f t="shared" si="9"/>
        <v>0</v>
      </c>
      <c r="Q45" s="266">
        <f t="shared" si="10"/>
        <v>0</v>
      </c>
      <c r="R45" s="266">
        <f t="shared" si="11"/>
        <v>0</v>
      </c>
      <c r="S45" s="266">
        <f t="shared" si="12"/>
        <v>0</v>
      </c>
      <c r="T45" s="266">
        <f t="shared" si="13"/>
        <v>0</v>
      </c>
      <c r="U45" s="266">
        <f t="shared" si="14"/>
        <v>0</v>
      </c>
      <c r="V45" s="279">
        <f t="shared" si="15"/>
        <v>0</v>
      </c>
      <c r="W45" s="278">
        <f t="shared" si="16"/>
        <v>0</v>
      </c>
      <c r="X45" s="266">
        <v>0.02702702702702703</v>
      </c>
      <c r="Y45" s="321">
        <v>0</v>
      </c>
      <c r="Z45" s="584">
        <v>0.01</v>
      </c>
      <c r="AA45" s="414">
        <v>0.01</v>
      </c>
      <c r="AB45" s="379">
        <v>0.02</v>
      </c>
    </row>
    <row r="46" spans="1:28" s="245" customFormat="1" ht="13.5" customHeight="1">
      <c r="A46" s="713"/>
      <c r="B46" s="360" t="s">
        <v>40</v>
      </c>
      <c r="C46" s="230">
        <v>0</v>
      </c>
      <c r="D46" s="231">
        <v>1</v>
      </c>
      <c r="E46" s="231">
        <v>0</v>
      </c>
      <c r="F46" s="231">
        <v>0</v>
      </c>
      <c r="G46" s="231">
        <v>0</v>
      </c>
      <c r="H46" s="231">
        <v>0</v>
      </c>
      <c r="I46" s="232">
        <v>0</v>
      </c>
      <c r="J46" s="233">
        <f t="shared" si="8"/>
        <v>1</v>
      </c>
      <c r="K46" s="231">
        <v>0</v>
      </c>
      <c r="L46" s="236">
        <v>0</v>
      </c>
      <c r="M46" s="230">
        <v>37</v>
      </c>
      <c r="N46" s="361">
        <v>27</v>
      </c>
      <c r="O46" s="232">
        <v>57</v>
      </c>
      <c r="P46" s="247">
        <f t="shared" si="9"/>
        <v>0</v>
      </c>
      <c r="Q46" s="238">
        <f t="shared" si="10"/>
        <v>0.16666666666666666</v>
      </c>
      <c r="R46" s="238">
        <f t="shared" si="11"/>
        <v>0</v>
      </c>
      <c r="S46" s="238">
        <f t="shared" si="12"/>
        <v>0</v>
      </c>
      <c r="T46" s="238">
        <f t="shared" si="13"/>
        <v>0</v>
      </c>
      <c r="U46" s="238">
        <f t="shared" si="14"/>
        <v>0</v>
      </c>
      <c r="V46" s="268">
        <f t="shared" si="15"/>
        <v>0</v>
      </c>
      <c r="W46" s="240">
        <f t="shared" si="16"/>
        <v>0.02702702702702703</v>
      </c>
      <c r="X46" s="238">
        <v>0</v>
      </c>
      <c r="Y46" s="286">
        <v>0</v>
      </c>
      <c r="Z46" s="580">
        <v>0.01</v>
      </c>
      <c r="AA46" s="404">
        <v>0.01</v>
      </c>
      <c r="AB46" s="364">
        <v>0.02</v>
      </c>
    </row>
    <row r="47" spans="1:28" s="245" customFormat="1" ht="13.5" customHeight="1">
      <c r="A47" s="713"/>
      <c r="B47" s="360" t="s">
        <v>41</v>
      </c>
      <c r="C47" s="230">
        <v>0</v>
      </c>
      <c r="D47" s="231">
        <v>0</v>
      </c>
      <c r="E47" s="231">
        <v>0</v>
      </c>
      <c r="F47" s="231">
        <v>0</v>
      </c>
      <c r="G47" s="231">
        <v>0</v>
      </c>
      <c r="H47" s="231">
        <v>0</v>
      </c>
      <c r="I47" s="232">
        <v>0</v>
      </c>
      <c r="J47" s="233">
        <f t="shared" si="8"/>
        <v>0</v>
      </c>
      <c r="K47" s="231">
        <v>0</v>
      </c>
      <c r="L47" s="236">
        <v>1</v>
      </c>
      <c r="M47" s="230">
        <v>34</v>
      </c>
      <c r="N47" s="361">
        <v>37</v>
      </c>
      <c r="O47" s="232">
        <v>69</v>
      </c>
      <c r="P47" s="247">
        <f t="shared" si="9"/>
        <v>0</v>
      </c>
      <c r="Q47" s="238">
        <f t="shared" si="10"/>
        <v>0</v>
      </c>
      <c r="R47" s="238">
        <f t="shared" si="11"/>
        <v>0</v>
      </c>
      <c r="S47" s="238">
        <f t="shared" si="12"/>
        <v>0</v>
      </c>
      <c r="T47" s="238">
        <f t="shared" si="13"/>
        <v>0</v>
      </c>
      <c r="U47" s="238">
        <f t="shared" si="14"/>
        <v>0</v>
      </c>
      <c r="V47" s="268">
        <f t="shared" si="15"/>
        <v>0</v>
      </c>
      <c r="W47" s="240">
        <f t="shared" si="16"/>
        <v>0</v>
      </c>
      <c r="X47" s="238">
        <v>0</v>
      </c>
      <c r="Y47" s="286">
        <v>0.02702702702702703</v>
      </c>
      <c r="Z47" s="580">
        <v>0.01</v>
      </c>
      <c r="AA47" s="404">
        <v>0.01</v>
      </c>
      <c r="AB47" s="364">
        <v>0.02</v>
      </c>
    </row>
    <row r="48" spans="1:28" s="245" customFormat="1" ht="13.5" customHeight="1">
      <c r="A48" s="713"/>
      <c r="B48" s="360" t="s">
        <v>42</v>
      </c>
      <c r="C48" s="230">
        <v>0</v>
      </c>
      <c r="D48" s="231">
        <v>0</v>
      </c>
      <c r="E48" s="231">
        <v>0</v>
      </c>
      <c r="F48" s="231">
        <v>0</v>
      </c>
      <c r="G48" s="231">
        <v>0</v>
      </c>
      <c r="H48" s="231">
        <v>0</v>
      </c>
      <c r="I48" s="232">
        <v>0</v>
      </c>
      <c r="J48" s="233">
        <f t="shared" si="8"/>
        <v>0</v>
      </c>
      <c r="K48" s="231">
        <v>0</v>
      </c>
      <c r="L48" s="236">
        <v>1</v>
      </c>
      <c r="M48" s="230">
        <v>56</v>
      </c>
      <c r="N48" s="361">
        <v>29</v>
      </c>
      <c r="O48" s="232">
        <v>82</v>
      </c>
      <c r="P48" s="247">
        <f t="shared" si="9"/>
        <v>0</v>
      </c>
      <c r="Q48" s="238">
        <f t="shared" si="10"/>
        <v>0</v>
      </c>
      <c r="R48" s="238">
        <f t="shared" si="11"/>
        <v>0</v>
      </c>
      <c r="S48" s="238">
        <f t="shared" si="12"/>
        <v>0</v>
      </c>
      <c r="T48" s="238">
        <f t="shared" si="13"/>
        <v>0</v>
      </c>
      <c r="U48" s="238">
        <f t="shared" si="14"/>
        <v>0</v>
      </c>
      <c r="V48" s="268">
        <f t="shared" si="15"/>
        <v>0</v>
      </c>
      <c r="W48" s="240">
        <f t="shared" si="16"/>
        <v>0</v>
      </c>
      <c r="X48" s="238">
        <v>0</v>
      </c>
      <c r="Y48" s="286">
        <v>0.02702702702702703</v>
      </c>
      <c r="Z48" s="580">
        <v>0.02</v>
      </c>
      <c r="AA48" s="404">
        <v>0.01</v>
      </c>
      <c r="AB48" s="364">
        <v>0.03</v>
      </c>
    </row>
    <row r="49" spans="1:28" s="245" customFormat="1" ht="13.5" customHeight="1">
      <c r="A49" s="714"/>
      <c r="B49" s="365" t="s">
        <v>43</v>
      </c>
      <c r="C49" s="249">
        <v>0</v>
      </c>
      <c r="D49" s="250">
        <v>0</v>
      </c>
      <c r="E49" s="250">
        <v>0</v>
      </c>
      <c r="F49" s="250">
        <v>0</v>
      </c>
      <c r="G49" s="250">
        <v>0</v>
      </c>
      <c r="H49" s="250">
        <v>0</v>
      </c>
      <c r="I49" s="251">
        <v>0</v>
      </c>
      <c r="J49" s="252">
        <f t="shared" si="8"/>
        <v>0</v>
      </c>
      <c r="K49" s="250">
        <v>0</v>
      </c>
      <c r="L49" s="255">
        <v>0</v>
      </c>
      <c r="M49" s="249">
        <v>40</v>
      </c>
      <c r="N49" s="368">
        <v>37</v>
      </c>
      <c r="O49" s="251">
        <v>78</v>
      </c>
      <c r="P49" s="269">
        <f t="shared" si="9"/>
        <v>0</v>
      </c>
      <c r="Q49" s="257">
        <f t="shared" si="10"/>
        <v>0</v>
      </c>
      <c r="R49" s="257">
        <f t="shared" si="11"/>
        <v>0</v>
      </c>
      <c r="S49" s="257">
        <f t="shared" si="12"/>
        <v>0</v>
      </c>
      <c r="T49" s="257">
        <f t="shared" si="13"/>
        <v>0</v>
      </c>
      <c r="U49" s="257">
        <f t="shared" si="14"/>
        <v>0</v>
      </c>
      <c r="V49" s="270">
        <f t="shared" si="15"/>
        <v>0</v>
      </c>
      <c r="W49" s="256">
        <f t="shared" si="16"/>
        <v>0</v>
      </c>
      <c r="X49" s="257">
        <v>0</v>
      </c>
      <c r="Y49" s="290">
        <v>0</v>
      </c>
      <c r="Z49" s="585">
        <v>0.01</v>
      </c>
      <c r="AA49" s="409">
        <v>0.01</v>
      </c>
      <c r="AB49" s="371">
        <v>0.02</v>
      </c>
    </row>
    <row r="50" spans="1:28" s="245" customFormat="1" ht="13.5" customHeight="1">
      <c r="A50" s="712">
        <v>11</v>
      </c>
      <c r="B50" s="360" t="s">
        <v>44</v>
      </c>
      <c r="C50" s="230">
        <v>0</v>
      </c>
      <c r="D50" s="231">
        <v>1</v>
      </c>
      <c r="E50" s="231">
        <v>0</v>
      </c>
      <c r="F50" s="231">
        <v>1</v>
      </c>
      <c r="G50" s="231">
        <v>0</v>
      </c>
      <c r="H50" s="231">
        <v>0</v>
      </c>
      <c r="I50" s="232">
        <v>0</v>
      </c>
      <c r="J50" s="233">
        <f t="shared" si="8"/>
        <v>2</v>
      </c>
      <c r="K50" s="231">
        <v>0</v>
      </c>
      <c r="L50" s="232">
        <v>0</v>
      </c>
      <c r="M50" s="230">
        <v>34</v>
      </c>
      <c r="N50" s="361">
        <v>26</v>
      </c>
      <c r="O50" s="232">
        <v>71</v>
      </c>
      <c r="P50" s="247">
        <f t="shared" si="9"/>
        <v>0</v>
      </c>
      <c r="Q50" s="238">
        <f t="shared" si="10"/>
        <v>0.16666666666666666</v>
      </c>
      <c r="R50" s="238">
        <f t="shared" si="11"/>
        <v>0</v>
      </c>
      <c r="S50" s="238">
        <f t="shared" si="12"/>
        <v>0.09090909090909091</v>
      </c>
      <c r="T50" s="238">
        <f t="shared" si="13"/>
        <v>0</v>
      </c>
      <c r="U50" s="238">
        <f t="shared" si="14"/>
        <v>0</v>
      </c>
      <c r="V50" s="239">
        <f t="shared" si="15"/>
        <v>0</v>
      </c>
      <c r="W50" s="240">
        <f t="shared" si="16"/>
        <v>0.05405405405405406</v>
      </c>
      <c r="X50" s="238">
        <v>0</v>
      </c>
      <c r="Y50" s="286">
        <v>0</v>
      </c>
      <c r="Z50" s="580">
        <v>0.01</v>
      </c>
      <c r="AA50" s="404">
        <v>0.01</v>
      </c>
      <c r="AB50" s="364">
        <v>0.02</v>
      </c>
    </row>
    <row r="51" spans="1:28" s="245" customFormat="1" ht="13.5" customHeight="1">
      <c r="A51" s="713"/>
      <c r="B51" s="360" t="s">
        <v>45</v>
      </c>
      <c r="C51" s="230">
        <v>0</v>
      </c>
      <c r="D51" s="231">
        <v>0</v>
      </c>
      <c r="E51" s="231">
        <v>0</v>
      </c>
      <c r="F51" s="231">
        <v>0</v>
      </c>
      <c r="G51" s="231">
        <v>0</v>
      </c>
      <c r="H51" s="231">
        <v>0</v>
      </c>
      <c r="I51" s="232">
        <v>0</v>
      </c>
      <c r="J51" s="233">
        <f t="shared" si="8"/>
        <v>0</v>
      </c>
      <c r="K51" s="231">
        <v>0</v>
      </c>
      <c r="L51" s="232">
        <v>0</v>
      </c>
      <c r="M51" s="230">
        <v>34</v>
      </c>
      <c r="N51" s="361">
        <v>35</v>
      </c>
      <c r="O51" s="232">
        <v>89</v>
      </c>
      <c r="P51" s="247">
        <f t="shared" si="9"/>
        <v>0</v>
      </c>
      <c r="Q51" s="238">
        <f t="shared" si="10"/>
        <v>0</v>
      </c>
      <c r="R51" s="238">
        <f t="shared" si="11"/>
        <v>0</v>
      </c>
      <c r="S51" s="238">
        <f t="shared" si="12"/>
        <v>0</v>
      </c>
      <c r="T51" s="238">
        <f t="shared" si="13"/>
        <v>0</v>
      </c>
      <c r="U51" s="238">
        <f t="shared" si="14"/>
        <v>0</v>
      </c>
      <c r="V51" s="239">
        <f t="shared" si="15"/>
        <v>0</v>
      </c>
      <c r="W51" s="240">
        <f t="shared" si="16"/>
        <v>0</v>
      </c>
      <c r="X51" s="238">
        <v>0</v>
      </c>
      <c r="Y51" s="286">
        <v>0</v>
      </c>
      <c r="Z51" s="580">
        <v>0.01</v>
      </c>
      <c r="AA51" s="404">
        <v>0.01</v>
      </c>
      <c r="AB51" s="364">
        <v>0.03</v>
      </c>
    </row>
    <row r="52" spans="1:28" s="245" customFormat="1" ht="13.5" customHeight="1">
      <c r="A52" s="713"/>
      <c r="B52" s="360" t="s">
        <v>46</v>
      </c>
      <c r="C52" s="230">
        <v>0</v>
      </c>
      <c r="D52" s="231">
        <v>0</v>
      </c>
      <c r="E52" s="231">
        <v>0</v>
      </c>
      <c r="F52" s="231">
        <v>0</v>
      </c>
      <c r="G52" s="231">
        <v>0</v>
      </c>
      <c r="H52" s="231">
        <v>0</v>
      </c>
      <c r="I52" s="232">
        <v>0</v>
      </c>
      <c r="J52" s="233">
        <f t="shared" si="8"/>
        <v>0</v>
      </c>
      <c r="K52" s="231">
        <v>0</v>
      </c>
      <c r="L52" s="232">
        <v>0</v>
      </c>
      <c r="M52" s="230">
        <v>40</v>
      </c>
      <c r="N52" s="361">
        <v>28</v>
      </c>
      <c r="O52" s="232">
        <v>62</v>
      </c>
      <c r="P52" s="247">
        <f t="shared" si="9"/>
        <v>0</v>
      </c>
      <c r="Q52" s="238">
        <f t="shared" si="10"/>
        <v>0</v>
      </c>
      <c r="R52" s="238">
        <f t="shared" si="11"/>
        <v>0</v>
      </c>
      <c r="S52" s="238">
        <f t="shared" si="12"/>
        <v>0</v>
      </c>
      <c r="T52" s="238">
        <f t="shared" si="13"/>
        <v>0</v>
      </c>
      <c r="U52" s="238">
        <f t="shared" si="14"/>
        <v>0</v>
      </c>
      <c r="V52" s="239">
        <f t="shared" si="15"/>
        <v>0</v>
      </c>
      <c r="W52" s="240">
        <f t="shared" si="16"/>
        <v>0</v>
      </c>
      <c r="X52" s="238">
        <v>0</v>
      </c>
      <c r="Y52" s="239">
        <v>0</v>
      </c>
      <c r="Z52" s="580">
        <v>0.01</v>
      </c>
      <c r="AA52" s="404">
        <v>0.01</v>
      </c>
      <c r="AB52" s="364">
        <v>0.02</v>
      </c>
    </row>
    <row r="53" spans="1:28" s="245" customFormat="1" ht="13.5" customHeight="1">
      <c r="A53" s="714"/>
      <c r="B53" s="365" t="s">
        <v>47</v>
      </c>
      <c r="C53" s="249">
        <v>0</v>
      </c>
      <c r="D53" s="250">
        <v>0</v>
      </c>
      <c r="E53" s="250">
        <v>0</v>
      </c>
      <c r="F53" s="250">
        <v>0</v>
      </c>
      <c r="G53" s="250">
        <v>0</v>
      </c>
      <c r="H53" s="250">
        <v>0</v>
      </c>
      <c r="I53" s="251">
        <v>0</v>
      </c>
      <c r="J53" s="252">
        <f t="shared" si="8"/>
        <v>0</v>
      </c>
      <c r="K53" s="250">
        <v>0</v>
      </c>
      <c r="L53" s="251">
        <v>0</v>
      </c>
      <c r="M53" s="249">
        <v>26</v>
      </c>
      <c r="N53" s="368">
        <v>30</v>
      </c>
      <c r="O53" s="251">
        <v>60</v>
      </c>
      <c r="P53" s="269">
        <f t="shared" si="9"/>
        <v>0</v>
      </c>
      <c r="Q53" s="257">
        <f t="shared" si="10"/>
        <v>0</v>
      </c>
      <c r="R53" s="257">
        <f t="shared" si="11"/>
        <v>0</v>
      </c>
      <c r="S53" s="257">
        <f t="shared" si="12"/>
        <v>0</v>
      </c>
      <c r="T53" s="257">
        <f t="shared" si="13"/>
        <v>0</v>
      </c>
      <c r="U53" s="257">
        <f t="shared" si="14"/>
        <v>0</v>
      </c>
      <c r="V53" s="258">
        <f t="shared" si="15"/>
        <v>0</v>
      </c>
      <c r="W53" s="256">
        <f t="shared" si="16"/>
        <v>0</v>
      </c>
      <c r="X53" s="257">
        <v>0</v>
      </c>
      <c r="Y53" s="258">
        <v>0</v>
      </c>
      <c r="Z53" s="585">
        <v>0.01</v>
      </c>
      <c r="AA53" s="409">
        <v>0.01</v>
      </c>
      <c r="AB53" s="371">
        <v>0.02</v>
      </c>
    </row>
    <row r="54" spans="1:28" s="245" customFormat="1" ht="13.5" customHeight="1">
      <c r="A54" s="712">
        <v>12</v>
      </c>
      <c r="B54" s="360" t="s">
        <v>48</v>
      </c>
      <c r="C54" s="230">
        <v>0</v>
      </c>
      <c r="D54" s="231">
        <v>0</v>
      </c>
      <c r="E54" s="231">
        <v>0</v>
      </c>
      <c r="F54" s="231">
        <v>0</v>
      </c>
      <c r="G54" s="231">
        <v>0</v>
      </c>
      <c r="H54" s="231">
        <v>0</v>
      </c>
      <c r="I54" s="232">
        <v>0</v>
      </c>
      <c r="J54" s="233">
        <f t="shared" si="8"/>
        <v>0</v>
      </c>
      <c r="K54" s="231">
        <v>0</v>
      </c>
      <c r="L54" s="232">
        <v>0</v>
      </c>
      <c r="M54" s="230">
        <v>28</v>
      </c>
      <c r="N54" s="361">
        <v>30</v>
      </c>
      <c r="O54" s="232">
        <v>61</v>
      </c>
      <c r="P54" s="247">
        <f t="shared" si="9"/>
        <v>0</v>
      </c>
      <c r="Q54" s="238">
        <f t="shared" si="10"/>
        <v>0</v>
      </c>
      <c r="R54" s="238">
        <f t="shared" si="11"/>
        <v>0</v>
      </c>
      <c r="S54" s="238">
        <f t="shared" si="12"/>
        <v>0</v>
      </c>
      <c r="T54" s="238">
        <f t="shared" si="13"/>
        <v>0</v>
      </c>
      <c r="U54" s="238">
        <f t="shared" si="14"/>
        <v>0</v>
      </c>
      <c r="V54" s="268">
        <f t="shared" si="15"/>
        <v>0</v>
      </c>
      <c r="W54" s="240">
        <f t="shared" si="16"/>
        <v>0</v>
      </c>
      <c r="X54" s="238">
        <v>0</v>
      </c>
      <c r="Y54" s="239">
        <v>0</v>
      </c>
      <c r="Z54" s="580">
        <v>0.01</v>
      </c>
      <c r="AA54" s="404">
        <v>0.01</v>
      </c>
      <c r="AB54" s="364">
        <v>0.02</v>
      </c>
    </row>
    <row r="55" spans="1:28" s="245" customFormat="1" ht="13.5" customHeight="1">
      <c r="A55" s="713"/>
      <c r="B55" s="360" t="s">
        <v>49</v>
      </c>
      <c r="C55" s="230">
        <v>0</v>
      </c>
      <c r="D55" s="231">
        <v>0</v>
      </c>
      <c r="E55" s="231">
        <v>0</v>
      </c>
      <c r="F55" s="231">
        <v>0</v>
      </c>
      <c r="G55" s="231">
        <v>0</v>
      </c>
      <c r="H55" s="231">
        <v>0</v>
      </c>
      <c r="I55" s="232">
        <v>0</v>
      </c>
      <c r="J55" s="233">
        <f t="shared" si="8"/>
        <v>0</v>
      </c>
      <c r="K55" s="231">
        <v>0</v>
      </c>
      <c r="L55" s="232">
        <v>0</v>
      </c>
      <c r="M55" s="230">
        <v>32</v>
      </c>
      <c r="N55" s="361">
        <v>26</v>
      </c>
      <c r="O55" s="232">
        <v>42</v>
      </c>
      <c r="P55" s="247">
        <f t="shared" si="9"/>
        <v>0</v>
      </c>
      <c r="Q55" s="238">
        <f t="shared" si="10"/>
        <v>0</v>
      </c>
      <c r="R55" s="238">
        <f t="shared" si="11"/>
        <v>0</v>
      </c>
      <c r="S55" s="238">
        <f t="shared" si="12"/>
        <v>0</v>
      </c>
      <c r="T55" s="238">
        <f t="shared" si="13"/>
        <v>0</v>
      </c>
      <c r="U55" s="238">
        <f t="shared" si="14"/>
        <v>0</v>
      </c>
      <c r="V55" s="239">
        <f t="shared" si="15"/>
        <v>0</v>
      </c>
      <c r="W55" s="240">
        <f t="shared" si="16"/>
        <v>0</v>
      </c>
      <c r="X55" s="238">
        <v>0</v>
      </c>
      <c r="Y55" s="239">
        <v>0</v>
      </c>
      <c r="Z55" s="580">
        <v>0.01</v>
      </c>
      <c r="AA55" s="404">
        <v>0.01</v>
      </c>
      <c r="AB55" s="364">
        <v>0.01</v>
      </c>
    </row>
    <row r="56" spans="1:28" s="245" customFormat="1" ht="13.5" customHeight="1">
      <c r="A56" s="713"/>
      <c r="B56" s="360" t="s">
        <v>50</v>
      </c>
      <c r="C56" s="230">
        <v>0</v>
      </c>
      <c r="D56" s="231">
        <v>0</v>
      </c>
      <c r="E56" s="231">
        <v>0</v>
      </c>
      <c r="F56" s="231">
        <v>0</v>
      </c>
      <c r="G56" s="231">
        <v>0</v>
      </c>
      <c r="H56" s="231">
        <v>0</v>
      </c>
      <c r="I56" s="232">
        <v>0</v>
      </c>
      <c r="J56" s="233">
        <f t="shared" si="8"/>
        <v>0</v>
      </c>
      <c r="K56" s="231">
        <v>0</v>
      </c>
      <c r="L56" s="232">
        <v>0</v>
      </c>
      <c r="M56" s="230">
        <v>37</v>
      </c>
      <c r="N56" s="361">
        <v>29</v>
      </c>
      <c r="O56" s="232">
        <v>62</v>
      </c>
      <c r="P56" s="247">
        <f t="shared" si="9"/>
        <v>0</v>
      </c>
      <c r="Q56" s="238">
        <f t="shared" si="10"/>
        <v>0</v>
      </c>
      <c r="R56" s="238">
        <f t="shared" si="11"/>
        <v>0</v>
      </c>
      <c r="S56" s="238">
        <f t="shared" si="12"/>
        <v>0</v>
      </c>
      <c r="T56" s="238">
        <f t="shared" si="13"/>
        <v>0</v>
      </c>
      <c r="U56" s="238">
        <f t="shared" si="14"/>
        <v>0</v>
      </c>
      <c r="V56" s="239">
        <f t="shared" si="15"/>
        <v>0</v>
      </c>
      <c r="W56" s="240">
        <f t="shared" si="16"/>
        <v>0</v>
      </c>
      <c r="X56" s="238">
        <v>0</v>
      </c>
      <c r="Y56" s="239">
        <v>0</v>
      </c>
      <c r="Z56" s="580">
        <v>0.01</v>
      </c>
      <c r="AA56" s="404">
        <v>0.01</v>
      </c>
      <c r="AB56" s="364">
        <v>0.02</v>
      </c>
    </row>
    <row r="57" spans="1:28" s="245" customFormat="1" ht="13.5" customHeight="1">
      <c r="A57" s="713"/>
      <c r="B57" s="360" t="s">
        <v>51</v>
      </c>
      <c r="C57" s="230">
        <v>0</v>
      </c>
      <c r="D57" s="231">
        <v>0</v>
      </c>
      <c r="E57" s="231">
        <v>0</v>
      </c>
      <c r="F57" s="231">
        <v>0</v>
      </c>
      <c r="G57" s="231">
        <v>0</v>
      </c>
      <c r="H57" s="231">
        <v>0</v>
      </c>
      <c r="I57" s="232">
        <v>0</v>
      </c>
      <c r="J57" s="233">
        <f t="shared" si="8"/>
        <v>0</v>
      </c>
      <c r="K57" s="231">
        <v>0</v>
      </c>
      <c r="L57" s="232">
        <v>0</v>
      </c>
      <c r="M57" s="230">
        <v>36</v>
      </c>
      <c r="N57" s="361">
        <v>12</v>
      </c>
      <c r="O57" s="232">
        <v>40</v>
      </c>
      <c r="P57" s="247">
        <f t="shared" si="9"/>
        <v>0</v>
      </c>
      <c r="Q57" s="238">
        <f t="shared" si="10"/>
        <v>0</v>
      </c>
      <c r="R57" s="238">
        <f t="shared" si="11"/>
        <v>0</v>
      </c>
      <c r="S57" s="238">
        <f t="shared" si="12"/>
        <v>0</v>
      </c>
      <c r="T57" s="238">
        <f t="shared" si="13"/>
        <v>0</v>
      </c>
      <c r="U57" s="238">
        <f t="shared" si="14"/>
        <v>0</v>
      </c>
      <c r="V57" s="239">
        <f t="shared" si="15"/>
        <v>0</v>
      </c>
      <c r="W57" s="240">
        <f t="shared" si="16"/>
        <v>0</v>
      </c>
      <c r="X57" s="238">
        <v>0</v>
      </c>
      <c r="Y57" s="239">
        <v>0</v>
      </c>
      <c r="Z57" s="582">
        <v>0.01</v>
      </c>
      <c r="AA57" s="437">
        <f>N57/5000</f>
        <v>0.0024</v>
      </c>
      <c r="AB57" s="364">
        <v>0.01</v>
      </c>
    </row>
    <row r="58" spans="1:28" s="245" customFormat="1" ht="13.5" customHeight="1" hidden="1">
      <c r="A58" s="380"/>
      <c r="B58" s="469">
        <v>53</v>
      </c>
      <c r="C58" s="382">
        <v>0</v>
      </c>
      <c r="D58" s="383">
        <v>0</v>
      </c>
      <c r="E58" s="383">
        <v>0</v>
      </c>
      <c r="F58" s="383">
        <v>0</v>
      </c>
      <c r="G58" s="383">
        <v>0</v>
      </c>
      <c r="H58" s="383">
        <v>0</v>
      </c>
      <c r="I58" s="384">
        <v>0</v>
      </c>
      <c r="J58" s="385">
        <f t="shared" si="8"/>
        <v>0</v>
      </c>
      <c r="K58" s="383">
        <v>0</v>
      </c>
      <c r="L58" s="384">
        <v>0</v>
      </c>
      <c r="M58" s="382"/>
      <c r="N58" s="386"/>
      <c r="O58" s="384"/>
      <c r="P58" s="470"/>
      <c r="Q58" s="391"/>
      <c r="R58" s="391"/>
      <c r="S58" s="391"/>
      <c r="T58" s="391"/>
      <c r="U58" s="391"/>
      <c r="V58" s="392"/>
      <c r="W58" s="471">
        <f t="shared" si="16"/>
        <v>0</v>
      </c>
      <c r="X58" s="391">
        <v>0</v>
      </c>
      <c r="Y58" s="392">
        <v>0</v>
      </c>
      <c r="Z58" s="586"/>
      <c r="AA58" s="493"/>
      <c r="AB58" s="395"/>
    </row>
    <row r="59" spans="1:28" s="245" customFormat="1" ht="15.75" customHeight="1">
      <c r="A59" s="746" t="s">
        <v>60</v>
      </c>
      <c r="B59" s="747"/>
      <c r="C59" s="335">
        <f>SUM(C6:C58)</f>
        <v>0</v>
      </c>
      <c r="D59" s="336">
        <f aca="true" t="shared" si="17" ref="D59:I59">SUM(D6:D58)</f>
        <v>36</v>
      </c>
      <c r="E59" s="336">
        <f t="shared" si="17"/>
        <v>0</v>
      </c>
      <c r="F59" s="336">
        <f t="shared" si="17"/>
        <v>2</v>
      </c>
      <c r="G59" s="336">
        <f t="shared" si="17"/>
        <v>0</v>
      </c>
      <c r="H59" s="336">
        <f t="shared" si="17"/>
        <v>0</v>
      </c>
      <c r="I59" s="337">
        <f t="shared" si="17"/>
        <v>2</v>
      </c>
      <c r="J59" s="338">
        <f aca="true" t="shared" si="18" ref="J59:W59">SUM(J6:J58)</f>
        <v>40</v>
      </c>
      <c r="K59" s="336">
        <v>22</v>
      </c>
      <c r="L59" s="337">
        <v>18</v>
      </c>
      <c r="M59" s="335">
        <f t="shared" si="18"/>
        <v>2066</v>
      </c>
      <c r="N59" s="396">
        <v>1662</v>
      </c>
      <c r="O59" s="337">
        <f t="shared" si="18"/>
        <v>4087</v>
      </c>
      <c r="P59" s="340">
        <f t="shared" si="18"/>
        <v>0</v>
      </c>
      <c r="Q59" s="341">
        <f t="shared" si="18"/>
        <v>6.000000000000001</v>
      </c>
      <c r="R59" s="341">
        <f t="shared" si="18"/>
        <v>0</v>
      </c>
      <c r="S59" s="341">
        <f t="shared" si="18"/>
        <v>0.18181818181818182</v>
      </c>
      <c r="T59" s="341">
        <f t="shared" si="18"/>
        <v>0</v>
      </c>
      <c r="U59" s="341">
        <f t="shared" si="18"/>
        <v>0</v>
      </c>
      <c r="V59" s="397">
        <f t="shared" si="18"/>
        <v>0.5</v>
      </c>
      <c r="W59" s="343">
        <f t="shared" si="18"/>
        <v>1.0810810810810807</v>
      </c>
      <c r="X59" s="341">
        <v>0.5945945945945945</v>
      </c>
      <c r="Y59" s="342">
        <v>0.4864864864864865</v>
      </c>
      <c r="Z59" s="587">
        <v>0.66</v>
      </c>
      <c r="AA59" s="588">
        <v>0.53</v>
      </c>
      <c r="AB59" s="397">
        <v>1.3</v>
      </c>
    </row>
    <row r="60" spans="2:28" s="401" customFormat="1" ht="13.5" customHeight="1">
      <c r="B60" s="399"/>
      <c r="C60" s="400"/>
      <c r="D60" s="400"/>
      <c r="E60" s="400"/>
      <c r="F60" s="400"/>
      <c r="G60" s="400"/>
      <c r="H60" s="400"/>
      <c r="I60" s="400"/>
      <c r="K60" s="400"/>
      <c r="M60" s="4"/>
      <c r="N60" s="4"/>
      <c r="O60" s="400"/>
      <c r="P60" s="4"/>
      <c r="R60" s="400"/>
      <c r="S60" s="400"/>
      <c r="T60" s="400"/>
      <c r="U60" s="400"/>
      <c r="V60" s="400"/>
      <c r="W60" s="400"/>
      <c r="X60" s="400"/>
      <c r="Y60" s="400"/>
      <c r="Z60" s="400"/>
      <c r="AA60" s="400"/>
      <c r="AB60" s="400"/>
    </row>
    <row r="61" ht="12">
      <c r="J61" s="4"/>
    </row>
  </sheetData>
  <sheetProtection/>
  <mergeCells count="33">
    <mergeCell ref="Z3:AB3"/>
    <mergeCell ref="A15:A18"/>
    <mergeCell ref="A45:A49"/>
    <mergeCell ref="A50:A53"/>
    <mergeCell ref="A41:A44"/>
    <mergeCell ref="P2:AB2"/>
    <mergeCell ref="C2:O2"/>
    <mergeCell ref="C3:I3"/>
    <mergeCell ref="J3:L3"/>
    <mergeCell ref="P3:V3"/>
    <mergeCell ref="W3:Y3"/>
    <mergeCell ref="A59:B59"/>
    <mergeCell ref="A23:A27"/>
    <mergeCell ref="A28:A31"/>
    <mergeCell ref="A36:A40"/>
    <mergeCell ref="A54:A57"/>
    <mergeCell ref="M3:O3"/>
    <mergeCell ref="A19:A22"/>
    <mergeCell ref="A32:A35"/>
    <mergeCell ref="A6:A10"/>
    <mergeCell ref="A11:A14"/>
    <mergeCell ref="J4:J5"/>
    <mergeCell ref="K4:K5"/>
    <mergeCell ref="L4:L5"/>
    <mergeCell ref="M4:M5"/>
    <mergeCell ref="O4:O5"/>
    <mergeCell ref="N4:N5"/>
    <mergeCell ref="W4:W5"/>
    <mergeCell ref="X4:X5"/>
    <mergeCell ref="Y4:Y5"/>
    <mergeCell ref="Z4:Z5"/>
    <mergeCell ref="AB4:AB5"/>
    <mergeCell ref="AA4:AA5"/>
  </mergeCells>
  <printOptions horizontalCentered="1" verticalCentered="1"/>
  <pageMargins left="0" right="0" top="0.3937007874015748" bottom="0" header="0.4724409448818898" footer="0.15748031496062992"/>
  <pageSetup horizontalDpi="1200" verticalDpi="1200" orientation="landscape" paperSize="9" scale="68" r:id="rId1"/>
  <ignoredErrors>
    <ignoredError sqref="J31 M59 O59" formulaRange="1"/>
    <ignoredError sqref="B6:B30 B32:B51 B52:B57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AB61"/>
  <sheetViews>
    <sheetView showGridLines="0" showZeros="0" zoomScale="75" zoomScaleNormal="75" zoomScalePageLayoutView="0" workbookViewId="0" topLeftCell="A1">
      <pane xSplit="2" ySplit="5" topLeftCell="G6" activePane="bottomRight" state="frozen"/>
      <selection pane="topLeft" activeCell="A48" sqref="A48:A56"/>
      <selection pane="topRight" activeCell="A48" sqref="A48:A56"/>
      <selection pane="bottomLeft" activeCell="A48" sqref="A48:A56"/>
      <selection pane="bottomRight" activeCell="V51" sqref="V51"/>
    </sheetView>
  </sheetViews>
  <sheetFormatPr defaultColWidth="9.00390625" defaultRowHeight="13.5"/>
  <cols>
    <col min="1" max="1" width="3.625" style="346" customWidth="1"/>
    <col min="2" max="2" width="4.625" style="347" customWidth="1"/>
    <col min="3" max="9" width="6.75390625" style="348" customWidth="1"/>
    <col min="10" max="12" width="7.375" style="348" customWidth="1"/>
    <col min="13" max="15" width="8.75390625" style="348" customWidth="1"/>
    <col min="16" max="22" width="7.75390625" style="348" customWidth="1"/>
    <col min="23" max="28" width="7.875" style="348" customWidth="1"/>
    <col min="29" max="16384" width="9.00390625" style="346" customWidth="1"/>
  </cols>
  <sheetData>
    <row r="1" spans="1:28" s="209" customFormat="1" ht="24.75" customHeight="1">
      <c r="A1" s="206" t="s">
        <v>87</v>
      </c>
      <c r="B1" s="207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</row>
    <row r="2" spans="1:28" s="213" customFormat="1" ht="18" customHeight="1">
      <c r="A2" s="210"/>
      <c r="B2" s="211"/>
      <c r="C2" s="734" t="s">
        <v>56</v>
      </c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  <c r="P2" s="731" t="s">
        <v>88</v>
      </c>
      <c r="Q2" s="732"/>
      <c r="R2" s="732"/>
      <c r="S2" s="732"/>
      <c r="T2" s="732"/>
      <c r="U2" s="732"/>
      <c r="V2" s="732"/>
      <c r="W2" s="732"/>
      <c r="X2" s="732"/>
      <c r="Y2" s="732"/>
      <c r="Z2" s="732"/>
      <c r="AA2" s="732"/>
      <c r="AB2" s="748"/>
    </row>
    <row r="3" spans="1:28" s="213" customFormat="1" ht="18" customHeight="1">
      <c r="A3" s="214"/>
      <c r="B3" s="215"/>
      <c r="C3" s="735" t="s">
        <v>100</v>
      </c>
      <c r="D3" s="736"/>
      <c r="E3" s="736"/>
      <c r="F3" s="736"/>
      <c r="G3" s="736"/>
      <c r="H3" s="736"/>
      <c r="I3" s="736"/>
      <c r="J3" s="737" t="s">
        <v>53</v>
      </c>
      <c r="K3" s="738"/>
      <c r="L3" s="738"/>
      <c r="M3" s="743" t="s">
        <v>59</v>
      </c>
      <c r="N3" s="744"/>
      <c r="O3" s="745"/>
      <c r="P3" s="739" t="s">
        <v>100</v>
      </c>
      <c r="Q3" s="736"/>
      <c r="R3" s="736"/>
      <c r="S3" s="736"/>
      <c r="T3" s="736"/>
      <c r="U3" s="736"/>
      <c r="V3" s="736"/>
      <c r="W3" s="722" t="s">
        <v>57</v>
      </c>
      <c r="X3" s="723"/>
      <c r="Y3" s="723"/>
      <c r="Z3" s="740" t="s">
        <v>58</v>
      </c>
      <c r="AA3" s="741"/>
      <c r="AB3" s="742"/>
    </row>
    <row r="4" spans="1:28" s="213" customFormat="1" ht="6.75" customHeight="1">
      <c r="A4" s="214"/>
      <c r="B4" s="215"/>
      <c r="C4" s="216"/>
      <c r="D4" s="217"/>
      <c r="E4" s="217"/>
      <c r="F4" s="217"/>
      <c r="G4" s="217"/>
      <c r="H4" s="217"/>
      <c r="I4" s="218"/>
      <c r="J4" s="708">
        <v>2014</v>
      </c>
      <c r="K4" s="710">
        <v>2013</v>
      </c>
      <c r="L4" s="702">
        <v>2012</v>
      </c>
      <c r="M4" s="704">
        <v>2014</v>
      </c>
      <c r="N4" s="710">
        <v>2013</v>
      </c>
      <c r="O4" s="706">
        <v>2012</v>
      </c>
      <c r="P4" s="219"/>
      <c r="Q4" s="217"/>
      <c r="R4" s="217"/>
      <c r="S4" s="217"/>
      <c r="T4" s="217"/>
      <c r="U4" s="217"/>
      <c r="V4" s="218"/>
      <c r="W4" s="708">
        <v>2014</v>
      </c>
      <c r="X4" s="710">
        <v>2013</v>
      </c>
      <c r="Y4" s="702">
        <v>2012</v>
      </c>
      <c r="Z4" s="704">
        <v>2014</v>
      </c>
      <c r="AA4" s="710">
        <v>2013</v>
      </c>
      <c r="AB4" s="702">
        <v>2012</v>
      </c>
    </row>
    <row r="5" spans="1:28" s="228" customFormat="1" ht="61.5" customHeight="1">
      <c r="A5" s="220" t="s">
        <v>54</v>
      </c>
      <c r="B5" s="221" t="s">
        <v>55</v>
      </c>
      <c r="C5" s="222" t="s">
        <v>82</v>
      </c>
      <c r="D5" s="223" t="s">
        <v>83</v>
      </c>
      <c r="E5" s="223" t="s">
        <v>84</v>
      </c>
      <c r="F5" s="223" t="s">
        <v>52</v>
      </c>
      <c r="G5" s="223" t="s">
        <v>93</v>
      </c>
      <c r="H5" s="223" t="s">
        <v>85</v>
      </c>
      <c r="I5" s="224" t="s">
        <v>86</v>
      </c>
      <c r="J5" s="709"/>
      <c r="K5" s="711"/>
      <c r="L5" s="703"/>
      <c r="M5" s="705"/>
      <c r="N5" s="711"/>
      <c r="O5" s="707"/>
      <c r="P5" s="225" t="s">
        <v>82</v>
      </c>
      <c r="Q5" s="223" t="s">
        <v>83</v>
      </c>
      <c r="R5" s="223" t="s">
        <v>84</v>
      </c>
      <c r="S5" s="223" t="s">
        <v>52</v>
      </c>
      <c r="T5" s="223" t="s">
        <v>93</v>
      </c>
      <c r="U5" s="223" t="s">
        <v>85</v>
      </c>
      <c r="V5" s="226" t="s">
        <v>86</v>
      </c>
      <c r="W5" s="709"/>
      <c r="X5" s="711"/>
      <c r="Y5" s="703"/>
      <c r="Z5" s="705"/>
      <c r="AA5" s="711"/>
      <c r="AB5" s="703"/>
    </row>
    <row r="6" spans="1:28" s="246" customFormat="1" ht="13.5" customHeight="1">
      <c r="A6" s="721">
        <v>1</v>
      </c>
      <c r="B6" s="350" t="s">
        <v>0</v>
      </c>
      <c r="C6" s="298">
        <v>1</v>
      </c>
      <c r="D6" s="351">
        <v>0</v>
      </c>
      <c r="E6" s="351">
        <v>0</v>
      </c>
      <c r="F6" s="351">
        <v>0</v>
      </c>
      <c r="G6" s="351">
        <v>1</v>
      </c>
      <c r="H6" s="351">
        <v>0</v>
      </c>
      <c r="I6" s="352">
        <v>0</v>
      </c>
      <c r="J6" s="298">
        <f>SUM(C6:I6)</f>
        <v>2</v>
      </c>
      <c r="K6" s="351">
        <v>1</v>
      </c>
      <c r="L6" s="461">
        <v>0</v>
      </c>
      <c r="M6" s="295">
        <v>33</v>
      </c>
      <c r="N6" s="353">
        <v>36</v>
      </c>
      <c r="O6" s="297">
        <v>53</v>
      </c>
      <c r="P6" s="237">
        <f aca="true" t="shared" si="0" ref="P6:P37">C6/3</f>
        <v>0.3333333333333333</v>
      </c>
      <c r="Q6" s="354">
        <f aca="true" t="shared" si="1" ref="Q6:Q37">D6/6</f>
        <v>0</v>
      </c>
      <c r="R6" s="354">
        <f aca="true" t="shared" si="2" ref="R6:R37">E6/5</f>
        <v>0</v>
      </c>
      <c r="S6" s="354">
        <f aca="true" t="shared" si="3" ref="S6:S37">F6/11</f>
        <v>0</v>
      </c>
      <c r="T6" s="354">
        <f aca="true" t="shared" si="4" ref="T6:T37">G6/4</f>
        <v>0.25</v>
      </c>
      <c r="U6" s="354">
        <f aca="true" t="shared" si="5" ref="U6:U37">H6/4</f>
        <v>0</v>
      </c>
      <c r="V6" s="462">
        <f aca="true" t="shared" si="6" ref="V6:V37">I6/4</f>
        <v>0</v>
      </c>
      <c r="W6" s="356">
        <f aca="true" t="shared" si="7" ref="W6:W37">J6/37</f>
        <v>0.05405405405405406</v>
      </c>
      <c r="X6" s="354">
        <v>0.02702702702702703</v>
      </c>
      <c r="Y6" s="305">
        <v>0</v>
      </c>
      <c r="Z6" s="357">
        <v>0.01</v>
      </c>
      <c r="AA6" s="358">
        <v>0.01</v>
      </c>
      <c r="AB6" s="359">
        <v>0.02</v>
      </c>
    </row>
    <row r="7" spans="1:28" s="246" customFormat="1" ht="13.5" customHeight="1">
      <c r="A7" s="713"/>
      <c r="B7" s="360" t="s">
        <v>1</v>
      </c>
      <c r="C7" s="233">
        <v>0</v>
      </c>
      <c r="D7" s="263">
        <v>1</v>
      </c>
      <c r="E7" s="263">
        <v>1</v>
      </c>
      <c r="F7" s="263">
        <v>1</v>
      </c>
      <c r="G7" s="263">
        <v>0</v>
      </c>
      <c r="H7" s="263">
        <v>4</v>
      </c>
      <c r="I7" s="264">
        <v>0</v>
      </c>
      <c r="J7" s="233">
        <f aca="true" t="shared" si="8" ref="J7:J58">SUM(C7:I7)</f>
        <v>7</v>
      </c>
      <c r="K7" s="263">
        <v>2</v>
      </c>
      <c r="L7" s="422">
        <v>0</v>
      </c>
      <c r="M7" s="230">
        <v>61</v>
      </c>
      <c r="N7" s="361">
        <v>77</v>
      </c>
      <c r="O7" s="232">
        <v>56</v>
      </c>
      <c r="P7" s="247">
        <f t="shared" si="0"/>
        <v>0</v>
      </c>
      <c r="Q7" s="238">
        <f t="shared" si="1"/>
        <v>0.16666666666666666</v>
      </c>
      <c r="R7" s="238">
        <f t="shared" si="2"/>
        <v>0.2</v>
      </c>
      <c r="S7" s="238">
        <f t="shared" si="3"/>
        <v>0.09090909090909091</v>
      </c>
      <c r="T7" s="238">
        <f t="shared" si="4"/>
        <v>0</v>
      </c>
      <c r="U7" s="238">
        <f t="shared" si="5"/>
        <v>1</v>
      </c>
      <c r="V7" s="239">
        <f t="shared" si="6"/>
        <v>0</v>
      </c>
      <c r="W7" s="240">
        <f t="shared" si="7"/>
        <v>0.1891891891891892</v>
      </c>
      <c r="X7" s="238">
        <v>0.05405405405405406</v>
      </c>
      <c r="Y7" s="286">
        <v>0</v>
      </c>
      <c r="Z7" s="362">
        <v>0.02</v>
      </c>
      <c r="AA7" s="363">
        <v>0.02</v>
      </c>
      <c r="AB7" s="364">
        <v>0.02</v>
      </c>
    </row>
    <row r="8" spans="1:28" s="246" customFormat="1" ht="13.5" customHeight="1">
      <c r="A8" s="713"/>
      <c r="B8" s="360" t="s">
        <v>2</v>
      </c>
      <c r="C8" s="233">
        <v>0</v>
      </c>
      <c r="D8" s="263">
        <v>0</v>
      </c>
      <c r="E8" s="263">
        <v>0</v>
      </c>
      <c r="F8" s="263">
        <v>0</v>
      </c>
      <c r="G8" s="263">
        <v>0</v>
      </c>
      <c r="H8" s="263">
        <v>0</v>
      </c>
      <c r="I8" s="264">
        <v>0</v>
      </c>
      <c r="J8" s="233">
        <f t="shared" si="8"/>
        <v>0</v>
      </c>
      <c r="K8" s="263">
        <v>2</v>
      </c>
      <c r="L8" s="422">
        <v>1</v>
      </c>
      <c r="M8" s="230">
        <v>48</v>
      </c>
      <c r="N8" s="361">
        <v>61</v>
      </c>
      <c r="O8" s="232">
        <v>63</v>
      </c>
      <c r="P8" s="247">
        <f t="shared" si="0"/>
        <v>0</v>
      </c>
      <c r="Q8" s="238">
        <f t="shared" si="1"/>
        <v>0</v>
      </c>
      <c r="R8" s="238">
        <f t="shared" si="2"/>
        <v>0</v>
      </c>
      <c r="S8" s="238">
        <f t="shared" si="3"/>
        <v>0</v>
      </c>
      <c r="T8" s="238">
        <f t="shared" si="4"/>
        <v>0</v>
      </c>
      <c r="U8" s="238">
        <f t="shared" si="5"/>
        <v>0</v>
      </c>
      <c r="V8" s="239">
        <f t="shared" si="6"/>
        <v>0</v>
      </c>
      <c r="W8" s="240">
        <f t="shared" si="7"/>
        <v>0</v>
      </c>
      <c r="X8" s="238">
        <v>0.05405405405405406</v>
      </c>
      <c r="Y8" s="286">
        <v>0.02702702702702703</v>
      </c>
      <c r="Z8" s="362">
        <v>0.02</v>
      </c>
      <c r="AA8" s="363">
        <v>0.02</v>
      </c>
      <c r="AB8" s="364">
        <v>0.02</v>
      </c>
    </row>
    <row r="9" spans="1:28" s="246" customFormat="1" ht="13.5" customHeight="1">
      <c r="A9" s="713"/>
      <c r="B9" s="360" t="s">
        <v>3</v>
      </c>
      <c r="C9" s="233">
        <v>0</v>
      </c>
      <c r="D9" s="263">
        <v>0</v>
      </c>
      <c r="E9" s="263">
        <v>0</v>
      </c>
      <c r="F9" s="263">
        <v>1</v>
      </c>
      <c r="G9" s="263">
        <v>0</v>
      </c>
      <c r="H9" s="263">
        <v>0</v>
      </c>
      <c r="I9" s="264">
        <v>0</v>
      </c>
      <c r="J9" s="233">
        <f t="shared" si="8"/>
        <v>1</v>
      </c>
      <c r="K9" s="263">
        <v>2</v>
      </c>
      <c r="L9" s="422">
        <v>0</v>
      </c>
      <c r="M9" s="230">
        <v>63</v>
      </c>
      <c r="N9" s="361">
        <v>60</v>
      </c>
      <c r="O9" s="232">
        <v>53</v>
      </c>
      <c r="P9" s="247">
        <f t="shared" si="0"/>
        <v>0</v>
      </c>
      <c r="Q9" s="238">
        <f t="shared" si="1"/>
        <v>0</v>
      </c>
      <c r="R9" s="238">
        <f t="shared" si="2"/>
        <v>0</v>
      </c>
      <c r="S9" s="238">
        <f t="shared" si="3"/>
        <v>0.09090909090909091</v>
      </c>
      <c r="T9" s="238">
        <f t="shared" si="4"/>
        <v>0</v>
      </c>
      <c r="U9" s="238">
        <f t="shared" si="5"/>
        <v>0</v>
      </c>
      <c r="V9" s="239">
        <f t="shared" si="6"/>
        <v>0</v>
      </c>
      <c r="W9" s="240">
        <f t="shared" si="7"/>
        <v>0.02702702702702703</v>
      </c>
      <c r="X9" s="238">
        <v>0.05405405405405406</v>
      </c>
      <c r="Y9" s="286">
        <v>0</v>
      </c>
      <c r="Z9" s="362">
        <v>0.02</v>
      </c>
      <c r="AA9" s="363">
        <v>0.02</v>
      </c>
      <c r="AB9" s="364">
        <v>0.02</v>
      </c>
    </row>
    <row r="10" spans="1:28" s="246" customFormat="1" ht="13.5" customHeight="1">
      <c r="A10" s="714"/>
      <c r="B10" s="360" t="s">
        <v>4</v>
      </c>
      <c r="C10" s="233">
        <v>0</v>
      </c>
      <c r="D10" s="263">
        <v>0</v>
      </c>
      <c r="E10" s="263">
        <v>0</v>
      </c>
      <c r="F10" s="263">
        <v>1</v>
      </c>
      <c r="G10" s="263">
        <v>0</v>
      </c>
      <c r="H10" s="263">
        <v>0</v>
      </c>
      <c r="I10" s="264">
        <v>0</v>
      </c>
      <c r="J10" s="233">
        <f t="shared" si="8"/>
        <v>1</v>
      </c>
      <c r="K10" s="263">
        <v>0</v>
      </c>
      <c r="L10" s="422">
        <v>0</v>
      </c>
      <c r="M10" s="230">
        <v>42</v>
      </c>
      <c r="N10" s="361">
        <v>54</v>
      </c>
      <c r="O10" s="232">
        <v>43</v>
      </c>
      <c r="P10" s="247">
        <f t="shared" si="0"/>
        <v>0</v>
      </c>
      <c r="Q10" s="238">
        <f t="shared" si="1"/>
        <v>0</v>
      </c>
      <c r="R10" s="238">
        <f t="shared" si="2"/>
        <v>0</v>
      </c>
      <c r="S10" s="238">
        <f t="shared" si="3"/>
        <v>0.09090909090909091</v>
      </c>
      <c r="T10" s="238">
        <f t="shared" si="4"/>
        <v>0</v>
      </c>
      <c r="U10" s="238">
        <f t="shared" si="5"/>
        <v>0</v>
      </c>
      <c r="V10" s="239">
        <f t="shared" si="6"/>
        <v>0</v>
      </c>
      <c r="W10" s="240">
        <f t="shared" si="7"/>
        <v>0.02702702702702703</v>
      </c>
      <c r="X10" s="238">
        <v>0</v>
      </c>
      <c r="Y10" s="286">
        <v>0</v>
      </c>
      <c r="Z10" s="362">
        <v>0.01</v>
      </c>
      <c r="AA10" s="363">
        <v>0.02</v>
      </c>
      <c r="AB10" s="364">
        <v>0.01</v>
      </c>
    </row>
    <row r="11" spans="1:28" s="3" customFormat="1" ht="13.5" customHeight="1">
      <c r="A11" s="718">
        <v>2</v>
      </c>
      <c r="B11" s="375" t="s">
        <v>5</v>
      </c>
      <c r="C11" s="275">
        <v>0</v>
      </c>
      <c r="D11" s="450">
        <v>0</v>
      </c>
      <c r="E11" s="450">
        <v>0</v>
      </c>
      <c r="F11" s="450">
        <v>0</v>
      </c>
      <c r="G11" s="450">
        <v>0</v>
      </c>
      <c r="H11" s="450">
        <v>0</v>
      </c>
      <c r="I11" s="277">
        <v>1</v>
      </c>
      <c r="J11" s="272">
        <f t="shared" si="8"/>
        <v>1</v>
      </c>
      <c r="K11" s="450">
        <v>2</v>
      </c>
      <c r="L11" s="277">
        <v>0</v>
      </c>
      <c r="M11" s="275">
        <v>44</v>
      </c>
      <c r="N11" s="276">
        <v>68</v>
      </c>
      <c r="O11" s="277">
        <v>48</v>
      </c>
      <c r="P11" s="265">
        <f t="shared" si="0"/>
        <v>0</v>
      </c>
      <c r="Q11" s="266">
        <f t="shared" si="1"/>
        <v>0</v>
      </c>
      <c r="R11" s="266">
        <f t="shared" si="2"/>
        <v>0</v>
      </c>
      <c r="S11" s="266">
        <f t="shared" si="3"/>
        <v>0</v>
      </c>
      <c r="T11" s="266">
        <f t="shared" si="4"/>
        <v>0</v>
      </c>
      <c r="U11" s="266">
        <f t="shared" si="5"/>
        <v>0</v>
      </c>
      <c r="V11" s="267">
        <f t="shared" si="6"/>
        <v>0.25</v>
      </c>
      <c r="W11" s="278">
        <f t="shared" si="7"/>
        <v>0.02702702702702703</v>
      </c>
      <c r="X11" s="314">
        <v>0.05405405405405406</v>
      </c>
      <c r="Y11" s="321">
        <v>0</v>
      </c>
      <c r="Z11" s="280">
        <v>0.01</v>
      </c>
      <c r="AA11" s="281">
        <v>0.02</v>
      </c>
      <c r="AB11" s="487">
        <v>0.02</v>
      </c>
    </row>
    <row r="12" spans="1:28" s="3" customFormat="1" ht="13.5" customHeight="1">
      <c r="A12" s="719"/>
      <c r="B12" s="360" t="s">
        <v>6</v>
      </c>
      <c r="C12" s="234">
        <v>0</v>
      </c>
      <c r="D12" s="284">
        <v>0</v>
      </c>
      <c r="E12" s="284">
        <v>0</v>
      </c>
      <c r="F12" s="284">
        <v>2</v>
      </c>
      <c r="G12" s="284">
        <v>0</v>
      </c>
      <c r="H12" s="284">
        <v>1</v>
      </c>
      <c r="I12" s="236">
        <v>0</v>
      </c>
      <c r="J12" s="233">
        <f t="shared" si="8"/>
        <v>3</v>
      </c>
      <c r="K12" s="284">
        <v>2</v>
      </c>
      <c r="L12" s="236">
        <v>1</v>
      </c>
      <c r="M12" s="234">
        <v>46</v>
      </c>
      <c r="N12" s="235">
        <v>48</v>
      </c>
      <c r="O12" s="236">
        <v>46</v>
      </c>
      <c r="P12" s="247">
        <f t="shared" si="0"/>
        <v>0</v>
      </c>
      <c r="Q12" s="238">
        <f t="shared" si="1"/>
        <v>0</v>
      </c>
      <c r="R12" s="238">
        <f t="shared" si="2"/>
        <v>0</v>
      </c>
      <c r="S12" s="238">
        <f t="shared" si="3"/>
        <v>0.18181818181818182</v>
      </c>
      <c r="T12" s="238">
        <f t="shared" si="4"/>
        <v>0</v>
      </c>
      <c r="U12" s="238">
        <f t="shared" si="5"/>
        <v>0.25</v>
      </c>
      <c r="V12" s="268">
        <f t="shared" si="6"/>
        <v>0</v>
      </c>
      <c r="W12" s="240">
        <f t="shared" si="7"/>
        <v>0.08108108108108109</v>
      </c>
      <c r="X12" s="285">
        <v>0.05405405405405406</v>
      </c>
      <c r="Y12" s="286">
        <v>0.02702702702702703</v>
      </c>
      <c r="Z12" s="241">
        <v>0.01</v>
      </c>
      <c r="AA12" s="242">
        <v>0.02</v>
      </c>
      <c r="AB12" s="372">
        <v>0.01</v>
      </c>
    </row>
    <row r="13" spans="1:28" s="3" customFormat="1" ht="13.5" customHeight="1">
      <c r="A13" s="719"/>
      <c r="B13" s="360" t="s">
        <v>7</v>
      </c>
      <c r="C13" s="234">
        <v>0</v>
      </c>
      <c r="D13" s="284">
        <v>0</v>
      </c>
      <c r="E13" s="284">
        <v>0</v>
      </c>
      <c r="F13" s="284">
        <v>1</v>
      </c>
      <c r="G13" s="284">
        <v>0</v>
      </c>
      <c r="H13" s="284">
        <v>0</v>
      </c>
      <c r="I13" s="236">
        <v>0</v>
      </c>
      <c r="J13" s="233">
        <f t="shared" si="8"/>
        <v>1</v>
      </c>
      <c r="K13" s="284">
        <v>1</v>
      </c>
      <c r="L13" s="236">
        <v>0</v>
      </c>
      <c r="M13" s="234">
        <v>43</v>
      </c>
      <c r="N13" s="235">
        <v>62</v>
      </c>
      <c r="O13" s="236">
        <v>43</v>
      </c>
      <c r="P13" s="247">
        <f t="shared" si="0"/>
        <v>0</v>
      </c>
      <c r="Q13" s="238">
        <f t="shared" si="1"/>
        <v>0</v>
      </c>
      <c r="R13" s="238">
        <f t="shared" si="2"/>
        <v>0</v>
      </c>
      <c r="S13" s="238">
        <f t="shared" si="3"/>
        <v>0.09090909090909091</v>
      </c>
      <c r="T13" s="238">
        <f t="shared" si="4"/>
        <v>0</v>
      </c>
      <c r="U13" s="238">
        <f t="shared" si="5"/>
        <v>0</v>
      </c>
      <c r="V13" s="268">
        <f t="shared" si="6"/>
        <v>0</v>
      </c>
      <c r="W13" s="240">
        <f t="shared" si="7"/>
        <v>0.02702702702702703</v>
      </c>
      <c r="X13" s="285">
        <v>0.02702702702702703</v>
      </c>
      <c r="Y13" s="286">
        <v>0</v>
      </c>
      <c r="Z13" s="241">
        <v>0.01</v>
      </c>
      <c r="AA13" s="242">
        <v>0.02</v>
      </c>
      <c r="AB13" s="372">
        <v>0.01</v>
      </c>
    </row>
    <row r="14" spans="1:28" s="3" customFormat="1" ht="13.5" customHeight="1">
      <c r="A14" s="720"/>
      <c r="B14" s="365" t="s">
        <v>8</v>
      </c>
      <c r="C14" s="253">
        <v>0</v>
      </c>
      <c r="D14" s="288">
        <v>0</v>
      </c>
      <c r="E14" s="288">
        <v>0</v>
      </c>
      <c r="F14" s="288">
        <v>1</v>
      </c>
      <c r="G14" s="288">
        <v>0</v>
      </c>
      <c r="H14" s="288">
        <v>0</v>
      </c>
      <c r="I14" s="255">
        <v>0</v>
      </c>
      <c r="J14" s="252">
        <f t="shared" si="8"/>
        <v>1</v>
      </c>
      <c r="K14" s="288">
        <v>0</v>
      </c>
      <c r="L14" s="255">
        <v>1</v>
      </c>
      <c r="M14" s="253">
        <v>60</v>
      </c>
      <c r="N14" s="254">
        <v>73</v>
      </c>
      <c r="O14" s="255">
        <v>39</v>
      </c>
      <c r="P14" s="269">
        <f t="shared" si="0"/>
        <v>0</v>
      </c>
      <c r="Q14" s="257">
        <f t="shared" si="1"/>
        <v>0</v>
      </c>
      <c r="R14" s="257">
        <f t="shared" si="2"/>
        <v>0</v>
      </c>
      <c r="S14" s="257">
        <f t="shared" si="3"/>
        <v>0.09090909090909091</v>
      </c>
      <c r="T14" s="257">
        <f t="shared" si="4"/>
        <v>0</v>
      </c>
      <c r="U14" s="257">
        <f t="shared" si="5"/>
        <v>0</v>
      </c>
      <c r="V14" s="270">
        <f t="shared" si="6"/>
        <v>0</v>
      </c>
      <c r="W14" s="256">
        <f t="shared" si="7"/>
        <v>0.02702702702702703</v>
      </c>
      <c r="X14" s="289">
        <v>0</v>
      </c>
      <c r="Y14" s="290">
        <v>0.02702702702702703</v>
      </c>
      <c r="Z14" s="259">
        <v>0.02</v>
      </c>
      <c r="AA14" s="260">
        <v>0.02</v>
      </c>
      <c r="AB14" s="374">
        <v>0.01</v>
      </c>
    </row>
    <row r="15" spans="1:28" s="3" customFormat="1" ht="13.5" customHeight="1">
      <c r="A15" s="712">
        <v>3</v>
      </c>
      <c r="B15" s="360" t="s">
        <v>9</v>
      </c>
      <c r="C15" s="234">
        <v>0</v>
      </c>
      <c r="D15" s="284">
        <v>0</v>
      </c>
      <c r="E15" s="284">
        <v>0</v>
      </c>
      <c r="F15" s="284">
        <v>1</v>
      </c>
      <c r="G15" s="284">
        <v>0</v>
      </c>
      <c r="H15" s="284">
        <v>0</v>
      </c>
      <c r="I15" s="236">
        <v>0</v>
      </c>
      <c r="J15" s="233">
        <f t="shared" si="8"/>
        <v>1</v>
      </c>
      <c r="K15" s="284">
        <v>0</v>
      </c>
      <c r="L15" s="236">
        <v>0</v>
      </c>
      <c r="M15" s="234">
        <v>55</v>
      </c>
      <c r="N15" s="235">
        <v>73</v>
      </c>
      <c r="O15" s="236">
        <v>50</v>
      </c>
      <c r="P15" s="247">
        <f t="shared" si="0"/>
        <v>0</v>
      </c>
      <c r="Q15" s="238">
        <f t="shared" si="1"/>
        <v>0</v>
      </c>
      <c r="R15" s="238">
        <f t="shared" si="2"/>
        <v>0</v>
      </c>
      <c r="S15" s="238">
        <f t="shared" si="3"/>
        <v>0.09090909090909091</v>
      </c>
      <c r="T15" s="238">
        <f t="shared" si="4"/>
        <v>0</v>
      </c>
      <c r="U15" s="238">
        <f t="shared" si="5"/>
        <v>0</v>
      </c>
      <c r="V15" s="239">
        <f t="shared" si="6"/>
        <v>0</v>
      </c>
      <c r="W15" s="240">
        <f t="shared" si="7"/>
        <v>0.02702702702702703</v>
      </c>
      <c r="X15" s="285">
        <v>0</v>
      </c>
      <c r="Y15" s="286">
        <v>0</v>
      </c>
      <c r="Z15" s="241">
        <v>0.02</v>
      </c>
      <c r="AA15" s="242">
        <v>0.02</v>
      </c>
      <c r="AB15" s="372">
        <v>0.02</v>
      </c>
    </row>
    <row r="16" spans="1:28" s="3" customFormat="1" ht="13.5" customHeight="1">
      <c r="A16" s="713"/>
      <c r="B16" s="360" t="s">
        <v>10</v>
      </c>
      <c r="C16" s="234">
        <v>0</v>
      </c>
      <c r="D16" s="284">
        <v>0</v>
      </c>
      <c r="E16" s="284">
        <v>0</v>
      </c>
      <c r="F16" s="284">
        <v>2</v>
      </c>
      <c r="G16" s="284">
        <v>0</v>
      </c>
      <c r="H16" s="284">
        <v>0</v>
      </c>
      <c r="I16" s="236">
        <v>0</v>
      </c>
      <c r="J16" s="233">
        <f t="shared" si="8"/>
        <v>2</v>
      </c>
      <c r="K16" s="284">
        <v>0</v>
      </c>
      <c r="L16" s="236">
        <v>1</v>
      </c>
      <c r="M16" s="234">
        <v>61</v>
      </c>
      <c r="N16" s="235">
        <v>70</v>
      </c>
      <c r="O16" s="236">
        <v>61</v>
      </c>
      <c r="P16" s="247">
        <f t="shared" si="0"/>
        <v>0</v>
      </c>
      <c r="Q16" s="238">
        <f t="shared" si="1"/>
        <v>0</v>
      </c>
      <c r="R16" s="238">
        <f t="shared" si="2"/>
        <v>0</v>
      </c>
      <c r="S16" s="238">
        <f t="shared" si="3"/>
        <v>0.18181818181818182</v>
      </c>
      <c r="T16" s="238">
        <f t="shared" si="4"/>
        <v>0</v>
      </c>
      <c r="U16" s="238">
        <f t="shared" si="5"/>
        <v>0</v>
      </c>
      <c r="V16" s="239">
        <f t="shared" si="6"/>
        <v>0</v>
      </c>
      <c r="W16" s="240">
        <f t="shared" si="7"/>
        <v>0.05405405405405406</v>
      </c>
      <c r="X16" s="285">
        <v>0</v>
      </c>
      <c r="Y16" s="286">
        <v>0.02702702702702703</v>
      </c>
      <c r="Z16" s="241">
        <v>0.02</v>
      </c>
      <c r="AA16" s="242">
        <v>0.02</v>
      </c>
      <c r="AB16" s="372">
        <v>0.02</v>
      </c>
    </row>
    <row r="17" spans="1:28" s="3" customFormat="1" ht="13.5" customHeight="1">
      <c r="A17" s="713"/>
      <c r="B17" s="360" t="s">
        <v>11</v>
      </c>
      <c r="C17" s="234">
        <v>0</v>
      </c>
      <c r="D17" s="284">
        <v>0</v>
      </c>
      <c r="E17" s="284">
        <v>0</v>
      </c>
      <c r="F17" s="284">
        <v>1</v>
      </c>
      <c r="G17" s="284">
        <v>0</v>
      </c>
      <c r="H17" s="284">
        <v>0</v>
      </c>
      <c r="I17" s="236">
        <v>0</v>
      </c>
      <c r="J17" s="233">
        <f t="shared" si="8"/>
        <v>1</v>
      </c>
      <c r="K17" s="284">
        <v>1</v>
      </c>
      <c r="L17" s="236">
        <v>0</v>
      </c>
      <c r="M17" s="234">
        <v>44</v>
      </c>
      <c r="N17" s="235">
        <v>74</v>
      </c>
      <c r="O17" s="236">
        <v>47</v>
      </c>
      <c r="P17" s="247">
        <f t="shared" si="0"/>
        <v>0</v>
      </c>
      <c r="Q17" s="238">
        <f t="shared" si="1"/>
        <v>0</v>
      </c>
      <c r="R17" s="238">
        <f t="shared" si="2"/>
        <v>0</v>
      </c>
      <c r="S17" s="238">
        <f t="shared" si="3"/>
        <v>0.09090909090909091</v>
      </c>
      <c r="T17" s="238">
        <f t="shared" si="4"/>
        <v>0</v>
      </c>
      <c r="U17" s="238">
        <f t="shared" si="5"/>
        <v>0</v>
      </c>
      <c r="V17" s="239">
        <f t="shared" si="6"/>
        <v>0</v>
      </c>
      <c r="W17" s="240">
        <f t="shared" si="7"/>
        <v>0.02702702702702703</v>
      </c>
      <c r="X17" s="285">
        <v>0.02702702702702703</v>
      </c>
      <c r="Y17" s="286">
        <v>0</v>
      </c>
      <c r="Z17" s="241">
        <v>0.01</v>
      </c>
      <c r="AA17" s="242">
        <v>0.02</v>
      </c>
      <c r="AB17" s="372">
        <v>0.01</v>
      </c>
    </row>
    <row r="18" spans="1:28" s="3" customFormat="1" ht="13.5" customHeight="1">
      <c r="A18" s="714"/>
      <c r="B18" s="365" t="s">
        <v>12</v>
      </c>
      <c r="C18" s="253">
        <v>0</v>
      </c>
      <c r="D18" s="288">
        <v>0</v>
      </c>
      <c r="E18" s="288">
        <v>0</v>
      </c>
      <c r="F18" s="288">
        <v>0</v>
      </c>
      <c r="G18" s="288">
        <v>0</v>
      </c>
      <c r="H18" s="288">
        <v>0</v>
      </c>
      <c r="I18" s="255">
        <v>0</v>
      </c>
      <c r="J18" s="252">
        <f t="shared" si="8"/>
        <v>0</v>
      </c>
      <c r="K18" s="288">
        <v>0</v>
      </c>
      <c r="L18" s="255">
        <v>1</v>
      </c>
      <c r="M18" s="253">
        <v>86</v>
      </c>
      <c r="N18" s="254">
        <v>90</v>
      </c>
      <c r="O18" s="255">
        <v>75</v>
      </c>
      <c r="P18" s="269">
        <f t="shared" si="0"/>
        <v>0</v>
      </c>
      <c r="Q18" s="257">
        <f t="shared" si="1"/>
        <v>0</v>
      </c>
      <c r="R18" s="257">
        <f t="shared" si="2"/>
        <v>0</v>
      </c>
      <c r="S18" s="257">
        <f t="shared" si="3"/>
        <v>0</v>
      </c>
      <c r="T18" s="257">
        <f t="shared" si="4"/>
        <v>0</v>
      </c>
      <c r="U18" s="257">
        <f t="shared" si="5"/>
        <v>0</v>
      </c>
      <c r="V18" s="258">
        <f t="shared" si="6"/>
        <v>0</v>
      </c>
      <c r="W18" s="256">
        <f t="shared" si="7"/>
        <v>0</v>
      </c>
      <c r="X18" s="289">
        <v>0</v>
      </c>
      <c r="Y18" s="290">
        <v>0.02702702702702703</v>
      </c>
      <c r="Z18" s="259">
        <v>0.03</v>
      </c>
      <c r="AA18" s="260">
        <v>0.03</v>
      </c>
      <c r="AB18" s="374">
        <v>0.02</v>
      </c>
    </row>
    <row r="19" spans="1:28" s="245" customFormat="1" ht="13.5" customHeight="1">
      <c r="A19" s="712">
        <v>4</v>
      </c>
      <c r="B19" s="360" t="s">
        <v>13</v>
      </c>
      <c r="C19" s="230">
        <v>0</v>
      </c>
      <c r="D19" s="231">
        <v>0</v>
      </c>
      <c r="E19" s="231">
        <v>0</v>
      </c>
      <c r="F19" s="231">
        <v>0</v>
      </c>
      <c r="G19" s="231">
        <v>0</v>
      </c>
      <c r="H19" s="231">
        <v>0</v>
      </c>
      <c r="I19" s="232">
        <v>0</v>
      </c>
      <c r="J19" s="233">
        <f t="shared" si="8"/>
        <v>0</v>
      </c>
      <c r="K19" s="231">
        <v>0</v>
      </c>
      <c r="L19" s="236">
        <v>1</v>
      </c>
      <c r="M19" s="230">
        <v>89</v>
      </c>
      <c r="N19" s="361">
        <v>110</v>
      </c>
      <c r="O19" s="232">
        <v>67</v>
      </c>
      <c r="P19" s="247">
        <f t="shared" si="0"/>
        <v>0</v>
      </c>
      <c r="Q19" s="238">
        <f t="shared" si="1"/>
        <v>0</v>
      </c>
      <c r="R19" s="238">
        <f t="shared" si="2"/>
        <v>0</v>
      </c>
      <c r="S19" s="238">
        <f t="shared" si="3"/>
        <v>0</v>
      </c>
      <c r="T19" s="238">
        <f t="shared" si="4"/>
        <v>0</v>
      </c>
      <c r="U19" s="238">
        <f t="shared" si="5"/>
        <v>0</v>
      </c>
      <c r="V19" s="268">
        <f t="shared" si="6"/>
        <v>0</v>
      </c>
      <c r="W19" s="240">
        <f t="shared" si="7"/>
        <v>0</v>
      </c>
      <c r="X19" s="238">
        <v>0</v>
      </c>
      <c r="Y19" s="286">
        <v>0.02702702702702703</v>
      </c>
      <c r="Z19" s="362">
        <v>0.03</v>
      </c>
      <c r="AA19" s="363">
        <v>0.03</v>
      </c>
      <c r="AB19" s="364">
        <v>0.02</v>
      </c>
    </row>
    <row r="20" spans="1:28" s="245" customFormat="1" ht="13.5" customHeight="1">
      <c r="A20" s="713"/>
      <c r="B20" s="360" t="s">
        <v>14</v>
      </c>
      <c r="C20" s="230">
        <v>1</v>
      </c>
      <c r="D20" s="231">
        <v>0</v>
      </c>
      <c r="E20" s="231">
        <v>0</v>
      </c>
      <c r="F20" s="231">
        <v>0</v>
      </c>
      <c r="G20" s="231">
        <v>0</v>
      </c>
      <c r="H20" s="231">
        <v>0</v>
      </c>
      <c r="I20" s="232">
        <v>0</v>
      </c>
      <c r="J20" s="233">
        <f t="shared" si="8"/>
        <v>1</v>
      </c>
      <c r="K20" s="231">
        <v>0</v>
      </c>
      <c r="L20" s="236">
        <v>4</v>
      </c>
      <c r="M20" s="230">
        <v>130</v>
      </c>
      <c r="N20" s="361">
        <v>152</v>
      </c>
      <c r="O20" s="232">
        <v>89</v>
      </c>
      <c r="P20" s="247">
        <f t="shared" si="0"/>
        <v>0.3333333333333333</v>
      </c>
      <c r="Q20" s="238">
        <f t="shared" si="1"/>
        <v>0</v>
      </c>
      <c r="R20" s="238">
        <f t="shared" si="2"/>
        <v>0</v>
      </c>
      <c r="S20" s="238">
        <f t="shared" si="3"/>
        <v>0</v>
      </c>
      <c r="T20" s="238">
        <f t="shared" si="4"/>
        <v>0</v>
      </c>
      <c r="U20" s="238">
        <f t="shared" si="5"/>
        <v>0</v>
      </c>
      <c r="V20" s="268">
        <f t="shared" si="6"/>
        <v>0</v>
      </c>
      <c r="W20" s="240">
        <f t="shared" si="7"/>
        <v>0.02702702702702703</v>
      </c>
      <c r="X20" s="238">
        <v>0</v>
      </c>
      <c r="Y20" s="286">
        <v>0.10810810810810811</v>
      </c>
      <c r="Z20" s="362">
        <v>0.04</v>
      </c>
      <c r="AA20" s="363">
        <v>0.05</v>
      </c>
      <c r="AB20" s="364">
        <v>0.03</v>
      </c>
    </row>
    <row r="21" spans="1:28" s="245" customFormat="1" ht="13.5" customHeight="1">
      <c r="A21" s="713"/>
      <c r="B21" s="360" t="s">
        <v>15</v>
      </c>
      <c r="C21" s="230">
        <v>0</v>
      </c>
      <c r="D21" s="231">
        <v>0</v>
      </c>
      <c r="E21" s="231">
        <v>0</v>
      </c>
      <c r="F21" s="231">
        <v>0</v>
      </c>
      <c r="G21" s="231">
        <v>0</v>
      </c>
      <c r="H21" s="231">
        <v>0</v>
      </c>
      <c r="I21" s="232">
        <v>0</v>
      </c>
      <c r="J21" s="233">
        <f t="shared" si="8"/>
        <v>0</v>
      </c>
      <c r="K21" s="231">
        <v>0</v>
      </c>
      <c r="L21" s="236">
        <v>6</v>
      </c>
      <c r="M21" s="230">
        <v>184</v>
      </c>
      <c r="N21" s="361">
        <v>147</v>
      </c>
      <c r="O21" s="232">
        <v>136</v>
      </c>
      <c r="P21" s="247">
        <f t="shared" si="0"/>
        <v>0</v>
      </c>
      <c r="Q21" s="238">
        <f t="shared" si="1"/>
        <v>0</v>
      </c>
      <c r="R21" s="238">
        <f t="shared" si="2"/>
        <v>0</v>
      </c>
      <c r="S21" s="238">
        <f t="shared" si="3"/>
        <v>0</v>
      </c>
      <c r="T21" s="238">
        <f t="shared" si="4"/>
        <v>0</v>
      </c>
      <c r="U21" s="238">
        <f t="shared" si="5"/>
        <v>0</v>
      </c>
      <c r="V21" s="268">
        <f t="shared" si="6"/>
        <v>0</v>
      </c>
      <c r="W21" s="240">
        <f t="shared" si="7"/>
        <v>0</v>
      </c>
      <c r="X21" s="238">
        <v>0</v>
      </c>
      <c r="Y21" s="286">
        <v>0.16216216216216217</v>
      </c>
      <c r="Z21" s="362">
        <v>0.06</v>
      </c>
      <c r="AA21" s="363">
        <v>0.05</v>
      </c>
      <c r="AB21" s="364">
        <v>0.04</v>
      </c>
    </row>
    <row r="22" spans="1:28" s="245" customFormat="1" ht="13.5" customHeight="1">
      <c r="A22" s="714"/>
      <c r="B22" s="360" t="s">
        <v>16</v>
      </c>
      <c r="C22" s="230">
        <v>0</v>
      </c>
      <c r="D22" s="231">
        <v>1</v>
      </c>
      <c r="E22" s="231">
        <v>0</v>
      </c>
      <c r="F22" s="231">
        <v>0</v>
      </c>
      <c r="G22" s="231">
        <v>0</v>
      </c>
      <c r="H22" s="231">
        <v>0</v>
      </c>
      <c r="I22" s="232">
        <v>0</v>
      </c>
      <c r="J22" s="233">
        <f t="shared" si="8"/>
        <v>1</v>
      </c>
      <c r="K22" s="231">
        <v>1</v>
      </c>
      <c r="L22" s="236">
        <v>4</v>
      </c>
      <c r="M22" s="230">
        <v>283</v>
      </c>
      <c r="N22" s="361">
        <v>194</v>
      </c>
      <c r="O22" s="232">
        <v>186</v>
      </c>
      <c r="P22" s="247">
        <f t="shared" si="0"/>
        <v>0</v>
      </c>
      <c r="Q22" s="238">
        <f t="shared" si="1"/>
        <v>0.16666666666666666</v>
      </c>
      <c r="R22" s="238">
        <f t="shared" si="2"/>
        <v>0</v>
      </c>
      <c r="S22" s="238">
        <f t="shared" si="3"/>
        <v>0</v>
      </c>
      <c r="T22" s="238">
        <f t="shared" si="4"/>
        <v>0</v>
      </c>
      <c r="U22" s="238">
        <f t="shared" si="5"/>
        <v>0</v>
      </c>
      <c r="V22" s="268">
        <f t="shared" si="6"/>
        <v>0</v>
      </c>
      <c r="W22" s="240">
        <f t="shared" si="7"/>
        <v>0.02702702702702703</v>
      </c>
      <c r="X22" s="238">
        <v>0.02702702702702703</v>
      </c>
      <c r="Y22" s="286">
        <v>0.10810810810810811</v>
      </c>
      <c r="Z22" s="362">
        <v>0.09</v>
      </c>
      <c r="AA22" s="363">
        <v>0.06</v>
      </c>
      <c r="AB22" s="364">
        <v>0.06</v>
      </c>
    </row>
    <row r="23" spans="1:28" s="245" customFormat="1" ht="13.5" customHeight="1">
      <c r="A23" s="712">
        <v>5</v>
      </c>
      <c r="B23" s="375" t="s">
        <v>17</v>
      </c>
      <c r="C23" s="317">
        <v>0</v>
      </c>
      <c r="D23" s="318">
        <v>0</v>
      </c>
      <c r="E23" s="318">
        <v>0</v>
      </c>
      <c r="F23" s="318">
        <v>0</v>
      </c>
      <c r="G23" s="318">
        <v>0</v>
      </c>
      <c r="H23" s="318">
        <v>0</v>
      </c>
      <c r="I23" s="319">
        <v>0</v>
      </c>
      <c r="J23" s="272">
        <f t="shared" si="8"/>
        <v>0</v>
      </c>
      <c r="K23" s="318">
        <v>1</v>
      </c>
      <c r="L23" s="277">
        <v>2</v>
      </c>
      <c r="M23" s="317">
        <v>223</v>
      </c>
      <c r="N23" s="376">
        <v>168</v>
      </c>
      <c r="O23" s="319">
        <v>129</v>
      </c>
      <c r="P23" s="265">
        <f t="shared" si="0"/>
        <v>0</v>
      </c>
      <c r="Q23" s="266">
        <f t="shared" si="1"/>
        <v>0</v>
      </c>
      <c r="R23" s="266">
        <f t="shared" si="2"/>
        <v>0</v>
      </c>
      <c r="S23" s="266">
        <f t="shared" si="3"/>
        <v>0</v>
      </c>
      <c r="T23" s="266">
        <f t="shared" si="4"/>
        <v>0</v>
      </c>
      <c r="U23" s="266">
        <f t="shared" si="5"/>
        <v>0</v>
      </c>
      <c r="V23" s="267">
        <f t="shared" si="6"/>
        <v>0</v>
      </c>
      <c r="W23" s="278">
        <f t="shared" si="7"/>
        <v>0</v>
      </c>
      <c r="X23" s="266">
        <v>0.02702702702702703</v>
      </c>
      <c r="Y23" s="321">
        <v>0.05405405405405406</v>
      </c>
      <c r="Z23" s="377">
        <v>0.07</v>
      </c>
      <c r="AA23" s="378">
        <v>0.05</v>
      </c>
      <c r="AB23" s="379">
        <v>0.04</v>
      </c>
    </row>
    <row r="24" spans="1:28" s="245" customFormat="1" ht="13.5" customHeight="1">
      <c r="A24" s="713"/>
      <c r="B24" s="360" t="s">
        <v>18</v>
      </c>
      <c r="C24" s="230">
        <v>0</v>
      </c>
      <c r="D24" s="231">
        <v>0</v>
      </c>
      <c r="E24" s="231">
        <v>0</v>
      </c>
      <c r="F24" s="231">
        <v>0</v>
      </c>
      <c r="G24" s="231">
        <v>0</v>
      </c>
      <c r="H24" s="231">
        <v>0</v>
      </c>
      <c r="I24" s="232">
        <v>0</v>
      </c>
      <c r="J24" s="233">
        <f t="shared" si="8"/>
        <v>0</v>
      </c>
      <c r="K24" s="231">
        <v>0</v>
      </c>
      <c r="L24" s="236">
        <v>8</v>
      </c>
      <c r="M24" s="230">
        <v>240</v>
      </c>
      <c r="N24" s="361">
        <v>217</v>
      </c>
      <c r="O24" s="232">
        <v>282</v>
      </c>
      <c r="P24" s="247">
        <f t="shared" si="0"/>
        <v>0</v>
      </c>
      <c r="Q24" s="238">
        <f t="shared" si="1"/>
        <v>0</v>
      </c>
      <c r="R24" s="238">
        <f t="shared" si="2"/>
        <v>0</v>
      </c>
      <c r="S24" s="238">
        <f t="shared" si="3"/>
        <v>0</v>
      </c>
      <c r="T24" s="238">
        <f t="shared" si="4"/>
        <v>0</v>
      </c>
      <c r="U24" s="238">
        <f t="shared" si="5"/>
        <v>0</v>
      </c>
      <c r="V24" s="239">
        <f t="shared" si="6"/>
        <v>0</v>
      </c>
      <c r="W24" s="240">
        <f t="shared" si="7"/>
        <v>0</v>
      </c>
      <c r="X24" s="238">
        <v>0</v>
      </c>
      <c r="Y24" s="286">
        <v>0.21621621621621623</v>
      </c>
      <c r="Z24" s="362">
        <v>0.08</v>
      </c>
      <c r="AA24" s="363">
        <v>0.07</v>
      </c>
      <c r="AB24" s="364">
        <v>0.09</v>
      </c>
    </row>
    <row r="25" spans="1:28" s="245" customFormat="1" ht="13.5" customHeight="1">
      <c r="A25" s="713"/>
      <c r="B25" s="360" t="s">
        <v>19</v>
      </c>
      <c r="C25" s="230">
        <v>0</v>
      </c>
      <c r="D25" s="231">
        <v>1</v>
      </c>
      <c r="E25" s="231">
        <v>0</v>
      </c>
      <c r="F25" s="231">
        <v>0</v>
      </c>
      <c r="G25" s="231">
        <v>0</v>
      </c>
      <c r="H25" s="231">
        <v>0</v>
      </c>
      <c r="I25" s="232">
        <v>0</v>
      </c>
      <c r="J25" s="233">
        <f t="shared" si="8"/>
        <v>1</v>
      </c>
      <c r="K25" s="231">
        <v>1</v>
      </c>
      <c r="L25" s="236">
        <v>13</v>
      </c>
      <c r="M25" s="230">
        <v>542</v>
      </c>
      <c r="N25" s="361">
        <v>353</v>
      </c>
      <c r="O25" s="232">
        <v>532</v>
      </c>
      <c r="P25" s="247">
        <f t="shared" si="0"/>
        <v>0</v>
      </c>
      <c r="Q25" s="238">
        <f t="shared" si="1"/>
        <v>0.16666666666666666</v>
      </c>
      <c r="R25" s="238">
        <f t="shared" si="2"/>
        <v>0</v>
      </c>
      <c r="S25" s="238">
        <f t="shared" si="3"/>
        <v>0</v>
      </c>
      <c r="T25" s="238">
        <f t="shared" si="4"/>
        <v>0</v>
      </c>
      <c r="U25" s="238">
        <f t="shared" si="5"/>
        <v>0</v>
      </c>
      <c r="V25" s="239">
        <f t="shared" si="6"/>
        <v>0</v>
      </c>
      <c r="W25" s="240">
        <f t="shared" si="7"/>
        <v>0.02702702702702703</v>
      </c>
      <c r="X25" s="238">
        <v>0.02702702702702703</v>
      </c>
      <c r="Y25" s="286">
        <v>0.35135135135135137</v>
      </c>
      <c r="Z25" s="362">
        <v>0.17</v>
      </c>
      <c r="AA25" s="363">
        <v>0.11</v>
      </c>
      <c r="AB25" s="364">
        <v>0.17</v>
      </c>
    </row>
    <row r="26" spans="1:28" s="245" customFormat="1" ht="13.5" customHeight="1">
      <c r="A26" s="713"/>
      <c r="B26" s="360" t="s">
        <v>20</v>
      </c>
      <c r="C26" s="230">
        <v>0</v>
      </c>
      <c r="D26" s="231">
        <v>0</v>
      </c>
      <c r="E26" s="231">
        <v>0</v>
      </c>
      <c r="F26" s="231">
        <v>0</v>
      </c>
      <c r="G26" s="231">
        <v>0</v>
      </c>
      <c r="H26" s="231">
        <v>0</v>
      </c>
      <c r="I26" s="232">
        <v>0</v>
      </c>
      <c r="J26" s="233">
        <f t="shared" si="8"/>
        <v>0</v>
      </c>
      <c r="K26" s="231">
        <v>1</v>
      </c>
      <c r="L26" s="236">
        <v>14</v>
      </c>
      <c r="M26" s="230">
        <v>787</v>
      </c>
      <c r="N26" s="361">
        <v>468</v>
      </c>
      <c r="O26" s="232">
        <v>707</v>
      </c>
      <c r="P26" s="247">
        <f t="shared" si="0"/>
        <v>0</v>
      </c>
      <c r="Q26" s="238">
        <f t="shared" si="1"/>
        <v>0</v>
      </c>
      <c r="R26" s="238">
        <f t="shared" si="2"/>
        <v>0</v>
      </c>
      <c r="S26" s="238">
        <f t="shared" si="3"/>
        <v>0</v>
      </c>
      <c r="T26" s="238">
        <f t="shared" si="4"/>
        <v>0</v>
      </c>
      <c r="U26" s="238">
        <f t="shared" si="5"/>
        <v>0</v>
      </c>
      <c r="V26" s="239">
        <f t="shared" si="6"/>
        <v>0</v>
      </c>
      <c r="W26" s="240">
        <f t="shared" si="7"/>
        <v>0</v>
      </c>
      <c r="X26" s="238">
        <v>0.02702702702702703</v>
      </c>
      <c r="Y26" s="286">
        <v>0.3783783783783784</v>
      </c>
      <c r="Z26" s="362">
        <v>0.25</v>
      </c>
      <c r="AA26" s="363">
        <v>0.15</v>
      </c>
      <c r="AB26" s="364">
        <v>0.22</v>
      </c>
    </row>
    <row r="27" spans="1:28" s="245" customFormat="1" ht="13.5" customHeight="1">
      <c r="A27" s="714"/>
      <c r="B27" s="365" t="s">
        <v>21</v>
      </c>
      <c r="C27" s="249">
        <v>0</v>
      </c>
      <c r="D27" s="250">
        <v>0</v>
      </c>
      <c r="E27" s="250">
        <v>0</v>
      </c>
      <c r="F27" s="250">
        <v>1</v>
      </c>
      <c r="G27" s="250">
        <v>0</v>
      </c>
      <c r="H27" s="250">
        <v>0</v>
      </c>
      <c r="I27" s="251">
        <v>0</v>
      </c>
      <c r="J27" s="252">
        <f t="shared" si="8"/>
        <v>1</v>
      </c>
      <c r="K27" s="250">
        <v>3</v>
      </c>
      <c r="L27" s="255">
        <v>17</v>
      </c>
      <c r="M27" s="249">
        <v>1138</v>
      </c>
      <c r="N27" s="368">
        <v>538</v>
      </c>
      <c r="O27" s="251">
        <v>1137</v>
      </c>
      <c r="P27" s="269">
        <f t="shared" si="0"/>
        <v>0</v>
      </c>
      <c r="Q27" s="257">
        <f t="shared" si="1"/>
        <v>0</v>
      </c>
      <c r="R27" s="257">
        <f t="shared" si="2"/>
        <v>0</v>
      </c>
      <c r="S27" s="257">
        <f t="shared" si="3"/>
        <v>0.09090909090909091</v>
      </c>
      <c r="T27" s="257">
        <f t="shared" si="4"/>
        <v>0</v>
      </c>
      <c r="U27" s="257">
        <f t="shared" si="5"/>
        <v>0</v>
      </c>
      <c r="V27" s="258">
        <f t="shared" si="6"/>
        <v>0</v>
      </c>
      <c r="W27" s="256">
        <f t="shared" si="7"/>
        <v>0.02702702702702703</v>
      </c>
      <c r="X27" s="257">
        <v>0.08108108108108109</v>
      </c>
      <c r="Y27" s="290">
        <v>0.4594594594594595</v>
      </c>
      <c r="Z27" s="369">
        <v>0.36</v>
      </c>
      <c r="AA27" s="370">
        <v>0.17</v>
      </c>
      <c r="AB27" s="371">
        <v>0.36</v>
      </c>
    </row>
    <row r="28" spans="1:28" s="245" customFormat="1" ht="13.5" customHeight="1">
      <c r="A28" s="712">
        <v>6</v>
      </c>
      <c r="B28" s="360" t="s">
        <v>22</v>
      </c>
      <c r="C28" s="230">
        <v>0</v>
      </c>
      <c r="D28" s="231">
        <v>0</v>
      </c>
      <c r="E28" s="231">
        <v>2</v>
      </c>
      <c r="F28" s="231">
        <v>0</v>
      </c>
      <c r="G28" s="231">
        <v>1</v>
      </c>
      <c r="H28" s="231">
        <v>0</v>
      </c>
      <c r="I28" s="232">
        <v>0</v>
      </c>
      <c r="J28" s="233">
        <f t="shared" si="8"/>
        <v>3</v>
      </c>
      <c r="K28" s="231">
        <v>3</v>
      </c>
      <c r="L28" s="236">
        <v>47</v>
      </c>
      <c r="M28" s="230">
        <v>1529</v>
      </c>
      <c r="N28" s="361">
        <v>937</v>
      </c>
      <c r="O28" s="232">
        <v>1706</v>
      </c>
      <c r="P28" s="247">
        <f t="shared" si="0"/>
        <v>0</v>
      </c>
      <c r="Q28" s="238">
        <f t="shared" si="1"/>
        <v>0</v>
      </c>
      <c r="R28" s="238">
        <f t="shared" si="2"/>
        <v>0.4</v>
      </c>
      <c r="S28" s="238">
        <f t="shared" si="3"/>
        <v>0</v>
      </c>
      <c r="T28" s="238">
        <f t="shared" si="4"/>
        <v>0.25</v>
      </c>
      <c r="U28" s="238">
        <f t="shared" si="5"/>
        <v>0</v>
      </c>
      <c r="V28" s="268">
        <f t="shared" si="6"/>
        <v>0</v>
      </c>
      <c r="W28" s="240">
        <f t="shared" si="7"/>
        <v>0.08108108108108109</v>
      </c>
      <c r="X28" s="238">
        <v>0.08108108108108109</v>
      </c>
      <c r="Y28" s="286">
        <v>1.2702702702702702</v>
      </c>
      <c r="Z28" s="362">
        <v>0.49</v>
      </c>
      <c r="AA28" s="363">
        <v>0.3</v>
      </c>
      <c r="AB28" s="364">
        <v>0.54</v>
      </c>
    </row>
    <row r="29" spans="1:28" s="245" customFormat="1" ht="13.5" customHeight="1">
      <c r="A29" s="713"/>
      <c r="B29" s="360" t="s">
        <v>23</v>
      </c>
      <c r="C29" s="230">
        <v>0</v>
      </c>
      <c r="D29" s="231">
        <v>0</v>
      </c>
      <c r="E29" s="231">
        <v>8</v>
      </c>
      <c r="F29" s="231">
        <v>4</v>
      </c>
      <c r="G29" s="231">
        <v>1</v>
      </c>
      <c r="H29" s="231">
        <v>4</v>
      </c>
      <c r="I29" s="232">
        <v>1</v>
      </c>
      <c r="J29" s="233">
        <f t="shared" si="8"/>
        <v>18</v>
      </c>
      <c r="K29" s="231">
        <v>1</v>
      </c>
      <c r="L29" s="236">
        <v>77</v>
      </c>
      <c r="M29" s="230">
        <v>2691</v>
      </c>
      <c r="N29" s="361">
        <v>1292</v>
      </c>
      <c r="O29" s="232">
        <v>2769</v>
      </c>
      <c r="P29" s="247">
        <f t="shared" si="0"/>
        <v>0</v>
      </c>
      <c r="Q29" s="238">
        <f t="shared" si="1"/>
        <v>0</v>
      </c>
      <c r="R29" s="238">
        <f t="shared" si="2"/>
        <v>1.6</v>
      </c>
      <c r="S29" s="238">
        <f t="shared" si="3"/>
        <v>0.36363636363636365</v>
      </c>
      <c r="T29" s="238">
        <f t="shared" si="4"/>
        <v>0.25</v>
      </c>
      <c r="U29" s="238">
        <f t="shared" si="5"/>
        <v>1</v>
      </c>
      <c r="V29" s="268">
        <f t="shared" si="6"/>
        <v>0.25</v>
      </c>
      <c r="W29" s="240">
        <f t="shared" si="7"/>
        <v>0.4864864864864865</v>
      </c>
      <c r="X29" s="238">
        <v>0.02702702702702703</v>
      </c>
      <c r="Y29" s="286">
        <v>2.081081081081081</v>
      </c>
      <c r="Z29" s="362">
        <v>0.85</v>
      </c>
      <c r="AA29" s="363">
        <v>0.41</v>
      </c>
      <c r="AB29" s="364">
        <v>0.88</v>
      </c>
    </row>
    <row r="30" spans="1:28" s="245" customFormat="1" ht="13.5" customHeight="1">
      <c r="A30" s="713"/>
      <c r="B30" s="360" t="s">
        <v>24</v>
      </c>
      <c r="C30" s="230">
        <v>0</v>
      </c>
      <c r="D30" s="231">
        <v>0</v>
      </c>
      <c r="E30" s="231">
        <v>17</v>
      </c>
      <c r="F30" s="231">
        <v>9</v>
      </c>
      <c r="G30" s="231">
        <v>6</v>
      </c>
      <c r="H30" s="231">
        <v>4</v>
      </c>
      <c r="I30" s="232">
        <v>0</v>
      </c>
      <c r="J30" s="233">
        <f t="shared" si="8"/>
        <v>36</v>
      </c>
      <c r="K30" s="231">
        <v>10</v>
      </c>
      <c r="L30" s="236">
        <v>83</v>
      </c>
      <c r="M30" s="230">
        <v>4125</v>
      </c>
      <c r="N30" s="361">
        <v>1984</v>
      </c>
      <c r="O30" s="232">
        <v>4517</v>
      </c>
      <c r="P30" s="247">
        <f t="shared" si="0"/>
        <v>0</v>
      </c>
      <c r="Q30" s="238">
        <f t="shared" si="1"/>
        <v>0</v>
      </c>
      <c r="R30" s="238">
        <f t="shared" si="2"/>
        <v>3.4</v>
      </c>
      <c r="S30" s="238">
        <f t="shared" si="3"/>
        <v>0.8181818181818182</v>
      </c>
      <c r="T30" s="238">
        <f t="shared" si="4"/>
        <v>1.5</v>
      </c>
      <c r="U30" s="238">
        <f t="shared" si="5"/>
        <v>1</v>
      </c>
      <c r="V30" s="268">
        <f t="shared" si="6"/>
        <v>0</v>
      </c>
      <c r="W30" s="240">
        <f t="shared" si="7"/>
        <v>0.972972972972973</v>
      </c>
      <c r="X30" s="238">
        <v>0.2702702702702703</v>
      </c>
      <c r="Y30" s="286">
        <v>2.2432432432432434</v>
      </c>
      <c r="Z30" s="362">
        <v>1.31</v>
      </c>
      <c r="AA30" s="363">
        <v>0.63</v>
      </c>
      <c r="AB30" s="364">
        <v>1.43</v>
      </c>
    </row>
    <row r="31" spans="1:28" s="245" customFormat="1" ht="13.5" customHeight="1">
      <c r="A31" s="714"/>
      <c r="B31" s="365">
        <v>26</v>
      </c>
      <c r="C31" s="249">
        <v>0</v>
      </c>
      <c r="D31" s="250">
        <v>0</v>
      </c>
      <c r="E31" s="250">
        <v>13</v>
      </c>
      <c r="F31" s="250">
        <v>11</v>
      </c>
      <c r="G31" s="250">
        <v>14</v>
      </c>
      <c r="H31" s="250">
        <v>3</v>
      </c>
      <c r="I31" s="251">
        <v>0</v>
      </c>
      <c r="J31" s="252">
        <f t="shared" si="8"/>
        <v>41</v>
      </c>
      <c r="K31" s="250">
        <v>12</v>
      </c>
      <c r="L31" s="255">
        <v>88</v>
      </c>
      <c r="M31" s="249">
        <v>5484</v>
      </c>
      <c r="N31" s="368">
        <v>3957</v>
      </c>
      <c r="O31" s="251">
        <v>7160</v>
      </c>
      <c r="P31" s="269">
        <f t="shared" si="0"/>
        <v>0</v>
      </c>
      <c r="Q31" s="257">
        <f t="shared" si="1"/>
        <v>0</v>
      </c>
      <c r="R31" s="257">
        <f t="shared" si="2"/>
        <v>2.6</v>
      </c>
      <c r="S31" s="257">
        <f t="shared" si="3"/>
        <v>1</v>
      </c>
      <c r="T31" s="257">
        <f t="shared" si="4"/>
        <v>3.5</v>
      </c>
      <c r="U31" s="257">
        <f t="shared" si="5"/>
        <v>0.75</v>
      </c>
      <c r="V31" s="270">
        <f t="shared" si="6"/>
        <v>0</v>
      </c>
      <c r="W31" s="256">
        <f t="shared" si="7"/>
        <v>1.1081081081081081</v>
      </c>
      <c r="X31" s="257">
        <v>0.32432432432432434</v>
      </c>
      <c r="Y31" s="290">
        <v>2.3783783783783785</v>
      </c>
      <c r="Z31" s="369">
        <v>1.74</v>
      </c>
      <c r="AA31" s="370">
        <v>1.25</v>
      </c>
      <c r="AB31" s="371">
        <v>2.27</v>
      </c>
    </row>
    <row r="32" spans="1:28" s="245" customFormat="1" ht="13.5" customHeight="1">
      <c r="A32" s="712">
        <v>7</v>
      </c>
      <c r="B32" s="360" t="s">
        <v>26</v>
      </c>
      <c r="C32" s="230">
        <v>0</v>
      </c>
      <c r="D32" s="231">
        <v>0</v>
      </c>
      <c r="E32" s="231">
        <v>20</v>
      </c>
      <c r="F32" s="231">
        <v>21</v>
      </c>
      <c r="G32" s="231">
        <v>11</v>
      </c>
      <c r="H32" s="231">
        <v>2</v>
      </c>
      <c r="I32" s="232">
        <v>1</v>
      </c>
      <c r="J32" s="233">
        <f t="shared" si="8"/>
        <v>55</v>
      </c>
      <c r="K32" s="231">
        <v>19</v>
      </c>
      <c r="L32" s="236">
        <v>112</v>
      </c>
      <c r="M32" s="230">
        <v>8022</v>
      </c>
      <c r="N32" s="361">
        <v>5623</v>
      </c>
      <c r="O32" s="232">
        <v>9643</v>
      </c>
      <c r="P32" s="247">
        <f t="shared" si="0"/>
        <v>0</v>
      </c>
      <c r="Q32" s="238">
        <f t="shared" si="1"/>
        <v>0</v>
      </c>
      <c r="R32" s="238">
        <f t="shared" si="2"/>
        <v>4</v>
      </c>
      <c r="S32" s="238">
        <f t="shared" si="3"/>
        <v>1.9090909090909092</v>
      </c>
      <c r="T32" s="238">
        <f t="shared" si="4"/>
        <v>2.75</v>
      </c>
      <c r="U32" s="238">
        <f t="shared" si="5"/>
        <v>0.5</v>
      </c>
      <c r="V32" s="239">
        <f t="shared" si="6"/>
        <v>0.25</v>
      </c>
      <c r="W32" s="240">
        <f t="shared" si="7"/>
        <v>1.4864864864864864</v>
      </c>
      <c r="X32" s="238">
        <v>0.5135135135135135</v>
      </c>
      <c r="Y32" s="286">
        <v>3.027027027027027</v>
      </c>
      <c r="Z32" s="362">
        <v>2.54</v>
      </c>
      <c r="AA32" s="363">
        <v>1.79</v>
      </c>
      <c r="AB32" s="364">
        <v>3.06</v>
      </c>
    </row>
    <row r="33" spans="1:28" s="245" customFormat="1" ht="13.5" customHeight="1">
      <c r="A33" s="713"/>
      <c r="B33" s="360" t="s">
        <v>27</v>
      </c>
      <c r="C33" s="230">
        <v>3</v>
      </c>
      <c r="D33" s="231">
        <v>7</v>
      </c>
      <c r="E33" s="231">
        <v>29</v>
      </c>
      <c r="F33" s="231">
        <v>56</v>
      </c>
      <c r="G33" s="231">
        <v>19</v>
      </c>
      <c r="H33" s="231">
        <v>8</v>
      </c>
      <c r="I33" s="232">
        <v>1</v>
      </c>
      <c r="J33" s="233">
        <f t="shared" si="8"/>
        <v>123</v>
      </c>
      <c r="K33" s="231">
        <v>28</v>
      </c>
      <c r="L33" s="236">
        <v>104</v>
      </c>
      <c r="M33" s="230">
        <v>11775</v>
      </c>
      <c r="N33" s="361">
        <v>8672</v>
      </c>
      <c r="O33" s="232">
        <v>13900</v>
      </c>
      <c r="P33" s="247">
        <f t="shared" si="0"/>
        <v>1</v>
      </c>
      <c r="Q33" s="238">
        <f t="shared" si="1"/>
        <v>1.1666666666666667</v>
      </c>
      <c r="R33" s="238">
        <f t="shared" si="2"/>
        <v>5.8</v>
      </c>
      <c r="S33" s="238">
        <f t="shared" si="3"/>
        <v>5.090909090909091</v>
      </c>
      <c r="T33" s="238">
        <f t="shared" si="4"/>
        <v>4.75</v>
      </c>
      <c r="U33" s="238">
        <f t="shared" si="5"/>
        <v>2</v>
      </c>
      <c r="V33" s="239">
        <f t="shared" si="6"/>
        <v>0.25</v>
      </c>
      <c r="W33" s="240">
        <f t="shared" si="7"/>
        <v>3.324324324324324</v>
      </c>
      <c r="X33" s="238">
        <v>0.7567567567567568</v>
      </c>
      <c r="Y33" s="286">
        <v>2.810810810810811</v>
      </c>
      <c r="Z33" s="362">
        <v>3.73</v>
      </c>
      <c r="AA33" s="363">
        <v>2.76</v>
      </c>
      <c r="AB33" s="364">
        <v>4.43</v>
      </c>
    </row>
    <row r="34" spans="1:28" s="245" customFormat="1" ht="13.5" customHeight="1">
      <c r="A34" s="713"/>
      <c r="B34" s="360" t="s">
        <v>28</v>
      </c>
      <c r="C34" s="230">
        <v>0</v>
      </c>
      <c r="D34" s="231">
        <v>12</v>
      </c>
      <c r="E34" s="231">
        <v>38</v>
      </c>
      <c r="F34" s="231">
        <v>87</v>
      </c>
      <c r="G34" s="231">
        <v>16</v>
      </c>
      <c r="H34" s="231">
        <v>22</v>
      </c>
      <c r="I34" s="232">
        <v>4</v>
      </c>
      <c r="J34" s="233">
        <f t="shared" si="8"/>
        <v>179</v>
      </c>
      <c r="K34" s="231">
        <v>25</v>
      </c>
      <c r="L34" s="236">
        <v>87</v>
      </c>
      <c r="M34" s="230">
        <v>15671</v>
      </c>
      <c r="N34" s="361">
        <v>9012</v>
      </c>
      <c r="O34" s="232">
        <v>13704</v>
      </c>
      <c r="P34" s="247">
        <f t="shared" si="0"/>
        <v>0</v>
      </c>
      <c r="Q34" s="238">
        <f t="shared" si="1"/>
        <v>2</v>
      </c>
      <c r="R34" s="238">
        <f t="shared" si="2"/>
        <v>7.6</v>
      </c>
      <c r="S34" s="238">
        <f t="shared" si="3"/>
        <v>7.909090909090909</v>
      </c>
      <c r="T34" s="238">
        <f t="shared" si="4"/>
        <v>4</v>
      </c>
      <c r="U34" s="238">
        <f t="shared" si="5"/>
        <v>5.5</v>
      </c>
      <c r="V34" s="239">
        <f t="shared" si="6"/>
        <v>1</v>
      </c>
      <c r="W34" s="240">
        <f t="shared" si="7"/>
        <v>4.837837837837838</v>
      </c>
      <c r="X34" s="238">
        <v>0.6756756756756757</v>
      </c>
      <c r="Y34" s="286">
        <v>2.3513513513513513</v>
      </c>
      <c r="Z34" s="362">
        <v>4.97</v>
      </c>
      <c r="AA34" s="363">
        <v>2.86</v>
      </c>
      <c r="AB34" s="364">
        <v>4.35</v>
      </c>
    </row>
    <row r="35" spans="1:28" s="245" customFormat="1" ht="13.5" customHeight="1">
      <c r="A35" s="714"/>
      <c r="B35" s="360" t="s">
        <v>29</v>
      </c>
      <c r="C35" s="230">
        <v>2</v>
      </c>
      <c r="D35" s="231">
        <v>10</v>
      </c>
      <c r="E35" s="231">
        <v>37</v>
      </c>
      <c r="F35" s="231">
        <v>69</v>
      </c>
      <c r="G35" s="231">
        <v>17</v>
      </c>
      <c r="H35" s="231">
        <v>18</v>
      </c>
      <c r="I35" s="232">
        <v>2</v>
      </c>
      <c r="J35" s="233">
        <f t="shared" si="8"/>
        <v>155</v>
      </c>
      <c r="K35" s="231">
        <v>64</v>
      </c>
      <c r="L35" s="236">
        <v>76</v>
      </c>
      <c r="M35" s="230">
        <v>13060</v>
      </c>
      <c r="N35" s="361">
        <v>10655</v>
      </c>
      <c r="O35" s="232">
        <v>13733</v>
      </c>
      <c r="P35" s="247">
        <f t="shared" si="0"/>
        <v>0.6666666666666666</v>
      </c>
      <c r="Q35" s="238">
        <f t="shared" si="1"/>
        <v>1.6666666666666667</v>
      </c>
      <c r="R35" s="238">
        <f t="shared" si="2"/>
        <v>7.4</v>
      </c>
      <c r="S35" s="238">
        <f t="shared" si="3"/>
        <v>6.2727272727272725</v>
      </c>
      <c r="T35" s="238">
        <f t="shared" si="4"/>
        <v>4.25</v>
      </c>
      <c r="U35" s="238">
        <f t="shared" si="5"/>
        <v>4.5</v>
      </c>
      <c r="V35" s="239">
        <f t="shared" si="6"/>
        <v>0.5</v>
      </c>
      <c r="W35" s="240">
        <f t="shared" si="7"/>
        <v>4.1891891891891895</v>
      </c>
      <c r="X35" s="238">
        <v>1.7297297297297298</v>
      </c>
      <c r="Y35" s="286">
        <v>2.054054054054054</v>
      </c>
      <c r="Z35" s="362">
        <v>4.14</v>
      </c>
      <c r="AA35" s="363">
        <v>3.38</v>
      </c>
      <c r="AB35" s="364">
        <v>4.36</v>
      </c>
    </row>
    <row r="36" spans="1:28" s="245" customFormat="1" ht="13.5" customHeight="1">
      <c r="A36" s="712">
        <v>8</v>
      </c>
      <c r="B36" s="375" t="s">
        <v>30</v>
      </c>
      <c r="C36" s="317">
        <v>5</v>
      </c>
      <c r="D36" s="318">
        <v>15</v>
      </c>
      <c r="E36" s="318">
        <v>27</v>
      </c>
      <c r="F36" s="318">
        <v>73</v>
      </c>
      <c r="G36" s="318">
        <v>13</v>
      </c>
      <c r="H36" s="318">
        <v>24</v>
      </c>
      <c r="I36" s="319">
        <v>2</v>
      </c>
      <c r="J36" s="272">
        <f t="shared" si="8"/>
        <v>159</v>
      </c>
      <c r="K36" s="318">
        <v>64</v>
      </c>
      <c r="L36" s="277">
        <v>46</v>
      </c>
      <c r="M36" s="317">
        <v>13887</v>
      </c>
      <c r="N36" s="376">
        <v>10310</v>
      </c>
      <c r="O36" s="319">
        <v>10963</v>
      </c>
      <c r="P36" s="265">
        <f t="shared" si="0"/>
        <v>1.6666666666666667</v>
      </c>
      <c r="Q36" s="266">
        <f t="shared" si="1"/>
        <v>2.5</v>
      </c>
      <c r="R36" s="266">
        <f t="shared" si="2"/>
        <v>5.4</v>
      </c>
      <c r="S36" s="266">
        <f t="shared" si="3"/>
        <v>6.636363636363637</v>
      </c>
      <c r="T36" s="266">
        <f t="shared" si="4"/>
        <v>3.25</v>
      </c>
      <c r="U36" s="266">
        <f t="shared" si="5"/>
        <v>6</v>
      </c>
      <c r="V36" s="279">
        <f t="shared" si="6"/>
        <v>0.5</v>
      </c>
      <c r="W36" s="278">
        <f t="shared" si="7"/>
        <v>4.297297297297297</v>
      </c>
      <c r="X36" s="266">
        <v>1.7297297297297298</v>
      </c>
      <c r="Y36" s="321">
        <v>1.2432432432432432</v>
      </c>
      <c r="Z36" s="377">
        <v>4.4</v>
      </c>
      <c r="AA36" s="378">
        <v>3.28</v>
      </c>
      <c r="AB36" s="379">
        <v>3.49</v>
      </c>
    </row>
    <row r="37" spans="1:28" s="245" customFormat="1" ht="13.5" customHeight="1">
      <c r="A37" s="713"/>
      <c r="B37" s="360" t="s">
        <v>31</v>
      </c>
      <c r="C37" s="230">
        <v>5</v>
      </c>
      <c r="D37" s="231">
        <v>15</v>
      </c>
      <c r="E37" s="231">
        <v>35</v>
      </c>
      <c r="F37" s="231">
        <v>48</v>
      </c>
      <c r="G37" s="231">
        <v>4</v>
      </c>
      <c r="H37" s="231">
        <v>32</v>
      </c>
      <c r="I37" s="232">
        <v>1</v>
      </c>
      <c r="J37" s="233">
        <f t="shared" si="8"/>
        <v>140</v>
      </c>
      <c r="K37" s="231">
        <v>56</v>
      </c>
      <c r="L37" s="236">
        <v>50</v>
      </c>
      <c r="M37" s="230">
        <v>11782</v>
      </c>
      <c r="N37" s="361">
        <v>9274</v>
      </c>
      <c r="O37" s="232">
        <v>7734</v>
      </c>
      <c r="P37" s="247">
        <f t="shared" si="0"/>
        <v>1.6666666666666667</v>
      </c>
      <c r="Q37" s="238">
        <f t="shared" si="1"/>
        <v>2.5</v>
      </c>
      <c r="R37" s="238">
        <f t="shared" si="2"/>
        <v>7</v>
      </c>
      <c r="S37" s="238">
        <f t="shared" si="3"/>
        <v>4.363636363636363</v>
      </c>
      <c r="T37" s="238">
        <f t="shared" si="4"/>
        <v>1</v>
      </c>
      <c r="U37" s="238">
        <f t="shared" si="5"/>
        <v>8</v>
      </c>
      <c r="V37" s="268">
        <f t="shared" si="6"/>
        <v>0.25</v>
      </c>
      <c r="W37" s="240">
        <f t="shared" si="7"/>
        <v>3.7837837837837838</v>
      </c>
      <c r="X37" s="238">
        <v>1.5135135135135136</v>
      </c>
      <c r="Y37" s="286">
        <v>1.3513513513513513</v>
      </c>
      <c r="Z37" s="362">
        <v>3.77</v>
      </c>
      <c r="AA37" s="363">
        <v>2.98</v>
      </c>
      <c r="AB37" s="364">
        <v>2.51</v>
      </c>
    </row>
    <row r="38" spans="1:28" s="245" customFormat="1" ht="13.5" customHeight="1">
      <c r="A38" s="713"/>
      <c r="B38" s="360" t="s">
        <v>32</v>
      </c>
      <c r="C38" s="230">
        <v>4</v>
      </c>
      <c r="D38" s="231">
        <v>22</v>
      </c>
      <c r="E38" s="231">
        <v>23</v>
      </c>
      <c r="F38" s="231">
        <v>41</v>
      </c>
      <c r="G38" s="231">
        <v>3</v>
      </c>
      <c r="H38" s="231">
        <v>12</v>
      </c>
      <c r="I38" s="232">
        <v>7</v>
      </c>
      <c r="J38" s="233">
        <f t="shared" si="8"/>
        <v>112</v>
      </c>
      <c r="K38" s="231">
        <v>46</v>
      </c>
      <c r="L38" s="236">
        <v>26</v>
      </c>
      <c r="M38" s="230">
        <v>7372</v>
      </c>
      <c r="N38" s="361">
        <v>5482</v>
      </c>
      <c r="O38" s="232">
        <v>3610</v>
      </c>
      <c r="P38" s="247">
        <f aca="true" t="shared" si="9" ref="P38:P57">C38/3</f>
        <v>1.3333333333333333</v>
      </c>
      <c r="Q38" s="238">
        <f aca="true" t="shared" si="10" ref="Q38:Q57">D38/6</f>
        <v>3.6666666666666665</v>
      </c>
      <c r="R38" s="238">
        <f aca="true" t="shared" si="11" ref="R38:R57">E38/5</f>
        <v>4.6</v>
      </c>
      <c r="S38" s="238">
        <f aca="true" t="shared" si="12" ref="S38:S57">F38/11</f>
        <v>3.727272727272727</v>
      </c>
      <c r="T38" s="238">
        <f aca="true" t="shared" si="13" ref="T38:T57">G38/4</f>
        <v>0.75</v>
      </c>
      <c r="U38" s="238">
        <f aca="true" t="shared" si="14" ref="U38:U57">H38/4</f>
        <v>3</v>
      </c>
      <c r="V38" s="268">
        <f aca="true" t="shared" si="15" ref="V38:V57">I38/4</f>
        <v>1.75</v>
      </c>
      <c r="W38" s="240">
        <f aca="true" t="shared" si="16" ref="W38:W58">J38/37</f>
        <v>3.027027027027027</v>
      </c>
      <c r="X38" s="238">
        <v>1.2432432432432432</v>
      </c>
      <c r="Y38" s="286">
        <v>0.7027027027027027</v>
      </c>
      <c r="Z38" s="362">
        <v>2.44</v>
      </c>
      <c r="AA38" s="363">
        <v>1.83</v>
      </c>
      <c r="AB38" s="364">
        <v>1.2</v>
      </c>
    </row>
    <row r="39" spans="1:28" s="245" customFormat="1" ht="13.5" customHeight="1">
      <c r="A39" s="713"/>
      <c r="B39" s="360" t="s">
        <v>33</v>
      </c>
      <c r="C39" s="230">
        <v>5</v>
      </c>
      <c r="D39" s="231">
        <v>20</v>
      </c>
      <c r="E39" s="231">
        <v>21</v>
      </c>
      <c r="F39" s="231">
        <v>29</v>
      </c>
      <c r="G39" s="231">
        <v>4</v>
      </c>
      <c r="H39" s="231">
        <v>29</v>
      </c>
      <c r="I39" s="232">
        <v>7</v>
      </c>
      <c r="J39" s="233">
        <f t="shared" si="8"/>
        <v>115</v>
      </c>
      <c r="K39" s="231">
        <v>55</v>
      </c>
      <c r="L39" s="236">
        <v>33</v>
      </c>
      <c r="M39" s="230">
        <v>7053</v>
      </c>
      <c r="N39" s="361">
        <v>4664</v>
      </c>
      <c r="O39" s="232">
        <v>3772</v>
      </c>
      <c r="P39" s="247">
        <f t="shared" si="9"/>
        <v>1.6666666666666667</v>
      </c>
      <c r="Q39" s="238">
        <f t="shared" si="10"/>
        <v>3.3333333333333335</v>
      </c>
      <c r="R39" s="238">
        <f t="shared" si="11"/>
        <v>4.2</v>
      </c>
      <c r="S39" s="238">
        <f t="shared" si="12"/>
        <v>2.6363636363636362</v>
      </c>
      <c r="T39" s="238">
        <f t="shared" si="13"/>
        <v>1</v>
      </c>
      <c r="U39" s="238">
        <f t="shared" si="14"/>
        <v>7.25</v>
      </c>
      <c r="V39" s="268">
        <f t="shared" si="15"/>
        <v>1.75</v>
      </c>
      <c r="W39" s="240">
        <f t="shared" si="16"/>
        <v>3.108108108108108</v>
      </c>
      <c r="X39" s="238">
        <v>1.4864864864864864</v>
      </c>
      <c r="Y39" s="286">
        <v>0.8918918918918919</v>
      </c>
      <c r="Z39" s="362">
        <v>2.26</v>
      </c>
      <c r="AA39" s="363">
        <v>1.5</v>
      </c>
      <c r="AB39" s="364">
        <v>1.21</v>
      </c>
    </row>
    <row r="40" spans="1:28" s="245" customFormat="1" ht="13.5" customHeight="1">
      <c r="A40" s="714"/>
      <c r="B40" s="365" t="s">
        <v>34</v>
      </c>
      <c r="C40" s="249">
        <v>1</v>
      </c>
      <c r="D40" s="250">
        <v>32</v>
      </c>
      <c r="E40" s="250">
        <v>12</v>
      </c>
      <c r="F40" s="250">
        <v>24</v>
      </c>
      <c r="G40" s="250">
        <v>4</v>
      </c>
      <c r="H40" s="250">
        <v>9</v>
      </c>
      <c r="I40" s="251">
        <v>7</v>
      </c>
      <c r="J40" s="252">
        <f t="shared" si="8"/>
        <v>89</v>
      </c>
      <c r="K40" s="250">
        <v>36</v>
      </c>
      <c r="L40" s="255">
        <v>30</v>
      </c>
      <c r="M40" s="249">
        <v>7112</v>
      </c>
      <c r="N40" s="368">
        <v>4482</v>
      </c>
      <c r="O40" s="251">
        <v>3576</v>
      </c>
      <c r="P40" s="269">
        <f t="shared" si="9"/>
        <v>0.3333333333333333</v>
      </c>
      <c r="Q40" s="257">
        <f t="shared" si="10"/>
        <v>5.333333333333333</v>
      </c>
      <c r="R40" s="257">
        <f t="shared" si="11"/>
        <v>2.4</v>
      </c>
      <c r="S40" s="257">
        <f t="shared" si="12"/>
        <v>2.1818181818181817</v>
      </c>
      <c r="T40" s="257">
        <f t="shared" si="13"/>
        <v>1</v>
      </c>
      <c r="U40" s="257">
        <f t="shared" si="14"/>
        <v>2.25</v>
      </c>
      <c r="V40" s="270">
        <f t="shared" si="15"/>
        <v>1.75</v>
      </c>
      <c r="W40" s="256">
        <f t="shared" si="16"/>
        <v>2.4054054054054053</v>
      </c>
      <c r="X40" s="257">
        <v>0.972972972972973</v>
      </c>
      <c r="Y40" s="290">
        <v>0.8108108108108109</v>
      </c>
      <c r="Z40" s="369">
        <v>2.26</v>
      </c>
      <c r="AA40" s="370">
        <v>1.43</v>
      </c>
      <c r="AB40" s="371">
        <v>1.14</v>
      </c>
    </row>
    <row r="41" spans="1:28" s="245" customFormat="1" ht="13.5" customHeight="1">
      <c r="A41" s="712">
        <v>9</v>
      </c>
      <c r="B41" s="360" t="s">
        <v>35</v>
      </c>
      <c r="C41" s="230">
        <v>9</v>
      </c>
      <c r="D41" s="231">
        <v>11</v>
      </c>
      <c r="E41" s="231">
        <v>8</v>
      </c>
      <c r="F41" s="231">
        <v>11</v>
      </c>
      <c r="G41" s="231">
        <v>2</v>
      </c>
      <c r="H41" s="231">
        <v>12</v>
      </c>
      <c r="I41" s="232">
        <v>10</v>
      </c>
      <c r="J41" s="233">
        <f t="shared" si="8"/>
        <v>63</v>
      </c>
      <c r="K41" s="231">
        <v>33</v>
      </c>
      <c r="L41" s="236">
        <v>29</v>
      </c>
      <c r="M41" s="230">
        <v>6282</v>
      </c>
      <c r="N41" s="361">
        <v>3633</v>
      </c>
      <c r="O41" s="232">
        <v>3150</v>
      </c>
      <c r="P41" s="247">
        <f t="shared" si="9"/>
        <v>3</v>
      </c>
      <c r="Q41" s="238">
        <f t="shared" si="10"/>
        <v>1.8333333333333333</v>
      </c>
      <c r="R41" s="238">
        <f t="shared" si="11"/>
        <v>1.6</v>
      </c>
      <c r="S41" s="238">
        <f t="shared" si="12"/>
        <v>1</v>
      </c>
      <c r="T41" s="238">
        <f t="shared" si="13"/>
        <v>0.5</v>
      </c>
      <c r="U41" s="238">
        <f t="shared" si="14"/>
        <v>3</v>
      </c>
      <c r="V41" s="239">
        <f t="shared" si="15"/>
        <v>2.5</v>
      </c>
      <c r="W41" s="240">
        <f t="shared" si="16"/>
        <v>1.7027027027027026</v>
      </c>
      <c r="X41" s="238">
        <v>0.8918918918918919</v>
      </c>
      <c r="Y41" s="286">
        <v>0.7837837837837838</v>
      </c>
      <c r="Z41" s="362">
        <v>2</v>
      </c>
      <c r="AA41" s="363">
        <v>1.15</v>
      </c>
      <c r="AB41" s="364">
        <v>1</v>
      </c>
    </row>
    <row r="42" spans="1:28" s="245" customFormat="1" ht="13.5" customHeight="1">
      <c r="A42" s="713"/>
      <c r="B42" s="360" t="s">
        <v>36</v>
      </c>
      <c r="C42" s="230">
        <v>11</v>
      </c>
      <c r="D42" s="231">
        <v>9</v>
      </c>
      <c r="E42" s="231">
        <v>14</v>
      </c>
      <c r="F42" s="231">
        <v>14</v>
      </c>
      <c r="G42" s="231">
        <v>2</v>
      </c>
      <c r="H42" s="231">
        <v>8</v>
      </c>
      <c r="I42" s="232">
        <v>11</v>
      </c>
      <c r="J42" s="233">
        <f t="shared" si="8"/>
        <v>69</v>
      </c>
      <c r="K42" s="231">
        <v>21</v>
      </c>
      <c r="L42" s="236">
        <v>30</v>
      </c>
      <c r="M42" s="230">
        <v>5313</v>
      </c>
      <c r="N42" s="361">
        <v>3394</v>
      </c>
      <c r="O42" s="232">
        <v>2777</v>
      </c>
      <c r="P42" s="247">
        <f t="shared" si="9"/>
        <v>3.6666666666666665</v>
      </c>
      <c r="Q42" s="238">
        <f t="shared" si="10"/>
        <v>1.5</v>
      </c>
      <c r="R42" s="238">
        <f t="shared" si="11"/>
        <v>2.8</v>
      </c>
      <c r="S42" s="238">
        <f t="shared" si="12"/>
        <v>1.2727272727272727</v>
      </c>
      <c r="T42" s="238">
        <f t="shared" si="13"/>
        <v>0.5</v>
      </c>
      <c r="U42" s="238">
        <f t="shared" si="14"/>
        <v>2</v>
      </c>
      <c r="V42" s="239">
        <f t="shared" si="15"/>
        <v>2.75</v>
      </c>
      <c r="W42" s="240">
        <f t="shared" si="16"/>
        <v>1.864864864864865</v>
      </c>
      <c r="X42" s="238">
        <v>0.5675675675675675</v>
      </c>
      <c r="Y42" s="286">
        <v>0.8108108108108109</v>
      </c>
      <c r="Z42" s="362">
        <v>1.69</v>
      </c>
      <c r="AA42" s="363">
        <v>1.08</v>
      </c>
      <c r="AB42" s="364">
        <v>0.88</v>
      </c>
    </row>
    <row r="43" spans="1:28" s="245" customFormat="1" ht="13.5" customHeight="1">
      <c r="A43" s="713"/>
      <c r="B43" s="360" t="s">
        <v>37</v>
      </c>
      <c r="C43" s="230">
        <v>2</v>
      </c>
      <c r="D43" s="231">
        <v>4</v>
      </c>
      <c r="E43" s="231">
        <v>11</v>
      </c>
      <c r="F43" s="231">
        <v>11</v>
      </c>
      <c r="G43" s="231">
        <v>3</v>
      </c>
      <c r="H43" s="231">
        <v>5</v>
      </c>
      <c r="I43" s="232">
        <v>3</v>
      </c>
      <c r="J43" s="233">
        <f t="shared" si="8"/>
        <v>39</v>
      </c>
      <c r="K43" s="231">
        <v>20</v>
      </c>
      <c r="L43" s="236">
        <v>27</v>
      </c>
      <c r="M43" s="230">
        <v>2922</v>
      </c>
      <c r="N43" s="361">
        <v>2073</v>
      </c>
      <c r="O43" s="232">
        <v>1791</v>
      </c>
      <c r="P43" s="247">
        <f t="shared" si="9"/>
        <v>0.6666666666666666</v>
      </c>
      <c r="Q43" s="238">
        <f t="shared" si="10"/>
        <v>0.6666666666666666</v>
      </c>
      <c r="R43" s="238">
        <f t="shared" si="11"/>
        <v>2.2</v>
      </c>
      <c r="S43" s="238">
        <f t="shared" si="12"/>
        <v>1</v>
      </c>
      <c r="T43" s="238">
        <f t="shared" si="13"/>
        <v>0.75</v>
      </c>
      <c r="U43" s="238">
        <f t="shared" si="14"/>
        <v>1.25</v>
      </c>
      <c r="V43" s="239">
        <f t="shared" si="15"/>
        <v>0.75</v>
      </c>
      <c r="W43" s="240">
        <f t="shared" si="16"/>
        <v>1.054054054054054</v>
      </c>
      <c r="X43" s="238">
        <v>0.5405405405405406</v>
      </c>
      <c r="Y43" s="286">
        <v>0.7297297297297297</v>
      </c>
      <c r="Z43" s="362">
        <v>0.93</v>
      </c>
      <c r="AA43" s="363">
        <v>0.66</v>
      </c>
      <c r="AB43" s="364">
        <v>0.57</v>
      </c>
    </row>
    <row r="44" spans="1:28" s="245" customFormat="1" ht="13.5" customHeight="1">
      <c r="A44" s="714"/>
      <c r="B44" s="365" t="s">
        <v>38</v>
      </c>
      <c r="C44" s="249">
        <v>5</v>
      </c>
      <c r="D44" s="250">
        <v>8</v>
      </c>
      <c r="E44" s="250">
        <v>13</v>
      </c>
      <c r="F44" s="250">
        <v>6</v>
      </c>
      <c r="G44" s="250">
        <v>3</v>
      </c>
      <c r="H44" s="250">
        <v>4</v>
      </c>
      <c r="I44" s="251">
        <v>6</v>
      </c>
      <c r="J44" s="252">
        <f t="shared" si="8"/>
        <v>45</v>
      </c>
      <c r="K44" s="250">
        <v>14</v>
      </c>
      <c r="L44" s="255">
        <v>26</v>
      </c>
      <c r="M44" s="249">
        <v>1978</v>
      </c>
      <c r="N44" s="368">
        <v>1269</v>
      </c>
      <c r="O44" s="251">
        <v>1606</v>
      </c>
      <c r="P44" s="269">
        <f t="shared" si="9"/>
        <v>1.6666666666666667</v>
      </c>
      <c r="Q44" s="257">
        <f t="shared" si="10"/>
        <v>1.3333333333333333</v>
      </c>
      <c r="R44" s="257">
        <f t="shared" si="11"/>
        <v>2.6</v>
      </c>
      <c r="S44" s="257">
        <f t="shared" si="12"/>
        <v>0.5454545454545454</v>
      </c>
      <c r="T44" s="257">
        <f t="shared" si="13"/>
        <v>0.75</v>
      </c>
      <c r="U44" s="257">
        <f t="shared" si="14"/>
        <v>1</v>
      </c>
      <c r="V44" s="258">
        <f t="shared" si="15"/>
        <v>1.5</v>
      </c>
      <c r="W44" s="256">
        <f t="shared" si="16"/>
        <v>1.2162162162162162</v>
      </c>
      <c r="X44" s="257">
        <v>0.3783783783783784</v>
      </c>
      <c r="Y44" s="290">
        <v>0.7027027027027027</v>
      </c>
      <c r="Z44" s="369">
        <v>0.63</v>
      </c>
      <c r="AA44" s="370">
        <v>0.4</v>
      </c>
      <c r="AB44" s="371">
        <v>0.51</v>
      </c>
    </row>
    <row r="45" spans="1:28" s="245" customFormat="1" ht="13.5" customHeight="1">
      <c r="A45" s="712">
        <v>10</v>
      </c>
      <c r="B45" s="375" t="s">
        <v>39</v>
      </c>
      <c r="C45" s="317">
        <v>3</v>
      </c>
      <c r="D45" s="318">
        <v>4</v>
      </c>
      <c r="E45" s="318">
        <v>4</v>
      </c>
      <c r="F45" s="318">
        <v>3</v>
      </c>
      <c r="G45" s="318">
        <v>3</v>
      </c>
      <c r="H45" s="318">
        <v>0</v>
      </c>
      <c r="I45" s="319">
        <v>0</v>
      </c>
      <c r="J45" s="272">
        <f t="shared" si="8"/>
        <v>17</v>
      </c>
      <c r="K45" s="318">
        <v>13</v>
      </c>
      <c r="L45" s="277">
        <v>26</v>
      </c>
      <c r="M45" s="317">
        <v>1578</v>
      </c>
      <c r="N45" s="376">
        <v>1039</v>
      </c>
      <c r="O45" s="319">
        <v>1165</v>
      </c>
      <c r="P45" s="265">
        <f t="shared" si="9"/>
        <v>1</v>
      </c>
      <c r="Q45" s="266">
        <f t="shared" si="10"/>
        <v>0.6666666666666666</v>
      </c>
      <c r="R45" s="266">
        <f t="shared" si="11"/>
        <v>0.8</v>
      </c>
      <c r="S45" s="266">
        <f t="shared" si="12"/>
        <v>0.2727272727272727</v>
      </c>
      <c r="T45" s="266">
        <f t="shared" si="13"/>
        <v>0.75</v>
      </c>
      <c r="U45" s="266">
        <f t="shared" si="14"/>
        <v>0</v>
      </c>
      <c r="V45" s="279">
        <f t="shared" si="15"/>
        <v>0</v>
      </c>
      <c r="W45" s="278">
        <f t="shared" si="16"/>
        <v>0.4594594594594595</v>
      </c>
      <c r="X45" s="266">
        <v>0.35135135135135137</v>
      </c>
      <c r="Y45" s="321">
        <v>0.7027027027027027</v>
      </c>
      <c r="Z45" s="377">
        <v>0.5</v>
      </c>
      <c r="AA45" s="378">
        <v>0.33</v>
      </c>
      <c r="AB45" s="379">
        <v>0.37</v>
      </c>
    </row>
    <row r="46" spans="1:28" s="245" customFormat="1" ht="13.5" customHeight="1">
      <c r="A46" s="713"/>
      <c r="B46" s="360" t="s">
        <v>40</v>
      </c>
      <c r="C46" s="230">
        <v>2</v>
      </c>
      <c r="D46" s="231">
        <v>6</v>
      </c>
      <c r="E46" s="231">
        <v>4</v>
      </c>
      <c r="F46" s="231">
        <v>3</v>
      </c>
      <c r="G46" s="231">
        <v>4</v>
      </c>
      <c r="H46" s="231">
        <v>11</v>
      </c>
      <c r="I46" s="232">
        <v>1</v>
      </c>
      <c r="J46" s="233">
        <f t="shared" si="8"/>
        <v>31</v>
      </c>
      <c r="K46" s="231">
        <v>11</v>
      </c>
      <c r="L46" s="236">
        <v>13</v>
      </c>
      <c r="M46" s="230">
        <v>1185</v>
      </c>
      <c r="N46" s="361">
        <v>889</v>
      </c>
      <c r="O46" s="232">
        <v>709</v>
      </c>
      <c r="P46" s="247">
        <f t="shared" si="9"/>
        <v>0.6666666666666666</v>
      </c>
      <c r="Q46" s="238">
        <f t="shared" si="10"/>
        <v>1</v>
      </c>
      <c r="R46" s="238">
        <f t="shared" si="11"/>
        <v>0.8</v>
      </c>
      <c r="S46" s="238">
        <f t="shared" si="12"/>
        <v>0.2727272727272727</v>
      </c>
      <c r="T46" s="238">
        <f t="shared" si="13"/>
        <v>1</v>
      </c>
      <c r="U46" s="238">
        <f t="shared" si="14"/>
        <v>2.75</v>
      </c>
      <c r="V46" s="268">
        <f t="shared" si="15"/>
        <v>0.25</v>
      </c>
      <c r="W46" s="240">
        <f t="shared" si="16"/>
        <v>0.8378378378378378</v>
      </c>
      <c r="X46" s="238">
        <v>0.2972972972972973</v>
      </c>
      <c r="Y46" s="286">
        <v>0.35135135135135137</v>
      </c>
      <c r="Z46" s="362">
        <v>0.38</v>
      </c>
      <c r="AA46" s="363">
        <v>0.28</v>
      </c>
      <c r="AB46" s="364">
        <v>0.22</v>
      </c>
    </row>
    <row r="47" spans="1:28" s="245" customFormat="1" ht="13.5" customHeight="1">
      <c r="A47" s="713"/>
      <c r="B47" s="360" t="s">
        <v>41</v>
      </c>
      <c r="C47" s="230">
        <v>5</v>
      </c>
      <c r="D47" s="231">
        <v>2</v>
      </c>
      <c r="E47" s="231">
        <v>3</v>
      </c>
      <c r="F47" s="231">
        <v>2</v>
      </c>
      <c r="G47" s="231">
        <v>1</v>
      </c>
      <c r="H47" s="231">
        <v>1</v>
      </c>
      <c r="I47" s="232">
        <v>1</v>
      </c>
      <c r="J47" s="233">
        <f t="shared" si="8"/>
        <v>15</v>
      </c>
      <c r="K47" s="231">
        <v>5</v>
      </c>
      <c r="L47" s="236">
        <v>17</v>
      </c>
      <c r="M47" s="230">
        <v>718</v>
      </c>
      <c r="N47" s="361">
        <v>609</v>
      </c>
      <c r="O47" s="232">
        <v>462</v>
      </c>
      <c r="P47" s="247">
        <f t="shared" si="9"/>
        <v>1.6666666666666667</v>
      </c>
      <c r="Q47" s="238">
        <f t="shared" si="10"/>
        <v>0.3333333333333333</v>
      </c>
      <c r="R47" s="238">
        <f t="shared" si="11"/>
        <v>0.6</v>
      </c>
      <c r="S47" s="238">
        <f t="shared" si="12"/>
        <v>0.18181818181818182</v>
      </c>
      <c r="T47" s="238">
        <f t="shared" si="13"/>
        <v>0.25</v>
      </c>
      <c r="U47" s="238">
        <f t="shared" si="14"/>
        <v>0.25</v>
      </c>
      <c r="V47" s="268">
        <f t="shared" si="15"/>
        <v>0.25</v>
      </c>
      <c r="W47" s="240">
        <f t="shared" si="16"/>
        <v>0.40540540540540543</v>
      </c>
      <c r="X47" s="238">
        <v>0.13513513513513514</v>
      </c>
      <c r="Y47" s="286">
        <v>0.4594594594594595</v>
      </c>
      <c r="Z47" s="362">
        <v>0.23</v>
      </c>
      <c r="AA47" s="363">
        <v>0.19</v>
      </c>
      <c r="AB47" s="364">
        <v>0.15</v>
      </c>
    </row>
    <row r="48" spans="1:28" s="245" customFormat="1" ht="13.5" customHeight="1">
      <c r="A48" s="713"/>
      <c r="B48" s="360" t="s">
        <v>42</v>
      </c>
      <c r="C48" s="230">
        <v>1</v>
      </c>
      <c r="D48" s="231">
        <v>0</v>
      </c>
      <c r="E48" s="231">
        <v>3</v>
      </c>
      <c r="F48" s="231">
        <v>4</v>
      </c>
      <c r="G48" s="231">
        <v>0</v>
      </c>
      <c r="H48" s="231">
        <v>2</v>
      </c>
      <c r="I48" s="232">
        <v>0</v>
      </c>
      <c r="J48" s="233">
        <f t="shared" si="8"/>
        <v>10</v>
      </c>
      <c r="K48" s="231">
        <v>8</v>
      </c>
      <c r="L48" s="236">
        <v>13</v>
      </c>
      <c r="M48" s="230">
        <v>556</v>
      </c>
      <c r="N48" s="361">
        <v>458</v>
      </c>
      <c r="O48" s="232">
        <v>412</v>
      </c>
      <c r="P48" s="247">
        <f t="shared" si="9"/>
        <v>0.3333333333333333</v>
      </c>
      <c r="Q48" s="238">
        <f t="shared" si="10"/>
        <v>0</v>
      </c>
      <c r="R48" s="238">
        <f t="shared" si="11"/>
        <v>0.6</v>
      </c>
      <c r="S48" s="238">
        <f t="shared" si="12"/>
        <v>0.36363636363636365</v>
      </c>
      <c r="T48" s="238">
        <f t="shared" si="13"/>
        <v>0</v>
      </c>
      <c r="U48" s="238">
        <f t="shared" si="14"/>
        <v>0.5</v>
      </c>
      <c r="V48" s="268">
        <f t="shared" si="15"/>
        <v>0</v>
      </c>
      <c r="W48" s="240">
        <f t="shared" si="16"/>
        <v>0.2702702702702703</v>
      </c>
      <c r="X48" s="238">
        <v>0.21621621621621623</v>
      </c>
      <c r="Y48" s="286">
        <v>0.35135135135135137</v>
      </c>
      <c r="Z48" s="362">
        <v>0.18</v>
      </c>
      <c r="AA48" s="363">
        <v>0.15</v>
      </c>
      <c r="AB48" s="364">
        <v>0.13</v>
      </c>
    </row>
    <row r="49" spans="1:28" s="245" customFormat="1" ht="13.5" customHeight="1">
      <c r="A49" s="714"/>
      <c r="B49" s="365" t="s">
        <v>43</v>
      </c>
      <c r="C49" s="249">
        <v>2</v>
      </c>
      <c r="D49" s="250">
        <v>1</v>
      </c>
      <c r="E49" s="250">
        <v>10</v>
      </c>
      <c r="F49" s="250">
        <v>3</v>
      </c>
      <c r="G49" s="250">
        <v>1</v>
      </c>
      <c r="H49" s="250">
        <v>0</v>
      </c>
      <c r="I49" s="251">
        <v>2</v>
      </c>
      <c r="J49" s="252">
        <f t="shared" si="8"/>
        <v>19</v>
      </c>
      <c r="K49" s="250">
        <v>9</v>
      </c>
      <c r="L49" s="255">
        <v>7</v>
      </c>
      <c r="M49" s="249">
        <v>537</v>
      </c>
      <c r="N49" s="368">
        <v>427</v>
      </c>
      <c r="O49" s="251">
        <v>320</v>
      </c>
      <c r="P49" s="269">
        <f t="shared" si="9"/>
        <v>0.6666666666666666</v>
      </c>
      <c r="Q49" s="257">
        <f t="shared" si="10"/>
        <v>0.16666666666666666</v>
      </c>
      <c r="R49" s="257">
        <f t="shared" si="11"/>
        <v>2</v>
      </c>
      <c r="S49" s="257">
        <f t="shared" si="12"/>
        <v>0.2727272727272727</v>
      </c>
      <c r="T49" s="257">
        <f t="shared" si="13"/>
        <v>0.25</v>
      </c>
      <c r="U49" s="257">
        <f t="shared" si="14"/>
        <v>0</v>
      </c>
      <c r="V49" s="270">
        <f t="shared" si="15"/>
        <v>0.5</v>
      </c>
      <c r="W49" s="256">
        <f t="shared" si="16"/>
        <v>0.5135135135135135</v>
      </c>
      <c r="X49" s="257">
        <v>0.24324324324324326</v>
      </c>
      <c r="Y49" s="290">
        <v>0.1891891891891892</v>
      </c>
      <c r="Z49" s="369">
        <v>0.17</v>
      </c>
      <c r="AA49" s="370">
        <v>0.14</v>
      </c>
      <c r="AB49" s="371">
        <v>0.1</v>
      </c>
    </row>
    <row r="50" spans="1:28" s="245" customFormat="1" ht="13.5" customHeight="1">
      <c r="A50" s="712">
        <v>11</v>
      </c>
      <c r="B50" s="360" t="s">
        <v>44</v>
      </c>
      <c r="C50" s="230">
        <v>1</v>
      </c>
      <c r="D50" s="231">
        <v>0</v>
      </c>
      <c r="E50" s="231">
        <v>17</v>
      </c>
      <c r="F50" s="231">
        <v>4</v>
      </c>
      <c r="G50" s="231">
        <v>1</v>
      </c>
      <c r="H50" s="231">
        <v>0</v>
      </c>
      <c r="I50" s="232">
        <v>0</v>
      </c>
      <c r="J50" s="233">
        <f t="shared" si="8"/>
        <v>23</v>
      </c>
      <c r="K50" s="231">
        <v>10</v>
      </c>
      <c r="L50" s="232">
        <v>16</v>
      </c>
      <c r="M50" s="230">
        <v>401</v>
      </c>
      <c r="N50" s="361">
        <v>307</v>
      </c>
      <c r="O50" s="232">
        <v>266</v>
      </c>
      <c r="P50" s="247">
        <f t="shared" si="9"/>
        <v>0.3333333333333333</v>
      </c>
      <c r="Q50" s="238">
        <f t="shared" si="10"/>
        <v>0</v>
      </c>
      <c r="R50" s="238">
        <f t="shared" si="11"/>
        <v>3.4</v>
      </c>
      <c r="S50" s="238">
        <f t="shared" si="12"/>
        <v>0.36363636363636365</v>
      </c>
      <c r="T50" s="238">
        <f t="shared" si="13"/>
        <v>0.25</v>
      </c>
      <c r="U50" s="238">
        <f t="shared" si="14"/>
        <v>0</v>
      </c>
      <c r="V50" s="239">
        <f t="shared" si="15"/>
        <v>0</v>
      </c>
      <c r="W50" s="240">
        <f t="shared" si="16"/>
        <v>0.6216216216216216</v>
      </c>
      <c r="X50" s="238">
        <v>0.2702702702702703</v>
      </c>
      <c r="Y50" s="286">
        <v>0.43243243243243246</v>
      </c>
      <c r="Z50" s="362">
        <v>0.13</v>
      </c>
      <c r="AA50" s="363">
        <v>0.1</v>
      </c>
      <c r="AB50" s="364">
        <v>0.08</v>
      </c>
    </row>
    <row r="51" spans="1:28" s="245" customFormat="1" ht="13.5" customHeight="1">
      <c r="A51" s="713"/>
      <c r="B51" s="360" t="s">
        <v>45</v>
      </c>
      <c r="C51" s="230">
        <v>0</v>
      </c>
      <c r="D51" s="231">
        <v>0</v>
      </c>
      <c r="E51" s="231">
        <v>2</v>
      </c>
      <c r="F51" s="231">
        <v>1</v>
      </c>
      <c r="G51" s="231">
        <v>0</v>
      </c>
      <c r="H51" s="231">
        <v>0</v>
      </c>
      <c r="I51" s="232">
        <v>0</v>
      </c>
      <c r="J51" s="233">
        <f t="shared" si="8"/>
        <v>3</v>
      </c>
      <c r="K51" s="231">
        <v>8</v>
      </c>
      <c r="L51" s="232">
        <v>4</v>
      </c>
      <c r="M51" s="230">
        <v>338</v>
      </c>
      <c r="N51" s="361">
        <v>254</v>
      </c>
      <c r="O51" s="232">
        <v>237</v>
      </c>
      <c r="P51" s="247">
        <f t="shared" si="9"/>
        <v>0</v>
      </c>
      <c r="Q51" s="238">
        <f t="shared" si="10"/>
        <v>0</v>
      </c>
      <c r="R51" s="238">
        <f t="shared" si="11"/>
        <v>0.4</v>
      </c>
      <c r="S51" s="238">
        <f t="shared" si="12"/>
        <v>0.09090909090909091</v>
      </c>
      <c r="T51" s="238">
        <f t="shared" si="13"/>
        <v>0</v>
      </c>
      <c r="U51" s="238">
        <f t="shared" si="14"/>
        <v>0</v>
      </c>
      <c r="V51" s="239">
        <f t="shared" si="15"/>
        <v>0</v>
      </c>
      <c r="W51" s="240">
        <f t="shared" si="16"/>
        <v>0.08108108108108109</v>
      </c>
      <c r="X51" s="238">
        <v>0.21621621621621623</v>
      </c>
      <c r="Y51" s="286">
        <v>0.10810810810810811</v>
      </c>
      <c r="Z51" s="362">
        <v>0.11</v>
      </c>
      <c r="AA51" s="363">
        <v>0.08</v>
      </c>
      <c r="AB51" s="364">
        <v>0.08</v>
      </c>
    </row>
    <row r="52" spans="1:28" s="245" customFormat="1" ht="13.5" customHeight="1">
      <c r="A52" s="713"/>
      <c r="B52" s="360" t="s">
        <v>46</v>
      </c>
      <c r="C52" s="230">
        <v>0</v>
      </c>
      <c r="D52" s="231">
        <v>0</v>
      </c>
      <c r="E52" s="231">
        <v>4</v>
      </c>
      <c r="F52" s="231">
        <v>4</v>
      </c>
      <c r="G52" s="231">
        <v>0</v>
      </c>
      <c r="H52" s="231">
        <v>1</v>
      </c>
      <c r="I52" s="232">
        <v>0</v>
      </c>
      <c r="J52" s="233">
        <f t="shared" si="8"/>
        <v>9</v>
      </c>
      <c r="K52" s="231">
        <v>3</v>
      </c>
      <c r="L52" s="232">
        <v>5</v>
      </c>
      <c r="M52" s="230">
        <v>292</v>
      </c>
      <c r="N52" s="361">
        <v>208</v>
      </c>
      <c r="O52" s="232">
        <v>188</v>
      </c>
      <c r="P52" s="247">
        <f t="shared" si="9"/>
        <v>0</v>
      </c>
      <c r="Q52" s="238">
        <f t="shared" si="10"/>
        <v>0</v>
      </c>
      <c r="R52" s="238">
        <f t="shared" si="11"/>
        <v>0.8</v>
      </c>
      <c r="S52" s="238">
        <f t="shared" si="12"/>
        <v>0.36363636363636365</v>
      </c>
      <c r="T52" s="238">
        <f t="shared" si="13"/>
        <v>0</v>
      </c>
      <c r="U52" s="238">
        <f t="shared" si="14"/>
        <v>0.25</v>
      </c>
      <c r="V52" s="239">
        <f t="shared" si="15"/>
        <v>0</v>
      </c>
      <c r="W52" s="240">
        <f t="shared" si="16"/>
        <v>0.24324324324324326</v>
      </c>
      <c r="X52" s="238">
        <v>0.08108108108108109</v>
      </c>
      <c r="Y52" s="239">
        <v>0.13513513513513514</v>
      </c>
      <c r="Z52" s="362">
        <v>0.09</v>
      </c>
      <c r="AA52" s="363">
        <v>0.07</v>
      </c>
      <c r="AB52" s="364">
        <v>0.06</v>
      </c>
    </row>
    <row r="53" spans="1:28" s="245" customFormat="1" ht="13.5" customHeight="1">
      <c r="A53" s="714"/>
      <c r="B53" s="365" t="s">
        <v>47</v>
      </c>
      <c r="C53" s="249">
        <v>1</v>
      </c>
      <c r="D53" s="250">
        <v>0</v>
      </c>
      <c r="E53" s="250">
        <v>4</v>
      </c>
      <c r="F53" s="250">
        <v>3</v>
      </c>
      <c r="G53" s="250">
        <v>0</v>
      </c>
      <c r="H53" s="250">
        <v>1</v>
      </c>
      <c r="I53" s="251">
        <v>0</v>
      </c>
      <c r="J53" s="252">
        <f t="shared" si="8"/>
        <v>9</v>
      </c>
      <c r="K53" s="250">
        <v>4</v>
      </c>
      <c r="L53" s="251">
        <v>4</v>
      </c>
      <c r="M53" s="249">
        <v>245</v>
      </c>
      <c r="N53" s="368">
        <v>179</v>
      </c>
      <c r="O53" s="251">
        <v>175</v>
      </c>
      <c r="P53" s="269">
        <f t="shared" si="9"/>
        <v>0.3333333333333333</v>
      </c>
      <c r="Q53" s="257">
        <f t="shared" si="10"/>
        <v>0</v>
      </c>
      <c r="R53" s="257">
        <f t="shared" si="11"/>
        <v>0.8</v>
      </c>
      <c r="S53" s="257">
        <f t="shared" si="12"/>
        <v>0.2727272727272727</v>
      </c>
      <c r="T53" s="257">
        <f t="shared" si="13"/>
        <v>0</v>
      </c>
      <c r="U53" s="257">
        <f t="shared" si="14"/>
        <v>0.25</v>
      </c>
      <c r="V53" s="258">
        <f t="shared" si="15"/>
        <v>0</v>
      </c>
      <c r="W53" s="256">
        <f t="shared" si="16"/>
        <v>0.24324324324324326</v>
      </c>
      <c r="X53" s="257">
        <v>0.10810810810810811</v>
      </c>
      <c r="Y53" s="258">
        <v>0.10810810810810811</v>
      </c>
      <c r="Z53" s="369">
        <v>0.08</v>
      </c>
      <c r="AA53" s="370">
        <v>0.06</v>
      </c>
      <c r="AB53" s="371">
        <v>0.06</v>
      </c>
    </row>
    <row r="54" spans="1:28" s="245" customFormat="1" ht="13.5" customHeight="1">
      <c r="A54" s="712">
        <v>12</v>
      </c>
      <c r="B54" s="360" t="s">
        <v>48</v>
      </c>
      <c r="C54" s="230">
        <v>0</v>
      </c>
      <c r="D54" s="231">
        <v>0</v>
      </c>
      <c r="E54" s="231">
        <v>4</v>
      </c>
      <c r="F54" s="231">
        <v>2</v>
      </c>
      <c r="G54" s="231">
        <v>0</v>
      </c>
      <c r="H54" s="231">
        <v>1</v>
      </c>
      <c r="I54" s="232">
        <v>0</v>
      </c>
      <c r="J54" s="233">
        <f t="shared" si="8"/>
        <v>7</v>
      </c>
      <c r="K54" s="231">
        <v>3</v>
      </c>
      <c r="L54" s="232">
        <v>4</v>
      </c>
      <c r="M54" s="230">
        <v>288</v>
      </c>
      <c r="N54" s="361">
        <v>152</v>
      </c>
      <c r="O54" s="232">
        <v>139</v>
      </c>
      <c r="P54" s="247">
        <f t="shared" si="9"/>
        <v>0</v>
      </c>
      <c r="Q54" s="238">
        <f t="shared" si="10"/>
        <v>0</v>
      </c>
      <c r="R54" s="238">
        <f t="shared" si="11"/>
        <v>0.8</v>
      </c>
      <c r="S54" s="238">
        <f t="shared" si="12"/>
        <v>0.18181818181818182</v>
      </c>
      <c r="T54" s="238">
        <f t="shared" si="13"/>
        <v>0</v>
      </c>
      <c r="U54" s="238">
        <f t="shared" si="14"/>
        <v>0.25</v>
      </c>
      <c r="V54" s="268">
        <f t="shared" si="15"/>
        <v>0</v>
      </c>
      <c r="W54" s="240">
        <f t="shared" si="16"/>
        <v>0.1891891891891892</v>
      </c>
      <c r="X54" s="238">
        <v>0.08108108108108109</v>
      </c>
      <c r="Y54" s="239">
        <v>0.10810810810810811</v>
      </c>
      <c r="Z54" s="362">
        <v>0.09</v>
      </c>
      <c r="AA54" s="363">
        <v>0.05</v>
      </c>
      <c r="AB54" s="364">
        <v>0.04</v>
      </c>
    </row>
    <row r="55" spans="1:28" s="245" customFormat="1" ht="13.5" customHeight="1">
      <c r="A55" s="713"/>
      <c r="B55" s="360" t="s">
        <v>49</v>
      </c>
      <c r="C55" s="230">
        <v>1</v>
      </c>
      <c r="D55" s="231">
        <v>0</v>
      </c>
      <c r="E55" s="231">
        <v>3</v>
      </c>
      <c r="F55" s="231">
        <v>1</v>
      </c>
      <c r="G55" s="231">
        <v>0</v>
      </c>
      <c r="H55" s="231">
        <v>2</v>
      </c>
      <c r="I55" s="232">
        <v>0</v>
      </c>
      <c r="J55" s="233">
        <f t="shared" si="8"/>
        <v>7</v>
      </c>
      <c r="K55" s="231">
        <v>2</v>
      </c>
      <c r="L55" s="232">
        <v>7</v>
      </c>
      <c r="M55" s="230">
        <v>209</v>
      </c>
      <c r="N55" s="361">
        <v>117</v>
      </c>
      <c r="O55" s="232">
        <v>121</v>
      </c>
      <c r="P55" s="247">
        <f t="shared" si="9"/>
        <v>0.3333333333333333</v>
      </c>
      <c r="Q55" s="238">
        <f t="shared" si="10"/>
        <v>0</v>
      </c>
      <c r="R55" s="238">
        <f t="shared" si="11"/>
        <v>0.6</v>
      </c>
      <c r="S55" s="238">
        <f t="shared" si="12"/>
        <v>0.09090909090909091</v>
      </c>
      <c r="T55" s="238">
        <f t="shared" si="13"/>
        <v>0</v>
      </c>
      <c r="U55" s="238">
        <f t="shared" si="14"/>
        <v>0.5</v>
      </c>
      <c r="V55" s="239">
        <f t="shared" si="15"/>
        <v>0</v>
      </c>
      <c r="W55" s="240">
        <f t="shared" si="16"/>
        <v>0.1891891891891892</v>
      </c>
      <c r="X55" s="238">
        <v>0.05405405405405406</v>
      </c>
      <c r="Y55" s="239">
        <v>0.1891891891891892</v>
      </c>
      <c r="Z55" s="362">
        <v>0.07</v>
      </c>
      <c r="AA55" s="363">
        <v>0.04</v>
      </c>
      <c r="AB55" s="364">
        <v>0.04</v>
      </c>
    </row>
    <row r="56" spans="1:28" s="245" customFormat="1" ht="13.5" customHeight="1">
      <c r="A56" s="713"/>
      <c r="B56" s="360" t="s">
        <v>50</v>
      </c>
      <c r="C56" s="230">
        <v>0</v>
      </c>
      <c r="D56" s="231">
        <v>0</v>
      </c>
      <c r="E56" s="231">
        <v>4</v>
      </c>
      <c r="F56" s="231">
        <v>2</v>
      </c>
      <c r="G56" s="231">
        <v>0</v>
      </c>
      <c r="H56" s="231">
        <v>2</v>
      </c>
      <c r="I56" s="232">
        <v>0</v>
      </c>
      <c r="J56" s="233">
        <f t="shared" si="8"/>
        <v>8</v>
      </c>
      <c r="K56" s="231">
        <v>10</v>
      </c>
      <c r="L56" s="232">
        <v>3</v>
      </c>
      <c r="M56" s="230">
        <v>181</v>
      </c>
      <c r="N56" s="361">
        <v>105</v>
      </c>
      <c r="O56" s="232">
        <v>168</v>
      </c>
      <c r="P56" s="247">
        <f t="shared" si="9"/>
        <v>0</v>
      </c>
      <c r="Q56" s="238">
        <f t="shared" si="10"/>
        <v>0</v>
      </c>
      <c r="R56" s="238">
        <f t="shared" si="11"/>
        <v>0.8</v>
      </c>
      <c r="S56" s="238">
        <f t="shared" si="12"/>
        <v>0.18181818181818182</v>
      </c>
      <c r="T56" s="238">
        <f t="shared" si="13"/>
        <v>0</v>
      </c>
      <c r="U56" s="238">
        <f t="shared" si="14"/>
        <v>0.5</v>
      </c>
      <c r="V56" s="239">
        <f t="shared" si="15"/>
        <v>0</v>
      </c>
      <c r="W56" s="240">
        <f t="shared" si="16"/>
        <v>0.21621621621621623</v>
      </c>
      <c r="X56" s="238">
        <v>0.2702702702702703</v>
      </c>
      <c r="Y56" s="239">
        <v>0.08108108108108109</v>
      </c>
      <c r="Z56" s="362">
        <v>0.06</v>
      </c>
      <c r="AA56" s="363">
        <v>0.03</v>
      </c>
      <c r="AB56" s="364">
        <v>0.05</v>
      </c>
    </row>
    <row r="57" spans="1:28" s="245" customFormat="1" ht="13.5" customHeight="1">
      <c r="A57" s="713"/>
      <c r="B57" s="360" t="s">
        <v>51</v>
      </c>
      <c r="C57" s="230">
        <v>0</v>
      </c>
      <c r="D57" s="231">
        <v>0</v>
      </c>
      <c r="E57" s="231">
        <v>0</v>
      </c>
      <c r="F57" s="231">
        <v>2</v>
      </c>
      <c r="G57" s="231">
        <v>1</v>
      </c>
      <c r="H57" s="231">
        <v>0</v>
      </c>
      <c r="I57" s="232">
        <v>0</v>
      </c>
      <c r="J57" s="233">
        <f t="shared" si="8"/>
        <v>3</v>
      </c>
      <c r="K57" s="231">
        <v>4</v>
      </c>
      <c r="L57" s="232">
        <v>4</v>
      </c>
      <c r="M57" s="230">
        <v>152</v>
      </c>
      <c r="N57" s="361">
        <v>105</v>
      </c>
      <c r="O57" s="232">
        <v>133</v>
      </c>
      <c r="P57" s="247">
        <f t="shared" si="9"/>
        <v>0</v>
      </c>
      <c r="Q57" s="238">
        <f t="shared" si="10"/>
        <v>0</v>
      </c>
      <c r="R57" s="238">
        <f t="shared" si="11"/>
        <v>0</v>
      </c>
      <c r="S57" s="238">
        <f t="shared" si="12"/>
        <v>0.18181818181818182</v>
      </c>
      <c r="T57" s="238">
        <f t="shared" si="13"/>
        <v>0.25</v>
      </c>
      <c r="U57" s="238">
        <f t="shared" si="14"/>
        <v>0</v>
      </c>
      <c r="V57" s="239">
        <f t="shared" si="15"/>
        <v>0</v>
      </c>
      <c r="W57" s="240">
        <f t="shared" si="16"/>
        <v>0.08108108108108109</v>
      </c>
      <c r="X57" s="238">
        <v>0.10810810810810811</v>
      </c>
      <c r="Y57" s="239">
        <v>0.10810810810810811</v>
      </c>
      <c r="Z57" s="362">
        <v>0.05</v>
      </c>
      <c r="AA57" s="363">
        <v>0.03</v>
      </c>
      <c r="AB57" s="364">
        <v>0.04</v>
      </c>
    </row>
    <row r="58" spans="1:28" s="245" customFormat="1" ht="13.5" customHeight="1" hidden="1">
      <c r="A58" s="380"/>
      <c r="B58" s="469">
        <v>53</v>
      </c>
      <c r="C58" s="382">
        <v>0</v>
      </c>
      <c r="D58" s="383">
        <v>0</v>
      </c>
      <c r="E58" s="383">
        <v>0</v>
      </c>
      <c r="F58" s="383">
        <v>0</v>
      </c>
      <c r="G58" s="383">
        <v>0</v>
      </c>
      <c r="H58" s="383">
        <v>0</v>
      </c>
      <c r="I58" s="384">
        <v>0</v>
      </c>
      <c r="J58" s="385">
        <f t="shared" si="8"/>
        <v>0</v>
      </c>
      <c r="K58" s="383">
        <v>0</v>
      </c>
      <c r="L58" s="384">
        <v>0</v>
      </c>
      <c r="M58" s="382"/>
      <c r="N58" s="386"/>
      <c r="O58" s="384"/>
      <c r="P58" s="470"/>
      <c r="Q58" s="391"/>
      <c r="R58" s="391"/>
      <c r="S58" s="391"/>
      <c r="T58" s="391"/>
      <c r="U58" s="391"/>
      <c r="V58" s="392"/>
      <c r="W58" s="471">
        <f t="shared" si="16"/>
        <v>0</v>
      </c>
      <c r="X58" s="391">
        <v>0</v>
      </c>
      <c r="Y58" s="392">
        <v>0</v>
      </c>
      <c r="Z58" s="393"/>
      <c r="AA58" s="394"/>
      <c r="AB58" s="395"/>
    </row>
    <row r="59" spans="1:28" s="245" customFormat="1" ht="15.75" customHeight="1">
      <c r="A59" s="746" t="s">
        <v>60</v>
      </c>
      <c r="B59" s="747"/>
      <c r="C59" s="335">
        <f>SUM(C6:C58)</f>
        <v>70</v>
      </c>
      <c r="D59" s="336">
        <f aca="true" t="shared" si="17" ref="D59:J59">SUM(D6:D58)</f>
        <v>181</v>
      </c>
      <c r="E59" s="336">
        <f t="shared" si="17"/>
        <v>391</v>
      </c>
      <c r="F59" s="336">
        <f t="shared" si="17"/>
        <v>560</v>
      </c>
      <c r="G59" s="336">
        <f t="shared" si="17"/>
        <v>135</v>
      </c>
      <c r="H59" s="336">
        <f t="shared" si="17"/>
        <v>222</v>
      </c>
      <c r="I59" s="337">
        <f t="shared" si="17"/>
        <v>68</v>
      </c>
      <c r="J59" s="338">
        <f t="shared" si="17"/>
        <v>1627</v>
      </c>
      <c r="K59" s="336">
        <v>617</v>
      </c>
      <c r="L59" s="337">
        <v>1168</v>
      </c>
      <c r="M59" s="535">
        <f>SUM(M6:M58)</f>
        <v>137040</v>
      </c>
      <c r="N59" s="336">
        <f>SUM(N6:N58)</f>
        <v>94755</v>
      </c>
      <c r="O59" s="337">
        <f>SUM(O6:O58)</f>
        <v>114548</v>
      </c>
      <c r="P59" s="340">
        <f aca="true" t="shared" si="18" ref="P59:W59">SUM(P6:P58)</f>
        <v>23.333333333333332</v>
      </c>
      <c r="Q59" s="341">
        <f t="shared" si="18"/>
        <v>30.166666666666664</v>
      </c>
      <c r="R59" s="341">
        <f t="shared" si="18"/>
        <v>78.19999999999997</v>
      </c>
      <c r="S59" s="341">
        <f t="shared" si="18"/>
        <v>50.909090909090914</v>
      </c>
      <c r="T59" s="341">
        <f t="shared" si="18"/>
        <v>33.75</v>
      </c>
      <c r="U59" s="341">
        <f t="shared" si="18"/>
        <v>55.5</v>
      </c>
      <c r="V59" s="397">
        <f t="shared" si="18"/>
        <v>17</v>
      </c>
      <c r="W59" s="343">
        <f t="shared" si="18"/>
        <v>43.97297297297297</v>
      </c>
      <c r="X59" s="341">
        <v>16.675675675675677</v>
      </c>
      <c r="Y59" s="342">
        <v>31.56756756756756</v>
      </c>
      <c r="Z59" s="343">
        <v>43.59</v>
      </c>
      <c r="AA59" s="398">
        <v>30.16</v>
      </c>
      <c r="AB59" s="397">
        <v>36.45</v>
      </c>
    </row>
    <row r="60" spans="2:28" s="401" customFormat="1" ht="13.5" customHeight="1">
      <c r="B60" s="399"/>
      <c r="C60" s="400"/>
      <c r="D60" s="400"/>
      <c r="E60" s="400"/>
      <c r="F60" s="400"/>
      <c r="G60" s="400"/>
      <c r="H60" s="400"/>
      <c r="I60" s="400"/>
      <c r="K60" s="400"/>
      <c r="M60" s="4"/>
      <c r="N60" s="4"/>
      <c r="O60" s="400"/>
      <c r="P60" s="4"/>
      <c r="R60" s="400"/>
      <c r="S60" s="400"/>
      <c r="T60" s="400"/>
      <c r="U60" s="400"/>
      <c r="V60" s="400"/>
      <c r="W60" s="400"/>
      <c r="X60" s="400"/>
      <c r="Y60" s="400"/>
      <c r="Z60" s="400"/>
      <c r="AA60" s="400"/>
      <c r="AB60" s="400"/>
    </row>
    <row r="61" ht="12">
      <c r="J61" s="4"/>
    </row>
  </sheetData>
  <sheetProtection/>
  <mergeCells count="33">
    <mergeCell ref="Z3:AB3"/>
    <mergeCell ref="A15:A18"/>
    <mergeCell ref="A45:A49"/>
    <mergeCell ref="A50:A53"/>
    <mergeCell ref="A41:A44"/>
    <mergeCell ref="P2:AB2"/>
    <mergeCell ref="C2:O2"/>
    <mergeCell ref="C3:I3"/>
    <mergeCell ref="J3:L3"/>
    <mergeCell ref="P3:V3"/>
    <mergeCell ref="W3:Y3"/>
    <mergeCell ref="A59:B59"/>
    <mergeCell ref="A23:A27"/>
    <mergeCell ref="A28:A31"/>
    <mergeCell ref="A36:A40"/>
    <mergeCell ref="A54:A57"/>
    <mergeCell ref="M3:O3"/>
    <mergeCell ref="A19:A22"/>
    <mergeCell ref="A32:A35"/>
    <mergeCell ref="A6:A10"/>
    <mergeCell ref="A11:A14"/>
    <mergeCell ref="J4:J5"/>
    <mergeCell ref="K4:K5"/>
    <mergeCell ref="L4:L5"/>
    <mergeCell ref="M4:M5"/>
    <mergeCell ref="O4:O5"/>
    <mergeCell ref="N4:N5"/>
    <mergeCell ref="W4:W5"/>
    <mergeCell ref="X4:X5"/>
    <mergeCell ref="Y4:Y5"/>
    <mergeCell ref="Z4:Z5"/>
    <mergeCell ref="AB4:AB5"/>
    <mergeCell ref="AA4:AA5"/>
  </mergeCells>
  <printOptions horizontalCentered="1" verticalCentered="1"/>
  <pageMargins left="0" right="0" top="0.3937007874015748" bottom="0" header="0.4724409448818898" footer="0.15748031496062992"/>
  <pageSetup horizontalDpi="1200" verticalDpi="1200" orientation="landscape" paperSize="9" scale="68" r:id="rId1"/>
  <ignoredErrors>
    <ignoredError sqref="J31 M59 O59" formulaRange="1"/>
    <ignoredError sqref="B6:B31 B32:B51 B52:B57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AB61"/>
  <sheetViews>
    <sheetView showGridLines="0" showZeros="0" zoomScale="75" zoomScaleNormal="75" zoomScalePageLayoutView="0" workbookViewId="0" topLeftCell="A1">
      <pane xSplit="2" ySplit="5" topLeftCell="C18" activePane="bottomRight" state="frozen"/>
      <selection pane="topLeft" activeCell="A48" sqref="A48:A56"/>
      <selection pane="topRight" activeCell="A48" sqref="A48:A56"/>
      <selection pane="bottomLeft" activeCell="A48" sqref="A48:A56"/>
      <selection pane="bottomRight" activeCell="A1" sqref="A1"/>
    </sheetView>
  </sheetViews>
  <sheetFormatPr defaultColWidth="9.00390625" defaultRowHeight="13.5"/>
  <cols>
    <col min="1" max="1" width="3.625" style="346" customWidth="1"/>
    <col min="2" max="2" width="4.625" style="347" customWidth="1"/>
    <col min="3" max="9" width="6.75390625" style="348" customWidth="1"/>
    <col min="10" max="12" width="7.375" style="348" customWidth="1"/>
    <col min="13" max="15" width="8.75390625" style="348" customWidth="1"/>
    <col min="16" max="22" width="7.75390625" style="348" customWidth="1"/>
    <col min="23" max="28" width="7.875" style="348" customWidth="1"/>
    <col min="29" max="16384" width="9.00390625" style="346" customWidth="1"/>
  </cols>
  <sheetData>
    <row r="1" spans="1:28" s="209" customFormat="1" ht="24.75" customHeight="1">
      <c r="A1" s="206" t="s">
        <v>70</v>
      </c>
      <c r="B1" s="207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</row>
    <row r="2" spans="1:28" s="213" customFormat="1" ht="18" customHeight="1">
      <c r="A2" s="210"/>
      <c r="B2" s="211"/>
      <c r="C2" s="734" t="s">
        <v>56</v>
      </c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  <c r="P2" s="731" t="s">
        <v>88</v>
      </c>
      <c r="Q2" s="732"/>
      <c r="R2" s="732"/>
      <c r="S2" s="732"/>
      <c r="T2" s="732"/>
      <c r="U2" s="732"/>
      <c r="V2" s="732"/>
      <c r="W2" s="732"/>
      <c r="X2" s="732"/>
      <c r="Y2" s="732"/>
      <c r="Z2" s="732"/>
      <c r="AA2" s="732"/>
      <c r="AB2" s="748"/>
    </row>
    <row r="3" spans="1:28" s="213" customFormat="1" ht="18" customHeight="1">
      <c r="A3" s="214"/>
      <c r="B3" s="215"/>
      <c r="C3" s="735" t="s">
        <v>100</v>
      </c>
      <c r="D3" s="736"/>
      <c r="E3" s="736"/>
      <c r="F3" s="736"/>
      <c r="G3" s="736"/>
      <c r="H3" s="736"/>
      <c r="I3" s="736"/>
      <c r="J3" s="737" t="s">
        <v>53</v>
      </c>
      <c r="K3" s="738"/>
      <c r="L3" s="738"/>
      <c r="M3" s="743" t="s">
        <v>59</v>
      </c>
      <c r="N3" s="744"/>
      <c r="O3" s="745"/>
      <c r="P3" s="739" t="s">
        <v>100</v>
      </c>
      <c r="Q3" s="736"/>
      <c r="R3" s="736"/>
      <c r="S3" s="736"/>
      <c r="T3" s="736"/>
      <c r="U3" s="736"/>
      <c r="V3" s="736"/>
      <c r="W3" s="722" t="s">
        <v>57</v>
      </c>
      <c r="X3" s="723"/>
      <c r="Y3" s="723"/>
      <c r="Z3" s="740" t="s">
        <v>58</v>
      </c>
      <c r="AA3" s="741"/>
      <c r="AB3" s="742"/>
    </row>
    <row r="4" spans="1:28" s="213" customFormat="1" ht="6.75" customHeight="1">
      <c r="A4" s="214"/>
      <c r="B4" s="215"/>
      <c r="C4" s="216"/>
      <c r="D4" s="217"/>
      <c r="E4" s="217"/>
      <c r="F4" s="217"/>
      <c r="G4" s="217"/>
      <c r="H4" s="217"/>
      <c r="I4" s="218"/>
      <c r="J4" s="708">
        <v>2014</v>
      </c>
      <c r="K4" s="710">
        <v>2013</v>
      </c>
      <c r="L4" s="702">
        <v>2012</v>
      </c>
      <c r="M4" s="704">
        <v>2014</v>
      </c>
      <c r="N4" s="710">
        <v>2013</v>
      </c>
      <c r="O4" s="706">
        <v>2012</v>
      </c>
      <c r="P4" s="219"/>
      <c r="Q4" s="217"/>
      <c r="R4" s="217"/>
      <c r="S4" s="217"/>
      <c r="T4" s="217"/>
      <c r="U4" s="217"/>
      <c r="V4" s="218"/>
      <c r="W4" s="708">
        <v>2014</v>
      </c>
      <c r="X4" s="710">
        <v>2013</v>
      </c>
      <c r="Y4" s="702">
        <v>2012</v>
      </c>
      <c r="Z4" s="704">
        <v>2014</v>
      </c>
      <c r="AA4" s="710">
        <v>2013</v>
      </c>
      <c r="AB4" s="702">
        <v>2012</v>
      </c>
    </row>
    <row r="5" spans="1:28" s="228" customFormat="1" ht="61.5" customHeight="1">
      <c r="A5" s="220" t="s">
        <v>54</v>
      </c>
      <c r="B5" s="221" t="s">
        <v>55</v>
      </c>
      <c r="C5" s="222" t="s">
        <v>82</v>
      </c>
      <c r="D5" s="223" t="s">
        <v>83</v>
      </c>
      <c r="E5" s="223" t="s">
        <v>84</v>
      </c>
      <c r="F5" s="223" t="s">
        <v>52</v>
      </c>
      <c r="G5" s="223" t="s">
        <v>93</v>
      </c>
      <c r="H5" s="223" t="s">
        <v>85</v>
      </c>
      <c r="I5" s="224" t="s">
        <v>86</v>
      </c>
      <c r="J5" s="709"/>
      <c r="K5" s="711"/>
      <c r="L5" s="703"/>
      <c r="M5" s="705"/>
      <c r="N5" s="711"/>
      <c r="O5" s="707"/>
      <c r="P5" s="225" t="s">
        <v>82</v>
      </c>
      <c r="Q5" s="223" t="s">
        <v>83</v>
      </c>
      <c r="R5" s="223" t="s">
        <v>84</v>
      </c>
      <c r="S5" s="223" t="s">
        <v>52</v>
      </c>
      <c r="T5" s="223" t="s">
        <v>93</v>
      </c>
      <c r="U5" s="223" t="s">
        <v>85</v>
      </c>
      <c r="V5" s="226" t="s">
        <v>86</v>
      </c>
      <c r="W5" s="709"/>
      <c r="X5" s="711"/>
      <c r="Y5" s="703"/>
      <c r="Z5" s="705"/>
      <c r="AA5" s="711"/>
      <c r="AB5" s="703"/>
    </row>
    <row r="6" spans="1:28" s="246" customFormat="1" ht="13.5" customHeight="1">
      <c r="A6" s="721">
        <v>1</v>
      </c>
      <c r="B6" s="350" t="s">
        <v>0</v>
      </c>
      <c r="C6" s="298">
        <v>2</v>
      </c>
      <c r="D6" s="351">
        <v>0</v>
      </c>
      <c r="E6" s="351">
        <v>1</v>
      </c>
      <c r="F6" s="351">
        <v>0</v>
      </c>
      <c r="G6" s="351">
        <v>0</v>
      </c>
      <c r="H6" s="351">
        <v>1</v>
      </c>
      <c r="I6" s="352">
        <v>1</v>
      </c>
      <c r="J6" s="298">
        <f>SUM(C6:I6)</f>
        <v>5</v>
      </c>
      <c r="K6" s="351">
        <v>6</v>
      </c>
      <c r="L6" s="461">
        <v>70</v>
      </c>
      <c r="M6" s="295">
        <v>435</v>
      </c>
      <c r="N6" s="353">
        <v>581</v>
      </c>
      <c r="O6" s="297">
        <v>2211</v>
      </c>
      <c r="P6" s="237">
        <f aca="true" t="shared" si="0" ref="P6:P37">C6/3</f>
        <v>0.6666666666666666</v>
      </c>
      <c r="Q6" s="354">
        <f aca="true" t="shared" si="1" ref="Q6:Q37">D6/6</f>
        <v>0</v>
      </c>
      <c r="R6" s="354">
        <f aca="true" t="shared" si="2" ref="R6:R37">E6/5</f>
        <v>0.2</v>
      </c>
      <c r="S6" s="354">
        <f aca="true" t="shared" si="3" ref="S6:S37">F6/11</f>
        <v>0</v>
      </c>
      <c r="T6" s="354">
        <f aca="true" t="shared" si="4" ref="T6:T37">G6/4</f>
        <v>0</v>
      </c>
      <c r="U6" s="354">
        <f aca="true" t="shared" si="5" ref="U6:U37">H6/4</f>
        <v>0.25</v>
      </c>
      <c r="V6" s="462">
        <f aca="true" t="shared" si="6" ref="V6:V37">I6/4</f>
        <v>0.25</v>
      </c>
      <c r="W6" s="356">
        <f aca="true" t="shared" si="7" ref="W6:W37">J6/37</f>
        <v>0.13513513513513514</v>
      </c>
      <c r="X6" s="354">
        <v>0.16216216216216217</v>
      </c>
      <c r="Y6" s="305">
        <v>1.8918918918918919</v>
      </c>
      <c r="Z6" s="357">
        <v>0.15</v>
      </c>
      <c r="AA6" s="358">
        <v>0.19</v>
      </c>
      <c r="AB6" s="359">
        <v>0.71</v>
      </c>
    </row>
    <row r="7" spans="1:28" s="246" customFormat="1" ht="13.5" customHeight="1">
      <c r="A7" s="713"/>
      <c r="B7" s="360" t="s">
        <v>1</v>
      </c>
      <c r="C7" s="233">
        <v>0</v>
      </c>
      <c r="D7" s="263">
        <v>0</v>
      </c>
      <c r="E7" s="263">
        <v>0</v>
      </c>
      <c r="F7" s="263">
        <v>3</v>
      </c>
      <c r="G7" s="263">
        <v>1</v>
      </c>
      <c r="H7" s="263">
        <v>0</v>
      </c>
      <c r="I7" s="264">
        <v>0</v>
      </c>
      <c r="J7" s="233">
        <f aca="true" t="shared" si="8" ref="J7:J58">SUM(C7:I7)</f>
        <v>4</v>
      </c>
      <c r="K7" s="263">
        <v>14</v>
      </c>
      <c r="L7" s="422">
        <v>60</v>
      </c>
      <c r="M7" s="230">
        <v>988</v>
      </c>
      <c r="N7" s="361">
        <v>1072</v>
      </c>
      <c r="O7" s="232">
        <v>2163</v>
      </c>
      <c r="P7" s="247">
        <f t="shared" si="0"/>
        <v>0</v>
      </c>
      <c r="Q7" s="238">
        <f t="shared" si="1"/>
        <v>0</v>
      </c>
      <c r="R7" s="238">
        <f t="shared" si="2"/>
        <v>0</v>
      </c>
      <c r="S7" s="238">
        <f t="shared" si="3"/>
        <v>0.2727272727272727</v>
      </c>
      <c r="T7" s="238">
        <f t="shared" si="4"/>
        <v>0.25</v>
      </c>
      <c r="U7" s="238">
        <f t="shared" si="5"/>
        <v>0</v>
      </c>
      <c r="V7" s="239">
        <f t="shared" si="6"/>
        <v>0</v>
      </c>
      <c r="W7" s="240">
        <f t="shared" si="7"/>
        <v>0.10810810810810811</v>
      </c>
      <c r="X7" s="238">
        <v>0.3783783783783784</v>
      </c>
      <c r="Y7" s="286">
        <v>1.6216216216216217</v>
      </c>
      <c r="Z7" s="362">
        <v>0.31</v>
      </c>
      <c r="AA7" s="363">
        <v>0.34</v>
      </c>
      <c r="AB7" s="364">
        <v>0.69</v>
      </c>
    </row>
    <row r="8" spans="1:28" s="246" customFormat="1" ht="13.5" customHeight="1">
      <c r="A8" s="713"/>
      <c r="B8" s="360" t="s">
        <v>2</v>
      </c>
      <c r="C8" s="233">
        <v>0</v>
      </c>
      <c r="D8" s="263">
        <v>0</v>
      </c>
      <c r="E8" s="263">
        <v>0</v>
      </c>
      <c r="F8" s="263">
        <v>4</v>
      </c>
      <c r="G8" s="263">
        <v>0</v>
      </c>
      <c r="H8" s="263">
        <v>0</v>
      </c>
      <c r="I8" s="264">
        <v>0</v>
      </c>
      <c r="J8" s="233">
        <f t="shared" si="8"/>
        <v>4</v>
      </c>
      <c r="K8" s="263">
        <v>4</v>
      </c>
      <c r="L8" s="422">
        <v>26</v>
      </c>
      <c r="M8" s="230">
        <v>635</v>
      </c>
      <c r="N8" s="361">
        <v>733</v>
      </c>
      <c r="O8" s="232">
        <v>1585</v>
      </c>
      <c r="P8" s="247">
        <f t="shared" si="0"/>
        <v>0</v>
      </c>
      <c r="Q8" s="238">
        <f t="shared" si="1"/>
        <v>0</v>
      </c>
      <c r="R8" s="238">
        <f t="shared" si="2"/>
        <v>0</v>
      </c>
      <c r="S8" s="238">
        <f t="shared" si="3"/>
        <v>0.36363636363636365</v>
      </c>
      <c r="T8" s="238">
        <f t="shared" si="4"/>
        <v>0</v>
      </c>
      <c r="U8" s="238">
        <f t="shared" si="5"/>
        <v>0</v>
      </c>
      <c r="V8" s="239">
        <f t="shared" si="6"/>
        <v>0</v>
      </c>
      <c r="W8" s="240">
        <f t="shared" si="7"/>
        <v>0.10810810810810811</v>
      </c>
      <c r="X8" s="238">
        <v>0.10810810810810811</v>
      </c>
      <c r="Y8" s="286">
        <v>0.7027027027027027</v>
      </c>
      <c r="Z8" s="362">
        <v>0.2</v>
      </c>
      <c r="AA8" s="363">
        <v>0.23</v>
      </c>
      <c r="AB8" s="364">
        <v>0.5</v>
      </c>
    </row>
    <row r="9" spans="1:28" s="246" customFormat="1" ht="13.5" customHeight="1">
      <c r="A9" s="713"/>
      <c r="B9" s="360" t="s">
        <v>3</v>
      </c>
      <c r="C9" s="233">
        <v>1</v>
      </c>
      <c r="D9" s="263">
        <v>0</v>
      </c>
      <c r="E9" s="263">
        <v>0</v>
      </c>
      <c r="F9" s="263">
        <v>3</v>
      </c>
      <c r="G9" s="263">
        <v>0</v>
      </c>
      <c r="H9" s="263">
        <v>1</v>
      </c>
      <c r="I9" s="264">
        <v>0</v>
      </c>
      <c r="J9" s="233">
        <f t="shared" si="8"/>
        <v>5</v>
      </c>
      <c r="K9" s="263">
        <v>7</v>
      </c>
      <c r="L9" s="422">
        <v>44</v>
      </c>
      <c r="M9" s="230">
        <v>577</v>
      </c>
      <c r="N9" s="361">
        <v>618</v>
      </c>
      <c r="O9" s="232">
        <v>1478</v>
      </c>
      <c r="P9" s="247">
        <f t="shared" si="0"/>
        <v>0.3333333333333333</v>
      </c>
      <c r="Q9" s="238">
        <f t="shared" si="1"/>
        <v>0</v>
      </c>
      <c r="R9" s="238">
        <f t="shared" si="2"/>
        <v>0</v>
      </c>
      <c r="S9" s="238">
        <f t="shared" si="3"/>
        <v>0.2727272727272727</v>
      </c>
      <c r="T9" s="238">
        <f t="shared" si="4"/>
        <v>0</v>
      </c>
      <c r="U9" s="238">
        <f t="shared" si="5"/>
        <v>0.25</v>
      </c>
      <c r="V9" s="239">
        <f t="shared" si="6"/>
        <v>0</v>
      </c>
      <c r="W9" s="240">
        <f t="shared" si="7"/>
        <v>0.13513513513513514</v>
      </c>
      <c r="X9" s="238">
        <v>0.1891891891891892</v>
      </c>
      <c r="Y9" s="286">
        <v>1.1891891891891893</v>
      </c>
      <c r="Z9" s="362">
        <v>0.18</v>
      </c>
      <c r="AA9" s="363">
        <v>0.2</v>
      </c>
      <c r="AB9" s="364">
        <v>0.47</v>
      </c>
    </row>
    <row r="10" spans="1:28" s="246" customFormat="1" ht="13.5" customHeight="1">
      <c r="A10" s="714"/>
      <c r="B10" s="360" t="s">
        <v>4</v>
      </c>
      <c r="C10" s="233">
        <v>0</v>
      </c>
      <c r="D10" s="263">
        <v>0</v>
      </c>
      <c r="E10" s="263">
        <v>1</v>
      </c>
      <c r="F10" s="263">
        <v>3</v>
      </c>
      <c r="G10" s="263">
        <v>2</v>
      </c>
      <c r="H10" s="263">
        <v>0</v>
      </c>
      <c r="I10" s="264">
        <v>1</v>
      </c>
      <c r="J10" s="233">
        <f t="shared" si="8"/>
        <v>7</v>
      </c>
      <c r="K10" s="263">
        <v>6</v>
      </c>
      <c r="L10" s="422">
        <v>36</v>
      </c>
      <c r="M10" s="230">
        <v>743</v>
      </c>
      <c r="N10" s="361">
        <v>737</v>
      </c>
      <c r="O10" s="232">
        <v>1512</v>
      </c>
      <c r="P10" s="247">
        <f t="shared" si="0"/>
        <v>0</v>
      </c>
      <c r="Q10" s="238">
        <f t="shared" si="1"/>
        <v>0</v>
      </c>
      <c r="R10" s="238">
        <f t="shared" si="2"/>
        <v>0.2</v>
      </c>
      <c r="S10" s="238">
        <f t="shared" si="3"/>
        <v>0.2727272727272727</v>
      </c>
      <c r="T10" s="238">
        <f t="shared" si="4"/>
        <v>0.5</v>
      </c>
      <c r="U10" s="238">
        <f t="shared" si="5"/>
        <v>0</v>
      </c>
      <c r="V10" s="239">
        <f t="shared" si="6"/>
        <v>0.25</v>
      </c>
      <c r="W10" s="240">
        <f t="shared" si="7"/>
        <v>0.1891891891891892</v>
      </c>
      <c r="X10" s="238">
        <v>0.16216216216216217</v>
      </c>
      <c r="Y10" s="286">
        <v>0.972972972972973</v>
      </c>
      <c r="Z10" s="362">
        <v>0.24</v>
      </c>
      <c r="AA10" s="363">
        <v>0.23</v>
      </c>
      <c r="AB10" s="364">
        <v>0.48</v>
      </c>
    </row>
    <row r="11" spans="1:28" s="3" customFormat="1" ht="13.5" customHeight="1">
      <c r="A11" s="718">
        <v>2</v>
      </c>
      <c r="B11" s="375" t="s">
        <v>5</v>
      </c>
      <c r="C11" s="275">
        <v>2</v>
      </c>
      <c r="D11" s="450">
        <v>0</v>
      </c>
      <c r="E11" s="450">
        <v>0</v>
      </c>
      <c r="F11" s="450">
        <v>10</v>
      </c>
      <c r="G11" s="450">
        <v>2</v>
      </c>
      <c r="H11" s="450">
        <v>1</v>
      </c>
      <c r="I11" s="277">
        <v>0</v>
      </c>
      <c r="J11" s="272">
        <f t="shared" si="8"/>
        <v>15</v>
      </c>
      <c r="K11" s="450">
        <v>6</v>
      </c>
      <c r="L11" s="277">
        <v>26</v>
      </c>
      <c r="M11" s="275">
        <v>627</v>
      </c>
      <c r="N11" s="276">
        <v>634</v>
      </c>
      <c r="O11" s="277">
        <v>1245</v>
      </c>
      <c r="P11" s="265">
        <f t="shared" si="0"/>
        <v>0.6666666666666666</v>
      </c>
      <c r="Q11" s="266">
        <f t="shared" si="1"/>
        <v>0</v>
      </c>
      <c r="R11" s="266">
        <f t="shared" si="2"/>
        <v>0</v>
      </c>
      <c r="S11" s="266">
        <f t="shared" si="3"/>
        <v>0.9090909090909091</v>
      </c>
      <c r="T11" s="266">
        <f t="shared" si="4"/>
        <v>0.5</v>
      </c>
      <c r="U11" s="266">
        <f t="shared" si="5"/>
        <v>0.25</v>
      </c>
      <c r="V11" s="267">
        <f t="shared" si="6"/>
        <v>0</v>
      </c>
      <c r="W11" s="278">
        <f t="shared" si="7"/>
        <v>0.40540540540540543</v>
      </c>
      <c r="X11" s="314">
        <v>0.16216216216216217</v>
      </c>
      <c r="Y11" s="321">
        <v>0.7027027027027027</v>
      </c>
      <c r="Z11" s="280">
        <v>0.2</v>
      </c>
      <c r="AA11" s="281">
        <v>0.2</v>
      </c>
      <c r="AB11" s="487">
        <v>0.4</v>
      </c>
    </row>
    <row r="12" spans="1:28" s="3" customFormat="1" ht="13.5" customHeight="1">
      <c r="A12" s="719"/>
      <c r="B12" s="360" t="s">
        <v>6</v>
      </c>
      <c r="C12" s="234">
        <v>1</v>
      </c>
      <c r="D12" s="284">
        <v>0</v>
      </c>
      <c r="E12" s="284">
        <v>1</v>
      </c>
      <c r="F12" s="284">
        <v>2</v>
      </c>
      <c r="G12" s="284">
        <v>0</v>
      </c>
      <c r="H12" s="284">
        <v>1</v>
      </c>
      <c r="I12" s="236">
        <v>0</v>
      </c>
      <c r="J12" s="233">
        <f t="shared" si="8"/>
        <v>5</v>
      </c>
      <c r="K12" s="284">
        <v>1</v>
      </c>
      <c r="L12" s="236">
        <v>36</v>
      </c>
      <c r="M12" s="234">
        <v>658</v>
      </c>
      <c r="N12" s="235">
        <v>672</v>
      </c>
      <c r="O12" s="236">
        <v>1593</v>
      </c>
      <c r="P12" s="247">
        <f t="shared" si="0"/>
        <v>0.3333333333333333</v>
      </c>
      <c r="Q12" s="238">
        <f t="shared" si="1"/>
        <v>0</v>
      </c>
      <c r="R12" s="238">
        <f t="shared" si="2"/>
        <v>0.2</v>
      </c>
      <c r="S12" s="238">
        <f t="shared" si="3"/>
        <v>0.18181818181818182</v>
      </c>
      <c r="T12" s="238">
        <f t="shared" si="4"/>
        <v>0</v>
      </c>
      <c r="U12" s="238">
        <f t="shared" si="5"/>
        <v>0.25</v>
      </c>
      <c r="V12" s="268">
        <f t="shared" si="6"/>
        <v>0</v>
      </c>
      <c r="W12" s="240">
        <f t="shared" si="7"/>
        <v>0.13513513513513514</v>
      </c>
      <c r="X12" s="285">
        <v>0.02702702702702703</v>
      </c>
      <c r="Y12" s="286">
        <v>0.972972972972973</v>
      </c>
      <c r="Z12" s="241">
        <v>0.21</v>
      </c>
      <c r="AA12" s="242">
        <v>0.21</v>
      </c>
      <c r="AB12" s="372">
        <v>0.51</v>
      </c>
    </row>
    <row r="13" spans="1:28" s="3" customFormat="1" ht="13.5" customHeight="1">
      <c r="A13" s="719"/>
      <c r="B13" s="360" t="s">
        <v>7</v>
      </c>
      <c r="C13" s="234">
        <v>0</v>
      </c>
      <c r="D13" s="284">
        <v>0</v>
      </c>
      <c r="E13" s="284">
        <v>0</v>
      </c>
      <c r="F13" s="284">
        <v>17</v>
      </c>
      <c r="G13" s="284">
        <v>0</v>
      </c>
      <c r="H13" s="284">
        <v>1</v>
      </c>
      <c r="I13" s="236">
        <v>0</v>
      </c>
      <c r="J13" s="233">
        <f t="shared" si="8"/>
        <v>18</v>
      </c>
      <c r="K13" s="284">
        <v>12</v>
      </c>
      <c r="L13" s="236">
        <v>29</v>
      </c>
      <c r="M13" s="234">
        <v>744</v>
      </c>
      <c r="N13" s="235">
        <v>754</v>
      </c>
      <c r="O13" s="236">
        <v>1527</v>
      </c>
      <c r="P13" s="247">
        <f t="shared" si="0"/>
        <v>0</v>
      </c>
      <c r="Q13" s="238">
        <f t="shared" si="1"/>
        <v>0</v>
      </c>
      <c r="R13" s="238">
        <f t="shared" si="2"/>
        <v>0</v>
      </c>
      <c r="S13" s="238">
        <f t="shared" si="3"/>
        <v>1.5454545454545454</v>
      </c>
      <c r="T13" s="238">
        <f t="shared" si="4"/>
        <v>0</v>
      </c>
      <c r="U13" s="238">
        <f t="shared" si="5"/>
        <v>0.25</v>
      </c>
      <c r="V13" s="268">
        <f t="shared" si="6"/>
        <v>0</v>
      </c>
      <c r="W13" s="240">
        <f t="shared" si="7"/>
        <v>0.4864864864864865</v>
      </c>
      <c r="X13" s="285">
        <v>0.32432432432432434</v>
      </c>
      <c r="Y13" s="286">
        <v>0.7837837837837838</v>
      </c>
      <c r="Z13" s="241">
        <v>0.24</v>
      </c>
      <c r="AA13" s="242">
        <v>0.24</v>
      </c>
      <c r="AB13" s="372">
        <v>0.48</v>
      </c>
    </row>
    <row r="14" spans="1:28" s="3" customFormat="1" ht="13.5" customHeight="1">
      <c r="A14" s="720"/>
      <c r="B14" s="365" t="s">
        <v>8</v>
      </c>
      <c r="C14" s="253">
        <v>1</v>
      </c>
      <c r="D14" s="288">
        <v>0</v>
      </c>
      <c r="E14" s="288">
        <v>1</v>
      </c>
      <c r="F14" s="288">
        <v>11</v>
      </c>
      <c r="G14" s="288">
        <v>1</v>
      </c>
      <c r="H14" s="288">
        <v>0</v>
      </c>
      <c r="I14" s="255">
        <v>0</v>
      </c>
      <c r="J14" s="252">
        <f t="shared" si="8"/>
        <v>14</v>
      </c>
      <c r="K14" s="288">
        <v>9</v>
      </c>
      <c r="L14" s="255">
        <v>28</v>
      </c>
      <c r="M14" s="253">
        <v>709</v>
      </c>
      <c r="N14" s="254">
        <v>741</v>
      </c>
      <c r="O14" s="255">
        <v>1418</v>
      </c>
      <c r="P14" s="269">
        <f t="shared" si="0"/>
        <v>0.3333333333333333</v>
      </c>
      <c r="Q14" s="257">
        <f t="shared" si="1"/>
        <v>0</v>
      </c>
      <c r="R14" s="257">
        <f t="shared" si="2"/>
        <v>0.2</v>
      </c>
      <c r="S14" s="257">
        <f t="shared" si="3"/>
        <v>1</v>
      </c>
      <c r="T14" s="257">
        <f t="shared" si="4"/>
        <v>0.25</v>
      </c>
      <c r="U14" s="257">
        <f t="shared" si="5"/>
        <v>0</v>
      </c>
      <c r="V14" s="270">
        <f t="shared" si="6"/>
        <v>0</v>
      </c>
      <c r="W14" s="256">
        <f t="shared" si="7"/>
        <v>0.3783783783783784</v>
      </c>
      <c r="X14" s="289">
        <v>0.24324324324324326</v>
      </c>
      <c r="Y14" s="290">
        <v>0.7567567567567568</v>
      </c>
      <c r="Z14" s="259">
        <v>0.22</v>
      </c>
      <c r="AA14" s="260">
        <v>0.23</v>
      </c>
      <c r="AB14" s="374">
        <v>0.45</v>
      </c>
    </row>
    <row r="15" spans="1:28" s="3" customFormat="1" ht="13.5" customHeight="1">
      <c r="A15" s="712">
        <v>3</v>
      </c>
      <c r="B15" s="360" t="s">
        <v>9</v>
      </c>
      <c r="C15" s="234">
        <v>0</v>
      </c>
      <c r="D15" s="284">
        <v>0</v>
      </c>
      <c r="E15" s="284">
        <v>1</v>
      </c>
      <c r="F15" s="284">
        <v>6</v>
      </c>
      <c r="G15" s="284">
        <v>0</v>
      </c>
      <c r="H15" s="284">
        <v>0</v>
      </c>
      <c r="I15" s="236">
        <v>0</v>
      </c>
      <c r="J15" s="233">
        <f t="shared" si="8"/>
        <v>7</v>
      </c>
      <c r="K15" s="284">
        <v>9</v>
      </c>
      <c r="L15" s="236">
        <v>38</v>
      </c>
      <c r="M15" s="234">
        <v>748</v>
      </c>
      <c r="N15" s="235">
        <v>783</v>
      </c>
      <c r="O15" s="236">
        <v>1606</v>
      </c>
      <c r="P15" s="247">
        <f t="shared" si="0"/>
        <v>0</v>
      </c>
      <c r="Q15" s="238">
        <f t="shared" si="1"/>
        <v>0</v>
      </c>
      <c r="R15" s="238">
        <f t="shared" si="2"/>
        <v>0.2</v>
      </c>
      <c r="S15" s="238">
        <f t="shared" si="3"/>
        <v>0.5454545454545454</v>
      </c>
      <c r="T15" s="238">
        <f t="shared" si="4"/>
        <v>0</v>
      </c>
      <c r="U15" s="238">
        <f t="shared" si="5"/>
        <v>0</v>
      </c>
      <c r="V15" s="239">
        <f t="shared" si="6"/>
        <v>0</v>
      </c>
      <c r="W15" s="240">
        <f t="shared" si="7"/>
        <v>0.1891891891891892</v>
      </c>
      <c r="X15" s="285">
        <v>0.24324324324324326</v>
      </c>
      <c r="Y15" s="286">
        <v>1.027027027027027</v>
      </c>
      <c r="Z15" s="241">
        <v>0.24</v>
      </c>
      <c r="AA15" s="242">
        <v>0.25</v>
      </c>
      <c r="AB15" s="372">
        <v>0.51</v>
      </c>
    </row>
    <row r="16" spans="1:28" s="3" customFormat="1" ht="13.5" customHeight="1">
      <c r="A16" s="713"/>
      <c r="B16" s="360" t="s">
        <v>10</v>
      </c>
      <c r="C16" s="234">
        <v>1</v>
      </c>
      <c r="D16" s="284">
        <v>0</v>
      </c>
      <c r="E16" s="284">
        <v>1</v>
      </c>
      <c r="F16" s="284">
        <v>14</v>
      </c>
      <c r="G16" s="284">
        <v>1</v>
      </c>
      <c r="H16" s="284">
        <v>1</v>
      </c>
      <c r="I16" s="236">
        <v>0</v>
      </c>
      <c r="J16" s="233">
        <f t="shared" si="8"/>
        <v>18</v>
      </c>
      <c r="K16" s="284">
        <v>14</v>
      </c>
      <c r="L16" s="236">
        <v>25</v>
      </c>
      <c r="M16" s="234">
        <v>721</v>
      </c>
      <c r="N16" s="235">
        <v>772</v>
      </c>
      <c r="O16" s="236">
        <v>1377</v>
      </c>
      <c r="P16" s="247">
        <f t="shared" si="0"/>
        <v>0.3333333333333333</v>
      </c>
      <c r="Q16" s="238">
        <f t="shared" si="1"/>
        <v>0</v>
      </c>
      <c r="R16" s="238">
        <f t="shared" si="2"/>
        <v>0.2</v>
      </c>
      <c r="S16" s="238">
        <f t="shared" si="3"/>
        <v>1.2727272727272727</v>
      </c>
      <c r="T16" s="238">
        <f t="shared" si="4"/>
        <v>0.25</v>
      </c>
      <c r="U16" s="238">
        <f t="shared" si="5"/>
        <v>0.25</v>
      </c>
      <c r="V16" s="239">
        <f t="shared" si="6"/>
        <v>0</v>
      </c>
      <c r="W16" s="240">
        <f t="shared" si="7"/>
        <v>0.4864864864864865</v>
      </c>
      <c r="X16" s="285">
        <v>0.3783783783783784</v>
      </c>
      <c r="Y16" s="286">
        <v>0.6756756756756757</v>
      </c>
      <c r="Z16" s="241">
        <v>0.23</v>
      </c>
      <c r="AA16" s="242">
        <v>0.24</v>
      </c>
      <c r="AB16" s="372">
        <v>0.44</v>
      </c>
    </row>
    <row r="17" spans="1:28" s="3" customFormat="1" ht="13.5" customHeight="1">
      <c r="A17" s="713"/>
      <c r="B17" s="360" t="s">
        <v>11</v>
      </c>
      <c r="C17" s="234">
        <v>1</v>
      </c>
      <c r="D17" s="284">
        <v>0</v>
      </c>
      <c r="E17" s="284">
        <v>0</v>
      </c>
      <c r="F17" s="284">
        <v>3</v>
      </c>
      <c r="G17" s="284">
        <v>0</v>
      </c>
      <c r="H17" s="284">
        <v>0</v>
      </c>
      <c r="I17" s="236">
        <v>0</v>
      </c>
      <c r="J17" s="233">
        <f t="shared" si="8"/>
        <v>4</v>
      </c>
      <c r="K17" s="284">
        <v>5</v>
      </c>
      <c r="L17" s="236">
        <v>47</v>
      </c>
      <c r="M17" s="234">
        <v>634</v>
      </c>
      <c r="N17" s="235">
        <v>795</v>
      </c>
      <c r="O17" s="236">
        <v>1539</v>
      </c>
      <c r="P17" s="247">
        <f t="shared" si="0"/>
        <v>0.3333333333333333</v>
      </c>
      <c r="Q17" s="238">
        <f t="shared" si="1"/>
        <v>0</v>
      </c>
      <c r="R17" s="238">
        <f t="shared" si="2"/>
        <v>0</v>
      </c>
      <c r="S17" s="238">
        <f t="shared" si="3"/>
        <v>0.2727272727272727</v>
      </c>
      <c r="T17" s="238">
        <f t="shared" si="4"/>
        <v>0</v>
      </c>
      <c r="U17" s="238">
        <f t="shared" si="5"/>
        <v>0</v>
      </c>
      <c r="V17" s="239">
        <f t="shared" si="6"/>
        <v>0</v>
      </c>
      <c r="W17" s="240">
        <f t="shared" si="7"/>
        <v>0.10810810810810811</v>
      </c>
      <c r="X17" s="285">
        <v>0.13513513513513514</v>
      </c>
      <c r="Y17" s="286">
        <v>1.2702702702702702</v>
      </c>
      <c r="Z17" s="241">
        <v>0.2</v>
      </c>
      <c r="AA17" s="242">
        <v>0.25</v>
      </c>
      <c r="AB17" s="372">
        <v>0.49</v>
      </c>
    </row>
    <row r="18" spans="1:28" s="3" customFormat="1" ht="13.5" customHeight="1">
      <c r="A18" s="714"/>
      <c r="B18" s="365" t="s">
        <v>12</v>
      </c>
      <c r="C18" s="253">
        <v>0</v>
      </c>
      <c r="D18" s="288">
        <v>0</v>
      </c>
      <c r="E18" s="288">
        <v>0</v>
      </c>
      <c r="F18" s="288">
        <v>2</v>
      </c>
      <c r="G18" s="288">
        <v>3</v>
      </c>
      <c r="H18" s="288">
        <v>0</v>
      </c>
      <c r="I18" s="255">
        <v>0</v>
      </c>
      <c r="J18" s="252">
        <f t="shared" si="8"/>
        <v>5</v>
      </c>
      <c r="K18" s="288">
        <v>11</v>
      </c>
      <c r="L18" s="255">
        <v>44</v>
      </c>
      <c r="M18" s="253">
        <v>787</v>
      </c>
      <c r="N18" s="254">
        <v>800</v>
      </c>
      <c r="O18" s="255">
        <v>1554</v>
      </c>
      <c r="P18" s="269">
        <f t="shared" si="0"/>
        <v>0</v>
      </c>
      <c r="Q18" s="257">
        <f t="shared" si="1"/>
        <v>0</v>
      </c>
      <c r="R18" s="257">
        <f t="shared" si="2"/>
        <v>0</v>
      </c>
      <c r="S18" s="257">
        <f t="shared" si="3"/>
        <v>0.18181818181818182</v>
      </c>
      <c r="T18" s="257">
        <f t="shared" si="4"/>
        <v>0.75</v>
      </c>
      <c r="U18" s="257">
        <f t="shared" si="5"/>
        <v>0</v>
      </c>
      <c r="V18" s="258">
        <f t="shared" si="6"/>
        <v>0</v>
      </c>
      <c r="W18" s="256">
        <f t="shared" si="7"/>
        <v>0.13513513513513514</v>
      </c>
      <c r="X18" s="289">
        <v>0.2972972972972973</v>
      </c>
      <c r="Y18" s="290">
        <v>1.1891891891891893</v>
      </c>
      <c r="Z18" s="259">
        <v>0.25</v>
      </c>
      <c r="AA18" s="260">
        <v>0.25</v>
      </c>
      <c r="AB18" s="374">
        <v>0.49</v>
      </c>
    </row>
    <row r="19" spans="1:28" s="245" customFormat="1" ht="13.5" customHeight="1">
      <c r="A19" s="712">
        <v>4</v>
      </c>
      <c r="B19" s="360" t="s">
        <v>13</v>
      </c>
      <c r="C19" s="230">
        <v>0</v>
      </c>
      <c r="D19" s="231">
        <v>0</v>
      </c>
      <c r="E19" s="231">
        <v>0</v>
      </c>
      <c r="F19" s="231">
        <v>3</v>
      </c>
      <c r="G19" s="231">
        <v>1</v>
      </c>
      <c r="H19" s="231">
        <v>1</v>
      </c>
      <c r="I19" s="232">
        <v>0</v>
      </c>
      <c r="J19" s="233">
        <f t="shared" si="8"/>
        <v>5</v>
      </c>
      <c r="K19" s="231">
        <v>6</v>
      </c>
      <c r="L19" s="236">
        <v>22</v>
      </c>
      <c r="M19" s="230">
        <v>744</v>
      </c>
      <c r="N19" s="361">
        <v>786</v>
      </c>
      <c r="O19" s="232">
        <v>1393</v>
      </c>
      <c r="P19" s="247">
        <f t="shared" si="0"/>
        <v>0</v>
      </c>
      <c r="Q19" s="238">
        <f t="shared" si="1"/>
        <v>0</v>
      </c>
      <c r="R19" s="238">
        <f t="shared" si="2"/>
        <v>0</v>
      </c>
      <c r="S19" s="238">
        <f t="shared" si="3"/>
        <v>0.2727272727272727</v>
      </c>
      <c r="T19" s="238">
        <f t="shared" si="4"/>
        <v>0.25</v>
      </c>
      <c r="U19" s="238">
        <f t="shared" si="5"/>
        <v>0.25</v>
      </c>
      <c r="V19" s="268">
        <f t="shared" si="6"/>
        <v>0</v>
      </c>
      <c r="W19" s="240">
        <f t="shared" si="7"/>
        <v>0.13513513513513514</v>
      </c>
      <c r="X19" s="238">
        <v>0.16216216216216217</v>
      </c>
      <c r="Y19" s="286">
        <v>0.5945945945945946</v>
      </c>
      <c r="Z19" s="362">
        <v>0.24</v>
      </c>
      <c r="AA19" s="363">
        <v>0.25</v>
      </c>
      <c r="AB19" s="364">
        <v>0.44</v>
      </c>
    </row>
    <row r="20" spans="1:28" s="245" customFormat="1" ht="13.5" customHeight="1">
      <c r="A20" s="713"/>
      <c r="B20" s="360" t="s">
        <v>14</v>
      </c>
      <c r="C20" s="230">
        <v>0</v>
      </c>
      <c r="D20" s="231">
        <v>1</v>
      </c>
      <c r="E20" s="231">
        <v>1</v>
      </c>
      <c r="F20" s="231">
        <v>5</v>
      </c>
      <c r="G20" s="231">
        <v>1</v>
      </c>
      <c r="H20" s="231">
        <v>0</v>
      </c>
      <c r="I20" s="232">
        <v>0</v>
      </c>
      <c r="J20" s="233">
        <f t="shared" si="8"/>
        <v>8</v>
      </c>
      <c r="K20" s="231">
        <v>8</v>
      </c>
      <c r="L20" s="236">
        <v>37</v>
      </c>
      <c r="M20" s="230">
        <v>759</v>
      </c>
      <c r="N20" s="361">
        <v>755</v>
      </c>
      <c r="O20" s="232">
        <v>1473</v>
      </c>
      <c r="P20" s="247">
        <f t="shared" si="0"/>
        <v>0</v>
      </c>
      <c r="Q20" s="238">
        <f t="shared" si="1"/>
        <v>0.16666666666666666</v>
      </c>
      <c r="R20" s="238">
        <f t="shared" si="2"/>
        <v>0.2</v>
      </c>
      <c r="S20" s="238">
        <f t="shared" si="3"/>
        <v>0.45454545454545453</v>
      </c>
      <c r="T20" s="238">
        <f t="shared" si="4"/>
        <v>0.25</v>
      </c>
      <c r="U20" s="238">
        <f t="shared" si="5"/>
        <v>0</v>
      </c>
      <c r="V20" s="268">
        <f t="shared" si="6"/>
        <v>0</v>
      </c>
      <c r="W20" s="240">
        <f t="shared" si="7"/>
        <v>0.21621621621621623</v>
      </c>
      <c r="X20" s="238">
        <v>0.21621621621621623</v>
      </c>
      <c r="Y20" s="286">
        <v>1</v>
      </c>
      <c r="Z20" s="362">
        <v>0.24</v>
      </c>
      <c r="AA20" s="363">
        <v>0.24</v>
      </c>
      <c r="AB20" s="364">
        <v>0.47</v>
      </c>
    </row>
    <row r="21" spans="1:28" s="245" customFormat="1" ht="13.5" customHeight="1">
      <c r="A21" s="713"/>
      <c r="B21" s="360" t="s">
        <v>15</v>
      </c>
      <c r="C21" s="230">
        <v>0</v>
      </c>
      <c r="D21" s="231">
        <v>1</v>
      </c>
      <c r="E21" s="231">
        <v>1</v>
      </c>
      <c r="F21" s="231">
        <v>1</v>
      </c>
      <c r="G21" s="231">
        <v>6</v>
      </c>
      <c r="H21" s="231">
        <v>0</v>
      </c>
      <c r="I21" s="232">
        <v>0</v>
      </c>
      <c r="J21" s="233">
        <f t="shared" si="8"/>
        <v>9</v>
      </c>
      <c r="K21" s="231">
        <v>8</v>
      </c>
      <c r="L21" s="236">
        <v>16</v>
      </c>
      <c r="M21" s="230">
        <v>774</v>
      </c>
      <c r="N21" s="361">
        <v>795</v>
      </c>
      <c r="O21" s="232">
        <v>1313</v>
      </c>
      <c r="P21" s="247">
        <f t="shared" si="0"/>
        <v>0</v>
      </c>
      <c r="Q21" s="238">
        <f t="shared" si="1"/>
        <v>0.16666666666666666</v>
      </c>
      <c r="R21" s="238">
        <f t="shared" si="2"/>
        <v>0.2</v>
      </c>
      <c r="S21" s="238">
        <f t="shared" si="3"/>
        <v>0.09090909090909091</v>
      </c>
      <c r="T21" s="238">
        <f t="shared" si="4"/>
        <v>1.5</v>
      </c>
      <c r="U21" s="238">
        <f t="shared" si="5"/>
        <v>0</v>
      </c>
      <c r="V21" s="268">
        <f t="shared" si="6"/>
        <v>0</v>
      </c>
      <c r="W21" s="240">
        <f t="shared" si="7"/>
        <v>0.24324324324324326</v>
      </c>
      <c r="X21" s="238">
        <v>0.21621621621621623</v>
      </c>
      <c r="Y21" s="286">
        <v>0.43243243243243246</v>
      </c>
      <c r="Z21" s="362">
        <v>0.25</v>
      </c>
      <c r="AA21" s="363">
        <v>0.25</v>
      </c>
      <c r="AB21" s="364">
        <v>0.42</v>
      </c>
    </row>
    <row r="22" spans="1:28" s="245" customFormat="1" ht="13.5" customHeight="1">
      <c r="A22" s="714"/>
      <c r="B22" s="360" t="s">
        <v>16</v>
      </c>
      <c r="C22" s="230">
        <v>1</v>
      </c>
      <c r="D22" s="231">
        <v>2</v>
      </c>
      <c r="E22" s="231">
        <v>1</v>
      </c>
      <c r="F22" s="231">
        <v>1</v>
      </c>
      <c r="G22" s="231">
        <v>2</v>
      </c>
      <c r="H22" s="231">
        <v>0</v>
      </c>
      <c r="I22" s="232">
        <v>0</v>
      </c>
      <c r="J22" s="233">
        <f t="shared" si="8"/>
        <v>7</v>
      </c>
      <c r="K22" s="231">
        <v>12</v>
      </c>
      <c r="L22" s="236">
        <v>28</v>
      </c>
      <c r="M22" s="230">
        <v>726</v>
      </c>
      <c r="N22" s="361">
        <v>744</v>
      </c>
      <c r="O22" s="232">
        <v>1393</v>
      </c>
      <c r="P22" s="247">
        <f t="shared" si="0"/>
        <v>0.3333333333333333</v>
      </c>
      <c r="Q22" s="238">
        <f t="shared" si="1"/>
        <v>0.3333333333333333</v>
      </c>
      <c r="R22" s="238">
        <f t="shared" si="2"/>
        <v>0.2</v>
      </c>
      <c r="S22" s="238">
        <f t="shared" si="3"/>
        <v>0.09090909090909091</v>
      </c>
      <c r="T22" s="238">
        <f t="shared" si="4"/>
        <v>0.5</v>
      </c>
      <c r="U22" s="238">
        <f t="shared" si="5"/>
        <v>0</v>
      </c>
      <c r="V22" s="268">
        <f t="shared" si="6"/>
        <v>0</v>
      </c>
      <c r="W22" s="240">
        <f t="shared" si="7"/>
        <v>0.1891891891891892</v>
      </c>
      <c r="X22" s="238">
        <v>0.32432432432432434</v>
      </c>
      <c r="Y22" s="286">
        <v>0.7567567567567568</v>
      </c>
      <c r="Z22" s="362">
        <v>0.23</v>
      </c>
      <c r="AA22" s="363">
        <v>0.24</v>
      </c>
      <c r="AB22" s="364">
        <v>0.44</v>
      </c>
    </row>
    <row r="23" spans="1:28" s="245" customFormat="1" ht="13.5" customHeight="1">
      <c r="A23" s="712">
        <v>5</v>
      </c>
      <c r="B23" s="375" t="s">
        <v>17</v>
      </c>
      <c r="C23" s="317">
        <v>1</v>
      </c>
      <c r="D23" s="318">
        <v>0</v>
      </c>
      <c r="E23" s="318">
        <v>1</v>
      </c>
      <c r="F23" s="318">
        <v>4</v>
      </c>
      <c r="G23" s="318">
        <v>1</v>
      </c>
      <c r="H23" s="318">
        <v>0</v>
      </c>
      <c r="I23" s="319">
        <v>0</v>
      </c>
      <c r="J23" s="272">
        <f t="shared" si="8"/>
        <v>7</v>
      </c>
      <c r="K23" s="318">
        <v>9</v>
      </c>
      <c r="L23" s="277">
        <v>16</v>
      </c>
      <c r="M23" s="317">
        <v>721</v>
      </c>
      <c r="N23" s="376">
        <v>584</v>
      </c>
      <c r="O23" s="319">
        <v>950</v>
      </c>
      <c r="P23" s="265">
        <f t="shared" si="0"/>
        <v>0.3333333333333333</v>
      </c>
      <c r="Q23" s="266">
        <f t="shared" si="1"/>
        <v>0</v>
      </c>
      <c r="R23" s="266">
        <f t="shared" si="2"/>
        <v>0.2</v>
      </c>
      <c r="S23" s="266">
        <f t="shared" si="3"/>
        <v>0.36363636363636365</v>
      </c>
      <c r="T23" s="266">
        <f t="shared" si="4"/>
        <v>0.25</v>
      </c>
      <c r="U23" s="266">
        <f t="shared" si="5"/>
        <v>0</v>
      </c>
      <c r="V23" s="267">
        <f t="shared" si="6"/>
        <v>0</v>
      </c>
      <c r="W23" s="278">
        <f t="shared" si="7"/>
        <v>0.1891891891891892</v>
      </c>
      <c r="X23" s="266">
        <v>0.24324324324324326</v>
      </c>
      <c r="Y23" s="321">
        <v>0.43243243243243246</v>
      </c>
      <c r="Z23" s="377">
        <v>0.23</v>
      </c>
      <c r="AA23" s="378">
        <v>0.19</v>
      </c>
      <c r="AB23" s="379">
        <v>0.31</v>
      </c>
    </row>
    <row r="24" spans="1:28" s="245" customFormat="1" ht="13.5" customHeight="1">
      <c r="A24" s="713"/>
      <c r="B24" s="360" t="s">
        <v>18</v>
      </c>
      <c r="C24" s="230">
        <v>0</v>
      </c>
      <c r="D24" s="231">
        <v>1</v>
      </c>
      <c r="E24" s="231">
        <v>0</v>
      </c>
      <c r="F24" s="231">
        <v>1</v>
      </c>
      <c r="G24" s="231">
        <v>3</v>
      </c>
      <c r="H24" s="231">
        <v>1</v>
      </c>
      <c r="I24" s="232">
        <v>0</v>
      </c>
      <c r="J24" s="233">
        <f t="shared" si="8"/>
        <v>6</v>
      </c>
      <c r="K24" s="231">
        <v>13</v>
      </c>
      <c r="L24" s="236">
        <v>24</v>
      </c>
      <c r="M24" s="230">
        <v>816</v>
      </c>
      <c r="N24" s="361">
        <v>815</v>
      </c>
      <c r="O24" s="232">
        <v>1654</v>
      </c>
      <c r="P24" s="247">
        <f t="shared" si="0"/>
        <v>0</v>
      </c>
      <c r="Q24" s="238">
        <f t="shared" si="1"/>
        <v>0.16666666666666666</v>
      </c>
      <c r="R24" s="238">
        <f t="shared" si="2"/>
        <v>0</v>
      </c>
      <c r="S24" s="238">
        <f t="shared" si="3"/>
        <v>0.09090909090909091</v>
      </c>
      <c r="T24" s="238">
        <f t="shared" si="4"/>
        <v>0.75</v>
      </c>
      <c r="U24" s="238">
        <f t="shared" si="5"/>
        <v>0.25</v>
      </c>
      <c r="V24" s="239">
        <f t="shared" si="6"/>
        <v>0</v>
      </c>
      <c r="W24" s="240">
        <f t="shared" si="7"/>
        <v>0.16216216216216217</v>
      </c>
      <c r="X24" s="238">
        <v>0.35135135135135137</v>
      </c>
      <c r="Y24" s="286">
        <v>0.6486486486486487</v>
      </c>
      <c r="Z24" s="362">
        <v>0.26</v>
      </c>
      <c r="AA24" s="363">
        <v>0.26</v>
      </c>
      <c r="AB24" s="364">
        <v>0.52</v>
      </c>
    </row>
    <row r="25" spans="1:28" s="245" customFormat="1" ht="13.5" customHeight="1">
      <c r="A25" s="713"/>
      <c r="B25" s="360" t="s">
        <v>19</v>
      </c>
      <c r="C25" s="230">
        <v>0</v>
      </c>
      <c r="D25" s="231">
        <v>2</v>
      </c>
      <c r="E25" s="231">
        <v>1</v>
      </c>
      <c r="F25" s="231">
        <v>5</v>
      </c>
      <c r="G25" s="231">
        <v>0</v>
      </c>
      <c r="H25" s="231">
        <v>0</v>
      </c>
      <c r="I25" s="232">
        <v>1</v>
      </c>
      <c r="J25" s="233">
        <f t="shared" si="8"/>
        <v>9</v>
      </c>
      <c r="K25" s="231">
        <v>17</v>
      </c>
      <c r="L25" s="236">
        <v>24</v>
      </c>
      <c r="M25" s="230">
        <v>919</v>
      </c>
      <c r="N25" s="361">
        <v>938</v>
      </c>
      <c r="O25" s="232">
        <v>1468</v>
      </c>
      <c r="P25" s="247">
        <f t="shared" si="0"/>
        <v>0</v>
      </c>
      <c r="Q25" s="238">
        <f t="shared" si="1"/>
        <v>0.3333333333333333</v>
      </c>
      <c r="R25" s="238">
        <f t="shared" si="2"/>
        <v>0.2</v>
      </c>
      <c r="S25" s="238">
        <f t="shared" si="3"/>
        <v>0.45454545454545453</v>
      </c>
      <c r="T25" s="238">
        <f t="shared" si="4"/>
        <v>0</v>
      </c>
      <c r="U25" s="238">
        <f t="shared" si="5"/>
        <v>0</v>
      </c>
      <c r="V25" s="239">
        <f t="shared" si="6"/>
        <v>0.25</v>
      </c>
      <c r="W25" s="240">
        <f t="shared" si="7"/>
        <v>0.24324324324324326</v>
      </c>
      <c r="X25" s="238">
        <v>0.4594594594594595</v>
      </c>
      <c r="Y25" s="286">
        <v>0.6486486486486487</v>
      </c>
      <c r="Z25" s="362">
        <v>0.29</v>
      </c>
      <c r="AA25" s="363">
        <v>0.3</v>
      </c>
      <c r="AB25" s="364">
        <v>0.47</v>
      </c>
    </row>
    <row r="26" spans="1:28" s="245" customFormat="1" ht="13.5" customHeight="1">
      <c r="A26" s="713"/>
      <c r="B26" s="360" t="s">
        <v>20</v>
      </c>
      <c r="C26" s="230">
        <v>0</v>
      </c>
      <c r="D26" s="231">
        <v>1</v>
      </c>
      <c r="E26" s="231">
        <v>3</v>
      </c>
      <c r="F26" s="231">
        <v>1</v>
      </c>
      <c r="G26" s="231">
        <v>1</v>
      </c>
      <c r="H26" s="231">
        <v>0</v>
      </c>
      <c r="I26" s="232">
        <v>0</v>
      </c>
      <c r="J26" s="233">
        <f t="shared" si="8"/>
        <v>6</v>
      </c>
      <c r="K26" s="231">
        <v>9</v>
      </c>
      <c r="L26" s="236">
        <v>12</v>
      </c>
      <c r="M26" s="230">
        <v>912</v>
      </c>
      <c r="N26" s="361">
        <v>892</v>
      </c>
      <c r="O26" s="232">
        <v>1292</v>
      </c>
      <c r="P26" s="247">
        <f t="shared" si="0"/>
        <v>0</v>
      </c>
      <c r="Q26" s="238">
        <f t="shared" si="1"/>
        <v>0.16666666666666666</v>
      </c>
      <c r="R26" s="238">
        <f t="shared" si="2"/>
        <v>0.6</v>
      </c>
      <c r="S26" s="238">
        <f t="shared" si="3"/>
        <v>0.09090909090909091</v>
      </c>
      <c r="T26" s="238">
        <f t="shared" si="4"/>
        <v>0.25</v>
      </c>
      <c r="U26" s="238">
        <f t="shared" si="5"/>
        <v>0</v>
      </c>
      <c r="V26" s="239">
        <f t="shared" si="6"/>
        <v>0</v>
      </c>
      <c r="W26" s="240">
        <f t="shared" si="7"/>
        <v>0.16216216216216217</v>
      </c>
      <c r="X26" s="238">
        <v>0.24324324324324326</v>
      </c>
      <c r="Y26" s="286">
        <v>0.32432432432432434</v>
      </c>
      <c r="Z26" s="362">
        <v>0.29</v>
      </c>
      <c r="AA26" s="363">
        <v>0.28</v>
      </c>
      <c r="AB26" s="364">
        <v>0.41</v>
      </c>
    </row>
    <row r="27" spans="1:28" s="245" customFormat="1" ht="13.5" customHeight="1">
      <c r="A27" s="714"/>
      <c r="B27" s="365" t="s">
        <v>21</v>
      </c>
      <c r="C27" s="249">
        <v>0</v>
      </c>
      <c r="D27" s="250">
        <v>0</v>
      </c>
      <c r="E27" s="250">
        <v>4</v>
      </c>
      <c r="F27" s="250">
        <v>5</v>
      </c>
      <c r="G27" s="250">
        <v>2</v>
      </c>
      <c r="H27" s="250">
        <v>0</v>
      </c>
      <c r="I27" s="251">
        <v>0</v>
      </c>
      <c r="J27" s="252">
        <f t="shared" si="8"/>
        <v>11</v>
      </c>
      <c r="K27" s="250">
        <v>7</v>
      </c>
      <c r="L27" s="255">
        <v>24</v>
      </c>
      <c r="M27" s="249">
        <v>1026</v>
      </c>
      <c r="N27" s="368">
        <v>988</v>
      </c>
      <c r="O27" s="251">
        <v>1617</v>
      </c>
      <c r="P27" s="269">
        <f t="shared" si="0"/>
        <v>0</v>
      </c>
      <c r="Q27" s="257">
        <f t="shared" si="1"/>
        <v>0</v>
      </c>
      <c r="R27" s="257">
        <f t="shared" si="2"/>
        <v>0.8</v>
      </c>
      <c r="S27" s="257">
        <f t="shared" si="3"/>
        <v>0.45454545454545453</v>
      </c>
      <c r="T27" s="257">
        <f t="shared" si="4"/>
        <v>0.5</v>
      </c>
      <c r="U27" s="257">
        <f t="shared" si="5"/>
        <v>0</v>
      </c>
      <c r="V27" s="258">
        <f t="shared" si="6"/>
        <v>0</v>
      </c>
      <c r="W27" s="256">
        <f t="shared" si="7"/>
        <v>0.2972972972972973</v>
      </c>
      <c r="X27" s="257">
        <v>0.1891891891891892</v>
      </c>
      <c r="Y27" s="290">
        <v>0.6486486486486487</v>
      </c>
      <c r="Z27" s="369">
        <v>0.32</v>
      </c>
      <c r="AA27" s="370">
        <v>0.31</v>
      </c>
      <c r="AB27" s="371">
        <v>0.51</v>
      </c>
    </row>
    <row r="28" spans="1:28" s="245" customFormat="1" ht="13.5" customHeight="1">
      <c r="A28" s="712">
        <v>6</v>
      </c>
      <c r="B28" s="360" t="s">
        <v>22</v>
      </c>
      <c r="C28" s="230">
        <v>1</v>
      </c>
      <c r="D28" s="231">
        <v>0</v>
      </c>
      <c r="E28" s="231">
        <v>0</v>
      </c>
      <c r="F28" s="231">
        <v>3</v>
      </c>
      <c r="G28" s="231">
        <v>1</v>
      </c>
      <c r="H28" s="231">
        <v>1</v>
      </c>
      <c r="I28" s="232">
        <v>1</v>
      </c>
      <c r="J28" s="233">
        <f t="shared" si="8"/>
        <v>7</v>
      </c>
      <c r="K28" s="231">
        <v>13</v>
      </c>
      <c r="L28" s="236">
        <v>26</v>
      </c>
      <c r="M28" s="230">
        <v>1113</v>
      </c>
      <c r="N28" s="361">
        <v>956</v>
      </c>
      <c r="O28" s="232">
        <v>1489</v>
      </c>
      <c r="P28" s="247">
        <f t="shared" si="0"/>
        <v>0.3333333333333333</v>
      </c>
      <c r="Q28" s="238">
        <f t="shared" si="1"/>
        <v>0</v>
      </c>
      <c r="R28" s="238">
        <f t="shared" si="2"/>
        <v>0</v>
      </c>
      <c r="S28" s="238">
        <f t="shared" si="3"/>
        <v>0.2727272727272727</v>
      </c>
      <c r="T28" s="238">
        <f t="shared" si="4"/>
        <v>0.25</v>
      </c>
      <c r="U28" s="238">
        <f t="shared" si="5"/>
        <v>0.25</v>
      </c>
      <c r="V28" s="268">
        <f t="shared" si="6"/>
        <v>0.25</v>
      </c>
      <c r="W28" s="240">
        <f t="shared" si="7"/>
        <v>0.1891891891891892</v>
      </c>
      <c r="X28" s="238">
        <v>0.35135135135135137</v>
      </c>
      <c r="Y28" s="286">
        <v>0.7027027027027027</v>
      </c>
      <c r="Z28" s="362">
        <v>0.35</v>
      </c>
      <c r="AA28" s="363">
        <v>0.3</v>
      </c>
      <c r="AB28" s="364">
        <v>0.47</v>
      </c>
    </row>
    <row r="29" spans="1:28" s="245" customFormat="1" ht="13.5" customHeight="1">
      <c r="A29" s="713"/>
      <c r="B29" s="360" t="s">
        <v>23</v>
      </c>
      <c r="C29" s="230">
        <v>2</v>
      </c>
      <c r="D29" s="231">
        <v>0</v>
      </c>
      <c r="E29" s="231">
        <v>3</v>
      </c>
      <c r="F29" s="231">
        <v>4</v>
      </c>
      <c r="G29" s="231">
        <v>1</v>
      </c>
      <c r="H29" s="231">
        <v>0</v>
      </c>
      <c r="I29" s="232">
        <v>0</v>
      </c>
      <c r="J29" s="233">
        <f t="shared" si="8"/>
        <v>10</v>
      </c>
      <c r="K29" s="231">
        <v>5</v>
      </c>
      <c r="L29" s="236">
        <v>9</v>
      </c>
      <c r="M29" s="230">
        <v>994</v>
      </c>
      <c r="N29" s="361">
        <v>900</v>
      </c>
      <c r="O29" s="232">
        <v>1535</v>
      </c>
      <c r="P29" s="247">
        <f t="shared" si="0"/>
        <v>0.6666666666666666</v>
      </c>
      <c r="Q29" s="238">
        <f t="shared" si="1"/>
        <v>0</v>
      </c>
      <c r="R29" s="238">
        <f t="shared" si="2"/>
        <v>0.6</v>
      </c>
      <c r="S29" s="238">
        <f t="shared" si="3"/>
        <v>0.36363636363636365</v>
      </c>
      <c r="T29" s="238">
        <f t="shared" si="4"/>
        <v>0.25</v>
      </c>
      <c r="U29" s="238">
        <f t="shared" si="5"/>
        <v>0</v>
      </c>
      <c r="V29" s="268">
        <f t="shared" si="6"/>
        <v>0</v>
      </c>
      <c r="W29" s="240">
        <f t="shared" si="7"/>
        <v>0.2702702702702703</v>
      </c>
      <c r="X29" s="238">
        <v>0.13513513513513514</v>
      </c>
      <c r="Y29" s="286">
        <v>0.24324324324324326</v>
      </c>
      <c r="Z29" s="362">
        <v>0.31</v>
      </c>
      <c r="AA29" s="363">
        <v>0.28</v>
      </c>
      <c r="AB29" s="364">
        <v>0.49</v>
      </c>
    </row>
    <row r="30" spans="1:28" s="245" customFormat="1" ht="13.5" customHeight="1">
      <c r="A30" s="713"/>
      <c r="B30" s="360" t="s">
        <v>24</v>
      </c>
      <c r="C30" s="230">
        <v>0</v>
      </c>
      <c r="D30" s="231">
        <v>1</v>
      </c>
      <c r="E30" s="231">
        <v>2</v>
      </c>
      <c r="F30" s="231">
        <v>4</v>
      </c>
      <c r="G30" s="231">
        <v>5</v>
      </c>
      <c r="H30" s="231">
        <v>0</v>
      </c>
      <c r="I30" s="232">
        <v>1</v>
      </c>
      <c r="J30" s="233">
        <f t="shared" si="8"/>
        <v>13</v>
      </c>
      <c r="K30" s="231">
        <v>16</v>
      </c>
      <c r="L30" s="236">
        <v>12</v>
      </c>
      <c r="M30" s="230">
        <v>1095</v>
      </c>
      <c r="N30" s="361">
        <v>1047</v>
      </c>
      <c r="O30" s="232">
        <v>1706</v>
      </c>
      <c r="P30" s="247">
        <f t="shared" si="0"/>
        <v>0</v>
      </c>
      <c r="Q30" s="238">
        <f t="shared" si="1"/>
        <v>0.16666666666666666</v>
      </c>
      <c r="R30" s="238">
        <f t="shared" si="2"/>
        <v>0.4</v>
      </c>
      <c r="S30" s="238">
        <f t="shared" si="3"/>
        <v>0.36363636363636365</v>
      </c>
      <c r="T30" s="238">
        <f t="shared" si="4"/>
        <v>1.25</v>
      </c>
      <c r="U30" s="238">
        <f t="shared" si="5"/>
        <v>0</v>
      </c>
      <c r="V30" s="268">
        <f t="shared" si="6"/>
        <v>0.25</v>
      </c>
      <c r="W30" s="240">
        <f t="shared" si="7"/>
        <v>0.35135135135135137</v>
      </c>
      <c r="X30" s="238">
        <v>0.43243243243243246</v>
      </c>
      <c r="Y30" s="286">
        <v>0.32432432432432434</v>
      </c>
      <c r="Z30" s="362">
        <v>0.35</v>
      </c>
      <c r="AA30" s="363">
        <v>0.33</v>
      </c>
      <c r="AB30" s="364">
        <v>0.54</v>
      </c>
    </row>
    <row r="31" spans="1:28" s="245" customFormat="1" ht="13.5" customHeight="1">
      <c r="A31" s="714"/>
      <c r="B31" s="365">
        <v>26</v>
      </c>
      <c r="C31" s="249">
        <v>2</v>
      </c>
      <c r="D31" s="250">
        <v>1</v>
      </c>
      <c r="E31" s="250">
        <v>2</v>
      </c>
      <c r="F31" s="250">
        <v>4</v>
      </c>
      <c r="G31" s="250">
        <v>1</v>
      </c>
      <c r="H31" s="250">
        <v>0</v>
      </c>
      <c r="I31" s="251">
        <v>1</v>
      </c>
      <c r="J31" s="252">
        <f t="shared" si="8"/>
        <v>11</v>
      </c>
      <c r="K31" s="250">
        <v>6</v>
      </c>
      <c r="L31" s="255">
        <v>26</v>
      </c>
      <c r="M31" s="249">
        <v>1182</v>
      </c>
      <c r="N31" s="368">
        <v>909</v>
      </c>
      <c r="O31" s="251">
        <v>1564</v>
      </c>
      <c r="P31" s="269">
        <f t="shared" si="0"/>
        <v>0.6666666666666666</v>
      </c>
      <c r="Q31" s="257">
        <f t="shared" si="1"/>
        <v>0.16666666666666666</v>
      </c>
      <c r="R31" s="257">
        <f t="shared" si="2"/>
        <v>0.4</v>
      </c>
      <c r="S31" s="257">
        <f t="shared" si="3"/>
        <v>0.36363636363636365</v>
      </c>
      <c r="T31" s="257">
        <f t="shared" si="4"/>
        <v>0.25</v>
      </c>
      <c r="U31" s="257">
        <f t="shared" si="5"/>
        <v>0</v>
      </c>
      <c r="V31" s="270">
        <f t="shared" si="6"/>
        <v>0.25</v>
      </c>
      <c r="W31" s="256">
        <f t="shared" si="7"/>
        <v>0.2972972972972973</v>
      </c>
      <c r="X31" s="257">
        <v>0.16216216216216217</v>
      </c>
      <c r="Y31" s="290">
        <v>0.7027027027027027</v>
      </c>
      <c r="Z31" s="369">
        <v>0.37</v>
      </c>
      <c r="AA31" s="370">
        <v>0.29</v>
      </c>
      <c r="AB31" s="371">
        <v>0.5</v>
      </c>
    </row>
    <row r="32" spans="1:28" s="245" customFormat="1" ht="13.5" customHeight="1">
      <c r="A32" s="712">
        <v>7</v>
      </c>
      <c r="B32" s="360" t="s">
        <v>26</v>
      </c>
      <c r="C32" s="230">
        <v>1</v>
      </c>
      <c r="D32" s="231">
        <v>2</v>
      </c>
      <c r="E32" s="231">
        <v>1</v>
      </c>
      <c r="F32" s="231">
        <v>5</v>
      </c>
      <c r="G32" s="231">
        <v>1</v>
      </c>
      <c r="H32" s="231">
        <v>1</v>
      </c>
      <c r="I32" s="232">
        <v>1</v>
      </c>
      <c r="J32" s="233">
        <f t="shared" si="8"/>
        <v>12</v>
      </c>
      <c r="K32" s="231">
        <v>11</v>
      </c>
      <c r="L32" s="236">
        <v>15</v>
      </c>
      <c r="M32" s="230">
        <v>1254</v>
      </c>
      <c r="N32" s="361">
        <v>994</v>
      </c>
      <c r="O32" s="232">
        <v>1744</v>
      </c>
      <c r="P32" s="247">
        <f t="shared" si="0"/>
        <v>0.3333333333333333</v>
      </c>
      <c r="Q32" s="238">
        <f t="shared" si="1"/>
        <v>0.3333333333333333</v>
      </c>
      <c r="R32" s="238">
        <f t="shared" si="2"/>
        <v>0.2</v>
      </c>
      <c r="S32" s="238">
        <f t="shared" si="3"/>
        <v>0.45454545454545453</v>
      </c>
      <c r="T32" s="238">
        <f t="shared" si="4"/>
        <v>0.25</v>
      </c>
      <c r="U32" s="238">
        <f t="shared" si="5"/>
        <v>0.25</v>
      </c>
      <c r="V32" s="239">
        <f t="shared" si="6"/>
        <v>0.25</v>
      </c>
      <c r="W32" s="240">
        <f t="shared" si="7"/>
        <v>0.32432432432432434</v>
      </c>
      <c r="X32" s="238">
        <v>0.2972972972972973</v>
      </c>
      <c r="Y32" s="286">
        <v>0.40540540540540543</v>
      </c>
      <c r="Z32" s="362">
        <v>0.4</v>
      </c>
      <c r="AA32" s="363">
        <v>0.32</v>
      </c>
      <c r="AB32" s="364">
        <v>0.55</v>
      </c>
    </row>
    <row r="33" spans="1:28" s="245" customFormat="1" ht="13.5" customHeight="1">
      <c r="A33" s="713"/>
      <c r="B33" s="360" t="s">
        <v>27</v>
      </c>
      <c r="C33" s="230">
        <v>0</v>
      </c>
      <c r="D33" s="231">
        <v>1</v>
      </c>
      <c r="E33" s="231">
        <v>0</v>
      </c>
      <c r="F33" s="231">
        <v>6</v>
      </c>
      <c r="G33" s="231">
        <v>1</v>
      </c>
      <c r="H33" s="231">
        <v>0</v>
      </c>
      <c r="I33" s="232">
        <v>0</v>
      </c>
      <c r="J33" s="233">
        <f t="shared" si="8"/>
        <v>8</v>
      </c>
      <c r="K33" s="231">
        <v>12</v>
      </c>
      <c r="L33" s="236">
        <v>24</v>
      </c>
      <c r="M33" s="230">
        <v>1196</v>
      </c>
      <c r="N33" s="361">
        <v>1061</v>
      </c>
      <c r="O33" s="232">
        <v>1747</v>
      </c>
      <c r="P33" s="247">
        <f t="shared" si="0"/>
        <v>0</v>
      </c>
      <c r="Q33" s="238">
        <f t="shared" si="1"/>
        <v>0.16666666666666666</v>
      </c>
      <c r="R33" s="238">
        <f t="shared" si="2"/>
        <v>0</v>
      </c>
      <c r="S33" s="238">
        <f t="shared" si="3"/>
        <v>0.5454545454545454</v>
      </c>
      <c r="T33" s="238">
        <f t="shared" si="4"/>
        <v>0.25</v>
      </c>
      <c r="U33" s="238">
        <f t="shared" si="5"/>
        <v>0</v>
      </c>
      <c r="V33" s="239">
        <f t="shared" si="6"/>
        <v>0</v>
      </c>
      <c r="W33" s="240">
        <f t="shared" si="7"/>
        <v>0.21621621621621623</v>
      </c>
      <c r="X33" s="238">
        <v>0.32432432432432434</v>
      </c>
      <c r="Y33" s="286">
        <v>0.6486486486486487</v>
      </c>
      <c r="Z33" s="362">
        <v>0.38</v>
      </c>
      <c r="AA33" s="363">
        <v>0.34</v>
      </c>
      <c r="AB33" s="364">
        <v>0.56</v>
      </c>
    </row>
    <row r="34" spans="1:28" s="245" customFormat="1" ht="13.5" customHeight="1">
      <c r="A34" s="713"/>
      <c r="B34" s="360" t="s">
        <v>28</v>
      </c>
      <c r="C34" s="230">
        <v>0</v>
      </c>
      <c r="D34" s="231">
        <v>1</v>
      </c>
      <c r="E34" s="231">
        <v>0</v>
      </c>
      <c r="F34" s="231">
        <v>1</v>
      </c>
      <c r="G34" s="231">
        <v>1</v>
      </c>
      <c r="H34" s="231">
        <v>1</v>
      </c>
      <c r="I34" s="232">
        <v>1</v>
      </c>
      <c r="J34" s="233">
        <f t="shared" si="8"/>
        <v>5</v>
      </c>
      <c r="K34" s="231">
        <v>7</v>
      </c>
      <c r="L34" s="236">
        <v>27</v>
      </c>
      <c r="M34" s="230">
        <v>1223</v>
      </c>
      <c r="N34" s="361">
        <v>888</v>
      </c>
      <c r="O34" s="232">
        <v>1633</v>
      </c>
      <c r="P34" s="247">
        <f t="shared" si="0"/>
        <v>0</v>
      </c>
      <c r="Q34" s="238">
        <f t="shared" si="1"/>
        <v>0.16666666666666666</v>
      </c>
      <c r="R34" s="238">
        <f t="shared" si="2"/>
        <v>0</v>
      </c>
      <c r="S34" s="238">
        <f t="shared" si="3"/>
        <v>0.09090909090909091</v>
      </c>
      <c r="T34" s="238">
        <f t="shared" si="4"/>
        <v>0.25</v>
      </c>
      <c r="U34" s="238">
        <f t="shared" si="5"/>
        <v>0.25</v>
      </c>
      <c r="V34" s="239">
        <f t="shared" si="6"/>
        <v>0.25</v>
      </c>
      <c r="W34" s="240">
        <f t="shared" si="7"/>
        <v>0.13513513513513514</v>
      </c>
      <c r="X34" s="238">
        <v>0.1891891891891892</v>
      </c>
      <c r="Y34" s="286">
        <v>0.7297297297297297</v>
      </c>
      <c r="Z34" s="362">
        <v>0.39</v>
      </c>
      <c r="AA34" s="363">
        <v>0.28</v>
      </c>
      <c r="AB34" s="364">
        <v>0.52</v>
      </c>
    </row>
    <row r="35" spans="1:28" s="245" customFormat="1" ht="13.5" customHeight="1">
      <c r="A35" s="714"/>
      <c r="B35" s="360" t="s">
        <v>29</v>
      </c>
      <c r="C35" s="230">
        <v>0</v>
      </c>
      <c r="D35" s="231">
        <v>2</v>
      </c>
      <c r="E35" s="231">
        <v>0</v>
      </c>
      <c r="F35" s="231">
        <v>5</v>
      </c>
      <c r="G35" s="231">
        <v>1</v>
      </c>
      <c r="H35" s="231">
        <v>0</v>
      </c>
      <c r="I35" s="232">
        <v>0</v>
      </c>
      <c r="J35" s="233">
        <f t="shared" si="8"/>
        <v>8</v>
      </c>
      <c r="K35" s="231">
        <v>12</v>
      </c>
      <c r="L35" s="236">
        <v>13</v>
      </c>
      <c r="M35" s="230">
        <v>1038</v>
      </c>
      <c r="N35" s="361">
        <v>879</v>
      </c>
      <c r="O35" s="232">
        <v>1630</v>
      </c>
      <c r="P35" s="247">
        <f t="shared" si="0"/>
        <v>0</v>
      </c>
      <c r="Q35" s="238">
        <f t="shared" si="1"/>
        <v>0.3333333333333333</v>
      </c>
      <c r="R35" s="238">
        <f t="shared" si="2"/>
        <v>0</v>
      </c>
      <c r="S35" s="238">
        <f t="shared" si="3"/>
        <v>0.45454545454545453</v>
      </c>
      <c r="T35" s="238">
        <f t="shared" si="4"/>
        <v>0.25</v>
      </c>
      <c r="U35" s="238">
        <f t="shared" si="5"/>
        <v>0</v>
      </c>
      <c r="V35" s="239">
        <f t="shared" si="6"/>
        <v>0</v>
      </c>
      <c r="W35" s="240">
        <f t="shared" si="7"/>
        <v>0.21621621621621623</v>
      </c>
      <c r="X35" s="238">
        <v>0.32432432432432434</v>
      </c>
      <c r="Y35" s="286">
        <v>0.35135135135135137</v>
      </c>
      <c r="Z35" s="362">
        <v>0.33</v>
      </c>
      <c r="AA35" s="363">
        <v>0.28</v>
      </c>
      <c r="AB35" s="364">
        <v>0.52</v>
      </c>
    </row>
    <row r="36" spans="1:28" s="245" customFormat="1" ht="13.5" customHeight="1">
      <c r="A36" s="712">
        <v>8</v>
      </c>
      <c r="B36" s="375" t="s">
        <v>30</v>
      </c>
      <c r="C36" s="317">
        <v>0</v>
      </c>
      <c r="D36" s="318">
        <v>0</v>
      </c>
      <c r="E36" s="318">
        <v>0</v>
      </c>
      <c r="F36" s="318">
        <v>7</v>
      </c>
      <c r="G36" s="318">
        <v>0</v>
      </c>
      <c r="H36" s="318">
        <v>0</v>
      </c>
      <c r="I36" s="319">
        <v>0</v>
      </c>
      <c r="J36" s="272">
        <f t="shared" si="8"/>
        <v>7</v>
      </c>
      <c r="K36" s="318">
        <v>13</v>
      </c>
      <c r="L36" s="277">
        <v>24</v>
      </c>
      <c r="M36" s="317">
        <v>1052</v>
      </c>
      <c r="N36" s="376">
        <v>874</v>
      </c>
      <c r="O36" s="319">
        <v>1400</v>
      </c>
      <c r="P36" s="265">
        <f t="shared" si="0"/>
        <v>0</v>
      </c>
      <c r="Q36" s="266">
        <f t="shared" si="1"/>
        <v>0</v>
      </c>
      <c r="R36" s="266">
        <f t="shared" si="2"/>
        <v>0</v>
      </c>
      <c r="S36" s="266">
        <f t="shared" si="3"/>
        <v>0.6363636363636364</v>
      </c>
      <c r="T36" s="266">
        <f t="shared" si="4"/>
        <v>0</v>
      </c>
      <c r="U36" s="266">
        <f t="shared" si="5"/>
        <v>0</v>
      </c>
      <c r="V36" s="279">
        <f t="shared" si="6"/>
        <v>0</v>
      </c>
      <c r="W36" s="278">
        <f t="shared" si="7"/>
        <v>0.1891891891891892</v>
      </c>
      <c r="X36" s="266">
        <v>0.35135135135135137</v>
      </c>
      <c r="Y36" s="321">
        <v>0.6486486486486487</v>
      </c>
      <c r="Z36" s="377">
        <v>0.33</v>
      </c>
      <c r="AA36" s="378">
        <v>0.28</v>
      </c>
      <c r="AB36" s="379">
        <v>0.45</v>
      </c>
    </row>
    <row r="37" spans="1:28" s="245" customFormat="1" ht="13.5" customHeight="1">
      <c r="A37" s="713"/>
      <c r="B37" s="360" t="s">
        <v>31</v>
      </c>
      <c r="C37" s="230">
        <v>0</v>
      </c>
      <c r="D37" s="231">
        <v>2</v>
      </c>
      <c r="E37" s="231">
        <v>1</v>
      </c>
      <c r="F37" s="231">
        <v>6</v>
      </c>
      <c r="G37" s="231">
        <v>1</v>
      </c>
      <c r="H37" s="231">
        <v>1</v>
      </c>
      <c r="I37" s="232">
        <v>0</v>
      </c>
      <c r="J37" s="233">
        <f t="shared" si="8"/>
        <v>11</v>
      </c>
      <c r="K37" s="231">
        <v>12</v>
      </c>
      <c r="L37" s="236">
        <v>13</v>
      </c>
      <c r="M37" s="230">
        <v>1048</v>
      </c>
      <c r="N37" s="361">
        <v>716</v>
      </c>
      <c r="O37" s="232">
        <v>1466</v>
      </c>
      <c r="P37" s="247">
        <f t="shared" si="0"/>
        <v>0</v>
      </c>
      <c r="Q37" s="238">
        <f t="shared" si="1"/>
        <v>0.3333333333333333</v>
      </c>
      <c r="R37" s="238">
        <f t="shared" si="2"/>
        <v>0.2</v>
      </c>
      <c r="S37" s="238">
        <f t="shared" si="3"/>
        <v>0.5454545454545454</v>
      </c>
      <c r="T37" s="238">
        <f t="shared" si="4"/>
        <v>0.25</v>
      </c>
      <c r="U37" s="238">
        <f t="shared" si="5"/>
        <v>0.25</v>
      </c>
      <c r="V37" s="268">
        <f t="shared" si="6"/>
        <v>0</v>
      </c>
      <c r="W37" s="240">
        <f t="shared" si="7"/>
        <v>0.2972972972972973</v>
      </c>
      <c r="X37" s="238">
        <v>0.32432432432432434</v>
      </c>
      <c r="Y37" s="286">
        <v>0.35135135135135137</v>
      </c>
      <c r="Z37" s="362">
        <v>0.34</v>
      </c>
      <c r="AA37" s="363">
        <v>0.23</v>
      </c>
      <c r="AB37" s="364">
        <v>0.48</v>
      </c>
    </row>
    <row r="38" spans="1:28" s="245" customFormat="1" ht="13.5" customHeight="1">
      <c r="A38" s="713"/>
      <c r="B38" s="360" t="s">
        <v>32</v>
      </c>
      <c r="C38" s="230">
        <v>0</v>
      </c>
      <c r="D38" s="231">
        <v>1</v>
      </c>
      <c r="E38" s="231">
        <v>0</v>
      </c>
      <c r="F38" s="231">
        <v>8</v>
      </c>
      <c r="G38" s="231">
        <v>0</v>
      </c>
      <c r="H38" s="231">
        <v>1</v>
      </c>
      <c r="I38" s="232">
        <v>0</v>
      </c>
      <c r="J38" s="233">
        <f t="shared" si="8"/>
        <v>10</v>
      </c>
      <c r="K38" s="231">
        <v>9</v>
      </c>
      <c r="L38" s="236">
        <v>13</v>
      </c>
      <c r="M38" s="230">
        <v>848</v>
      </c>
      <c r="N38" s="361">
        <v>654</v>
      </c>
      <c r="O38" s="232">
        <v>1095</v>
      </c>
      <c r="P38" s="247">
        <f aca="true" t="shared" si="9" ref="P38:P58">C38/3</f>
        <v>0</v>
      </c>
      <c r="Q38" s="238">
        <f aca="true" t="shared" si="10" ref="Q38:Q58">D38/6</f>
        <v>0.16666666666666666</v>
      </c>
      <c r="R38" s="238">
        <f aca="true" t="shared" si="11" ref="R38:R58">E38/5</f>
        <v>0</v>
      </c>
      <c r="S38" s="238">
        <f aca="true" t="shared" si="12" ref="S38:S58">F38/11</f>
        <v>0.7272727272727273</v>
      </c>
      <c r="T38" s="238">
        <f aca="true" t="shared" si="13" ref="T38:T58">G38/4</f>
        <v>0</v>
      </c>
      <c r="U38" s="238">
        <f aca="true" t="shared" si="14" ref="U38:U58">H38/4</f>
        <v>0.25</v>
      </c>
      <c r="V38" s="268">
        <f aca="true" t="shared" si="15" ref="V38:V58">I38/4</f>
        <v>0</v>
      </c>
      <c r="W38" s="240">
        <f aca="true" t="shared" si="16" ref="W38:W58">J38/37</f>
        <v>0.2702702702702703</v>
      </c>
      <c r="X38" s="238">
        <v>0.24324324324324326</v>
      </c>
      <c r="Y38" s="286">
        <v>0.35135135135135137</v>
      </c>
      <c r="Z38" s="362">
        <v>0.28</v>
      </c>
      <c r="AA38" s="363">
        <v>0.22</v>
      </c>
      <c r="AB38" s="364">
        <v>0.36</v>
      </c>
    </row>
    <row r="39" spans="1:28" s="245" customFormat="1" ht="13.5" customHeight="1">
      <c r="A39" s="713"/>
      <c r="B39" s="360" t="s">
        <v>33</v>
      </c>
      <c r="C39" s="230">
        <v>0</v>
      </c>
      <c r="D39" s="231">
        <v>0</v>
      </c>
      <c r="E39" s="231">
        <v>0</v>
      </c>
      <c r="F39" s="231">
        <v>9</v>
      </c>
      <c r="G39" s="231">
        <v>1</v>
      </c>
      <c r="H39" s="231">
        <v>0</v>
      </c>
      <c r="I39" s="232">
        <v>0</v>
      </c>
      <c r="J39" s="233">
        <f t="shared" si="8"/>
        <v>10</v>
      </c>
      <c r="K39" s="231">
        <v>11</v>
      </c>
      <c r="L39" s="236">
        <v>18</v>
      </c>
      <c r="M39" s="230">
        <v>1051</v>
      </c>
      <c r="N39" s="361">
        <v>683</v>
      </c>
      <c r="O39" s="232">
        <v>1205</v>
      </c>
      <c r="P39" s="247">
        <f t="shared" si="9"/>
        <v>0</v>
      </c>
      <c r="Q39" s="238">
        <f t="shared" si="10"/>
        <v>0</v>
      </c>
      <c r="R39" s="238">
        <f t="shared" si="11"/>
        <v>0</v>
      </c>
      <c r="S39" s="238">
        <f t="shared" si="12"/>
        <v>0.8181818181818182</v>
      </c>
      <c r="T39" s="238">
        <f t="shared" si="13"/>
        <v>0.25</v>
      </c>
      <c r="U39" s="238">
        <f t="shared" si="14"/>
        <v>0</v>
      </c>
      <c r="V39" s="268">
        <f t="shared" si="15"/>
        <v>0</v>
      </c>
      <c r="W39" s="240">
        <f t="shared" si="16"/>
        <v>0.2702702702702703</v>
      </c>
      <c r="X39" s="238">
        <v>0.2972972972972973</v>
      </c>
      <c r="Y39" s="286">
        <v>0.4864864864864865</v>
      </c>
      <c r="Z39" s="362">
        <v>0.34</v>
      </c>
      <c r="AA39" s="363">
        <v>0.22</v>
      </c>
      <c r="AB39" s="364">
        <v>0.39</v>
      </c>
    </row>
    <row r="40" spans="1:28" s="245" customFormat="1" ht="13.5" customHeight="1">
      <c r="A40" s="714"/>
      <c r="B40" s="365" t="s">
        <v>34</v>
      </c>
      <c r="C40" s="249">
        <v>0</v>
      </c>
      <c r="D40" s="250">
        <v>2</v>
      </c>
      <c r="E40" s="250">
        <v>1</v>
      </c>
      <c r="F40" s="250">
        <v>5</v>
      </c>
      <c r="G40" s="250">
        <v>0</v>
      </c>
      <c r="H40" s="250">
        <v>0</v>
      </c>
      <c r="I40" s="251">
        <v>0</v>
      </c>
      <c r="J40" s="252">
        <f t="shared" si="8"/>
        <v>8</v>
      </c>
      <c r="K40" s="250">
        <v>8</v>
      </c>
      <c r="L40" s="255">
        <v>12</v>
      </c>
      <c r="M40" s="249">
        <v>948</v>
      </c>
      <c r="N40" s="368">
        <v>722</v>
      </c>
      <c r="O40" s="251">
        <v>1186</v>
      </c>
      <c r="P40" s="269">
        <f t="shared" si="9"/>
        <v>0</v>
      </c>
      <c r="Q40" s="257">
        <f t="shared" si="10"/>
        <v>0.3333333333333333</v>
      </c>
      <c r="R40" s="257">
        <f t="shared" si="11"/>
        <v>0.2</v>
      </c>
      <c r="S40" s="257">
        <f t="shared" si="12"/>
        <v>0.45454545454545453</v>
      </c>
      <c r="T40" s="257">
        <f t="shared" si="13"/>
        <v>0</v>
      </c>
      <c r="U40" s="257">
        <f t="shared" si="14"/>
        <v>0</v>
      </c>
      <c r="V40" s="270">
        <f t="shared" si="15"/>
        <v>0</v>
      </c>
      <c r="W40" s="256">
        <f t="shared" si="16"/>
        <v>0.21621621621621623</v>
      </c>
      <c r="X40" s="257">
        <v>0.21621621621621623</v>
      </c>
      <c r="Y40" s="290">
        <v>0.32432432432432434</v>
      </c>
      <c r="Z40" s="369">
        <v>0.3</v>
      </c>
      <c r="AA40" s="370">
        <v>0.23</v>
      </c>
      <c r="AB40" s="371">
        <v>0.38</v>
      </c>
    </row>
    <row r="41" spans="1:28" s="245" customFormat="1" ht="13.5" customHeight="1">
      <c r="A41" s="712">
        <v>9</v>
      </c>
      <c r="B41" s="360" t="s">
        <v>35</v>
      </c>
      <c r="C41" s="230">
        <v>0</v>
      </c>
      <c r="D41" s="231">
        <v>0</v>
      </c>
      <c r="E41" s="231">
        <v>0</v>
      </c>
      <c r="F41" s="231">
        <v>9</v>
      </c>
      <c r="G41" s="231">
        <v>0</v>
      </c>
      <c r="H41" s="231">
        <v>0</v>
      </c>
      <c r="I41" s="232">
        <v>0</v>
      </c>
      <c r="J41" s="233">
        <f t="shared" si="8"/>
        <v>9</v>
      </c>
      <c r="K41" s="231">
        <v>11</v>
      </c>
      <c r="L41" s="236">
        <v>8</v>
      </c>
      <c r="M41" s="230">
        <v>849</v>
      </c>
      <c r="N41" s="361">
        <v>660</v>
      </c>
      <c r="O41" s="232">
        <v>1073</v>
      </c>
      <c r="P41" s="247">
        <f t="shared" si="9"/>
        <v>0</v>
      </c>
      <c r="Q41" s="238">
        <f t="shared" si="10"/>
        <v>0</v>
      </c>
      <c r="R41" s="238">
        <f t="shared" si="11"/>
        <v>0</v>
      </c>
      <c r="S41" s="238">
        <f t="shared" si="12"/>
        <v>0.8181818181818182</v>
      </c>
      <c r="T41" s="238">
        <f t="shared" si="13"/>
        <v>0</v>
      </c>
      <c r="U41" s="238">
        <f t="shared" si="14"/>
        <v>0</v>
      </c>
      <c r="V41" s="239">
        <f t="shared" si="15"/>
        <v>0</v>
      </c>
      <c r="W41" s="240">
        <f t="shared" si="16"/>
        <v>0.24324324324324326</v>
      </c>
      <c r="X41" s="238">
        <v>0.2972972972972973</v>
      </c>
      <c r="Y41" s="286">
        <v>0.21621621621621623</v>
      </c>
      <c r="Z41" s="362">
        <v>0.27</v>
      </c>
      <c r="AA41" s="363">
        <v>0.21</v>
      </c>
      <c r="AB41" s="364">
        <v>0.34</v>
      </c>
    </row>
    <row r="42" spans="1:28" s="245" customFormat="1" ht="13.5" customHeight="1">
      <c r="A42" s="713"/>
      <c r="B42" s="360" t="s">
        <v>36</v>
      </c>
      <c r="C42" s="230">
        <v>0</v>
      </c>
      <c r="D42" s="231">
        <v>1</v>
      </c>
      <c r="E42" s="231">
        <v>1</v>
      </c>
      <c r="F42" s="231">
        <v>10</v>
      </c>
      <c r="G42" s="231">
        <v>0</v>
      </c>
      <c r="H42" s="231">
        <v>0</v>
      </c>
      <c r="I42" s="232">
        <v>1</v>
      </c>
      <c r="J42" s="233">
        <f t="shared" si="8"/>
        <v>13</v>
      </c>
      <c r="K42" s="231">
        <v>8</v>
      </c>
      <c r="L42" s="236">
        <v>14</v>
      </c>
      <c r="M42" s="230">
        <v>961</v>
      </c>
      <c r="N42" s="361">
        <v>729</v>
      </c>
      <c r="O42" s="232">
        <v>1268</v>
      </c>
      <c r="P42" s="247">
        <f t="shared" si="9"/>
        <v>0</v>
      </c>
      <c r="Q42" s="238">
        <f t="shared" si="10"/>
        <v>0.16666666666666666</v>
      </c>
      <c r="R42" s="238">
        <f t="shared" si="11"/>
        <v>0.2</v>
      </c>
      <c r="S42" s="238">
        <f t="shared" si="12"/>
        <v>0.9090909090909091</v>
      </c>
      <c r="T42" s="238">
        <f t="shared" si="13"/>
        <v>0</v>
      </c>
      <c r="U42" s="238">
        <f t="shared" si="14"/>
        <v>0</v>
      </c>
      <c r="V42" s="239">
        <f t="shared" si="15"/>
        <v>0.25</v>
      </c>
      <c r="W42" s="240">
        <f t="shared" si="16"/>
        <v>0.35135135135135137</v>
      </c>
      <c r="X42" s="238">
        <v>0.21621621621621623</v>
      </c>
      <c r="Y42" s="286">
        <v>0.3783783783783784</v>
      </c>
      <c r="Z42" s="362">
        <v>0.31</v>
      </c>
      <c r="AA42" s="363">
        <v>0.23</v>
      </c>
      <c r="AB42" s="364">
        <v>0.4</v>
      </c>
    </row>
    <row r="43" spans="1:28" s="245" customFormat="1" ht="13.5" customHeight="1">
      <c r="A43" s="713"/>
      <c r="B43" s="360" t="s">
        <v>37</v>
      </c>
      <c r="C43" s="230">
        <v>0</v>
      </c>
      <c r="D43" s="231">
        <v>0</v>
      </c>
      <c r="E43" s="231">
        <v>4</v>
      </c>
      <c r="F43" s="231">
        <v>10</v>
      </c>
      <c r="G43" s="231">
        <v>2</v>
      </c>
      <c r="H43" s="231">
        <v>0</v>
      </c>
      <c r="I43" s="232">
        <v>0</v>
      </c>
      <c r="J43" s="233">
        <f t="shared" si="8"/>
        <v>16</v>
      </c>
      <c r="K43" s="231">
        <v>6</v>
      </c>
      <c r="L43" s="236">
        <v>11</v>
      </c>
      <c r="M43" s="230">
        <v>916</v>
      </c>
      <c r="N43" s="361">
        <v>719</v>
      </c>
      <c r="O43" s="232">
        <v>1001</v>
      </c>
      <c r="P43" s="247">
        <f t="shared" si="9"/>
        <v>0</v>
      </c>
      <c r="Q43" s="238">
        <f t="shared" si="10"/>
        <v>0</v>
      </c>
      <c r="R43" s="238">
        <f t="shared" si="11"/>
        <v>0.8</v>
      </c>
      <c r="S43" s="238">
        <f t="shared" si="12"/>
        <v>0.9090909090909091</v>
      </c>
      <c r="T43" s="238">
        <f t="shared" si="13"/>
        <v>0.5</v>
      </c>
      <c r="U43" s="238">
        <f t="shared" si="14"/>
        <v>0</v>
      </c>
      <c r="V43" s="239">
        <f t="shared" si="15"/>
        <v>0</v>
      </c>
      <c r="W43" s="240">
        <f t="shared" si="16"/>
        <v>0.43243243243243246</v>
      </c>
      <c r="X43" s="238">
        <v>0.16216216216216217</v>
      </c>
      <c r="Y43" s="286">
        <v>0.2972972972972973</v>
      </c>
      <c r="Z43" s="362">
        <v>0.29</v>
      </c>
      <c r="AA43" s="363">
        <v>0.23</v>
      </c>
      <c r="AB43" s="364">
        <v>0.32</v>
      </c>
    </row>
    <row r="44" spans="1:28" s="245" customFormat="1" ht="13.5" customHeight="1">
      <c r="A44" s="714"/>
      <c r="B44" s="365" t="s">
        <v>38</v>
      </c>
      <c r="C44" s="249">
        <v>0</v>
      </c>
      <c r="D44" s="250">
        <v>2</v>
      </c>
      <c r="E44" s="250">
        <v>2</v>
      </c>
      <c r="F44" s="250">
        <v>11</v>
      </c>
      <c r="G44" s="250">
        <v>4</v>
      </c>
      <c r="H44" s="250">
        <v>0</v>
      </c>
      <c r="I44" s="251">
        <v>0</v>
      </c>
      <c r="J44" s="252">
        <f t="shared" si="8"/>
        <v>19</v>
      </c>
      <c r="K44" s="250">
        <v>5</v>
      </c>
      <c r="L44" s="255">
        <v>22</v>
      </c>
      <c r="M44" s="249">
        <v>929</v>
      </c>
      <c r="N44" s="368">
        <v>714</v>
      </c>
      <c r="O44" s="251">
        <v>1206</v>
      </c>
      <c r="P44" s="269">
        <f t="shared" si="9"/>
        <v>0</v>
      </c>
      <c r="Q44" s="257">
        <f t="shared" si="10"/>
        <v>0.3333333333333333</v>
      </c>
      <c r="R44" s="257">
        <f t="shared" si="11"/>
        <v>0.4</v>
      </c>
      <c r="S44" s="257">
        <f t="shared" si="12"/>
        <v>1</v>
      </c>
      <c r="T44" s="257">
        <f t="shared" si="13"/>
        <v>1</v>
      </c>
      <c r="U44" s="257">
        <f t="shared" si="14"/>
        <v>0</v>
      </c>
      <c r="V44" s="258">
        <f t="shared" si="15"/>
        <v>0</v>
      </c>
      <c r="W44" s="256">
        <f t="shared" si="16"/>
        <v>0.5135135135135135</v>
      </c>
      <c r="X44" s="257">
        <v>0.13513513513513514</v>
      </c>
      <c r="Y44" s="290">
        <v>0.5945945945945946</v>
      </c>
      <c r="Z44" s="369">
        <v>0.3</v>
      </c>
      <c r="AA44" s="370">
        <v>0.23</v>
      </c>
      <c r="AB44" s="371">
        <v>0.38</v>
      </c>
    </row>
    <row r="45" spans="1:28" s="245" customFormat="1" ht="13.5" customHeight="1">
      <c r="A45" s="712">
        <v>10</v>
      </c>
      <c r="B45" s="375" t="s">
        <v>39</v>
      </c>
      <c r="C45" s="317">
        <v>0</v>
      </c>
      <c r="D45" s="318">
        <v>0</v>
      </c>
      <c r="E45" s="318">
        <v>1</v>
      </c>
      <c r="F45" s="318">
        <v>8</v>
      </c>
      <c r="G45" s="318">
        <v>0</v>
      </c>
      <c r="H45" s="318">
        <v>0</v>
      </c>
      <c r="I45" s="319">
        <v>0</v>
      </c>
      <c r="J45" s="272">
        <f t="shared" si="8"/>
        <v>9</v>
      </c>
      <c r="K45" s="318">
        <v>9</v>
      </c>
      <c r="L45" s="277">
        <v>9</v>
      </c>
      <c r="M45" s="317">
        <v>948</v>
      </c>
      <c r="N45" s="376">
        <v>718</v>
      </c>
      <c r="O45" s="319">
        <v>1193</v>
      </c>
      <c r="P45" s="265">
        <f t="shared" si="9"/>
        <v>0</v>
      </c>
      <c r="Q45" s="266">
        <f t="shared" si="10"/>
        <v>0</v>
      </c>
      <c r="R45" s="266">
        <f t="shared" si="11"/>
        <v>0.2</v>
      </c>
      <c r="S45" s="266">
        <f t="shared" si="12"/>
        <v>0.7272727272727273</v>
      </c>
      <c r="T45" s="266">
        <f t="shared" si="13"/>
        <v>0</v>
      </c>
      <c r="U45" s="266">
        <f t="shared" si="14"/>
        <v>0</v>
      </c>
      <c r="V45" s="279">
        <f t="shared" si="15"/>
        <v>0</v>
      </c>
      <c r="W45" s="278">
        <f t="shared" si="16"/>
        <v>0.24324324324324326</v>
      </c>
      <c r="X45" s="266">
        <v>0.24324324324324326</v>
      </c>
      <c r="Y45" s="321">
        <v>0.24324324324324326</v>
      </c>
      <c r="Z45" s="377">
        <v>0.3</v>
      </c>
      <c r="AA45" s="378">
        <v>0.23</v>
      </c>
      <c r="AB45" s="379">
        <v>0.38</v>
      </c>
    </row>
    <row r="46" spans="1:28" s="245" customFormat="1" ht="13.5" customHeight="1">
      <c r="A46" s="713"/>
      <c r="B46" s="360" t="s">
        <v>40</v>
      </c>
      <c r="C46" s="230">
        <v>0</v>
      </c>
      <c r="D46" s="231">
        <v>1</v>
      </c>
      <c r="E46" s="231">
        <v>2</v>
      </c>
      <c r="F46" s="231">
        <v>9</v>
      </c>
      <c r="G46" s="231">
        <v>8</v>
      </c>
      <c r="H46" s="231">
        <v>0</v>
      </c>
      <c r="I46" s="232">
        <v>1</v>
      </c>
      <c r="J46" s="233">
        <f t="shared" si="8"/>
        <v>21</v>
      </c>
      <c r="K46" s="231">
        <v>8</v>
      </c>
      <c r="L46" s="236">
        <v>10</v>
      </c>
      <c r="M46" s="230">
        <v>891</v>
      </c>
      <c r="N46" s="361">
        <v>746</v>
      </c>
      <c r="O46" s="232">
        <v>1036</v>
      </c>
      <c r="P46" s="247">
        <f t="shared" si="9"/>
        <v>0</v>
      </c>
      <c r="Q46" s="238">
        <f t="shared" si="10"/>
        <v>0.16666666666666666</v>
      </c>
      <c r="R46" s="238">
        <f t="shared" si="11"/>
        <v>0.4</v>
      </c>
      <c r="S46" s="238">
        <f t="shared" si="12"/>
        <v>0.8181818181818182</v>
      </c>
      <c r="T46" s="238">
        <f t="shared" si="13"/>
        <v>2</v>
      </c>
      <c r="U46" s="238">
        <f t="shared" si="14"/>
        <v>0</v>
      </c>
      <c r="V46" s="268">
        <f t="shared" si="15"/>
        <v>0.25</v>
      </c>
      <c r="W46" s="240">
        <f t="shared" si="16"/>
        <v>0.5675675675675675</v>
      </c>
      <c r="X46" s="238">
        <v>0.21621621621621623</v>
      </c>
      <c r="Y46" s="286">
        <v>0.2702702702702703</v>
      </c>
      <c r="Z46" s="362">
        <v>0.28</v>
      </c>
      <c r="AA46" s="363">
        <v>0.24</v>
      </c>
      <c r="AB46" s="364">
        <v>0.33</v>
      </c>
    </row>
    <row r="47" spans="1:28" s="245" customFormat="1" ht="13.5" customHeight="1">
      <c r="A47" s="713"/>
      <c r="B47" s="360" t="s">
        <v>41</v>
      </c>
      <c r="C47" s="230">
        <v>0</v>
      </c>
      <c r="D47" s="231">
        <v>1</v>
      </c>
      <c r="E47" s="231">
        <v>3</v>
      </c>
      <c r="F47" s="231">
        <v>10</v>
      </c>
      <c r="G47" s="231">
        <v>0</v>
      </c>
      <c r="H47" s="231">
        <v>0</v>
      </c>
      <c r="I47" s="232">
        <v>0</v>
      </c>
      <c r="J47" s="233">
        <f t="shared" si="8"/>
        <v>14</v>
      </c>
      <c r="K47" s="231">
        <v>5</v>
      </c>
      <c r="L47" s="236">
        <v>17</v>
      </c>
      <c r="M47" s="230">
        <v>883</v>
      </c>
      <c r="N47" s="361">
        <v>682</v>
      </c>
      <c r="O47" s="232">
        <v>1261</v>
      </c>
      <c r="P47" s="247">
        <f t="shared" si="9"/>
        <v>0</v>
      </c>
      <c r="Q47" s="238">
        <f t="shared" si="10"/>
        <v>0.16666666666666666</v>
      </c>
      <c r="R47" s="238">
        <f t="shared" si="11"/>
        <v>0.6</v>
      </c>
      <c r="S47" s="238">
        <f t="shared" si="12"/>
        <v>0.9090909090909091</v>
      </c>
      <c r="T47" s="238">
        <f t="shared" si="13"/>
        <v>0</v>
      </c>
      <c r="U47" s="238">
        <f t="shared" si="14"/>
        <v>0</v>
      </c>
      <c r="V47" s="268">
        <f t="shared" si="15"/>
        <v>0</v>
      </c>
      <c r="W47" s="240">
        <f t="shared" si="16"/>
        <v>0.3783783783783784</v>
      </c>
      <c r="X47" s="238">
        <v>0.13513513513513514</v>
      </c>
      <c r="Y47" s="286">
        <v>0.4594594594594595</v>
      </c>
      <c r="Z47" s="362">
        <v>0.28</v>
      </c>
      <c r="AA47" s="363">
        <v>0.22</v>
      </c>
      <c r="AB47" s="364">
        <v>0.4</v>
      </c>
    </row>
    <row r="48" spans="1:28" s="245" customFormat="1" ht="13.5" customHeight="1">
      <c r="A48" s="713"/>
      <c r="B48" s="360" t="s">
        <v>42</v>
      </c>
      <c r="C48" s="230">
        <v>0</v>
      </c>
      <c r="D48" s="231">
        <v>0</v>
      </c>
      <c r="E48" s="231">
        <v>0</v>
      </c>
      <c r="F48" s="231">
        <v>5</v>
      </c>
      <c r="G48" s="231">
        <v>1</v>
      </c>
      <c r="H48" s="231">
        <v>0</v>
      </c>
      <c r="I48" s="232">
        <v>0</v>
      </c>
      <c r="J48" s="233">
        <f t="shared" si="8"/>
        <v>6</v>
      </c>
      <c r="K48" s="231">
        <v>9</v>
      </c>
      <c r="L48" s="236">
        <v>14</v>
      </c>
      <c r="M48" s="230">
        <v>946</v>
      </c>
      <c r="N48" s="361">
        <v>706</v>
      </c>
      <c r="O48" s="232">
        <v>1010</v>
      </c>
      <c r="P48" s="247">
        <f t="shared" si="9"/>
        <v>0</v>
      </c>
      <c r="Q48" s="238">
        <f t="shared" si="10"/>
        <v>0</v>
      </c>
      <c r="R48" s="238">
        <f t="shared" si="11"/>
        <v>0</v>
      </c>
      <c r="S48" s="238">
        <f t="shared" si="12"/>
        <v>0.45454545454545453</v>
      </c>
      <c r="T48" s="238">
        <f t="shared" si="13"/>
        <v>0.25</v>
      </c>
      <c r="U48" s="238">
        <f t="shared" si="14"/>
        <v>0</v>
      </c>
      <c r="V48" s="268">
        <f t="shared" si="15"/>
        <v>0</v>
      </c>
      <c r="W48" s="240">
        <f t="shared" si="16"/>
        <v>0.16216216216216217</v>
      </c>
      <c r="X48" s="238">
        <v>0.24324324324324326</v>
      </c>
      <c r="Y48" s="286">
        <v>0.3783783783783784</v>
      </c>
      <c r="Z48" s="362">
        <v>0.3</v>
      </c>
      <c r="AA48" s="363">
        <v>0.22</v>
      </c>
      <c r="AB48" s="364">
        <v>0.32</v>
      </c>
    </row>
    <row r="49" spans="1:28" s="245" customFormat="1" ht="13.5" customHeight="1">
      <c r="A49" s="714"/>
      <c r="B49" s="365" t="s">
        <v>43</v>
      </c>
      <c r="C49" s="249">
        <v>0</v>
      </c>
      <c r="D49" s="250">
        <v>1</v>
      </c>
      <c r="E49" s="250">
        <v>1</v>
      </c>
      <c r="F49" s="250">
        <v>6</v>
      </c>
      <c r="G49" s="250">
        <v>1</v>
      </c>
      <c r="H49" s="250">
        <v>0</v>
      </c>
      <c r="I49" s="251">
        <v>0</v>
      </c>
      <c r="J49" s="252">
        <f t="shared" si="8"/>
        <v>9</v>
      </c>
      <c r="K49" s="250">
        <v>6</v>
      </c>
      <c r="L49" s="255">
        <v>11</v>
      </c>
      <c r="M49" s="249">
        <v>883</v>
      </c>
      <c r="N49" s="368">
        <v>663</v>
      </c>
      <c r="O49" s="251">
        <v>1061</v>
      </c>
      <c r="P49" s="269">
        <f t="shared" si="9"/>
        <v>0</v>
      </c>
      <c r="Q49" s="257">
        <f t="shared" si="10"/>
        <v>0.16666666666666666</v>
      </c>
      <c r="R49" s="257">
        <f t="shared" si="11"/>
        <v>0.2</v>
      </c>
      <c r="S49" s="257">
        <f t="shared" si="12"/>
        <v>0.5454545454545454</v>
      </c>
      <c r="T49" s="257">
        <f t="shared" si="13"/>
        <v>0.25</v>
      </c>
      <c r="U49" s="257">
        <f t="shared" si="14"/>
        <v>0</v>
      </c>
      <c r="V49" s="270">
        <f t="shared" si="15"/>
        <v>0</v>
      </c>
      <c r="W49" s="256">
        <f t="shared" si="16"/>
        <v>0.24324324324324326</v>
      </c>
      <c r="X49" s="257">
        <v>0.16216216216216217</v>
      </c>
      <c r="Y49" s="290">
        <v>0.2972972972972973</v>
      </c>
      <c r="Z49" s="369">
        <v>0.28</v>
      </c>
      <c r="AA49" s="370">
        <v>0.21</v>
      </c>
      <c r="AB49" s="371">
        <v>0.34</v>
      </c>
    </row>
    <row r="50" spans="1:28" s="245" customFormat="1" ht="13.5" customHeight="1">
      <c r="A50" s="712">
        <v>11</v>
      </c>
      <c r="B50" s="360" t="s">
        <v>44</v>
      </c>
      <c r="C50" s="230">
        <v>0</v>
      </c>
      <c r="D50" s="231">
        <v>1</v>
      </c>
      <c r="E50" s="231">
        <v>3</v>
      </c>
      <c r="F50" s="231">
        <v>3</v>
      </c>
      <c r="G50" s="231">
        <v>1</v>
      </c>
      <c r="H50" s="231">
        <v>0</v>
      </c>
      <c r="I50" s="232">
        <v>0</v>
      </c>
      <c r="J50" s="233">
        <f t="shared" si="8"/>
        <v>8</v>
      </c>
      <c r="K50" s="231">
        <v>5</v>
      </c>
      <c r="L50" s="232">
        <v>18</v>
      </c>
      <c r="M50" s="230">
        <v>882</v>
      </c>
      <c r="N50" s="361">
        <v>677</v>
      </c>
      <c r="O50" s="232">
        <v>1256</v>
      </c>
      <c r="P50" s="247">
        <f t="shared" si="9"/>
        <v>0</v>
      </c>
      <c r="Q50" s="238">
        <f t="shared" si="10"/>
        <v>0.16666666666666666</v>
      </c>
      <c r="R50" s="238">
        <f t="shared" si="11"/>
        <v>0.6</v>
      </c>
      <c r="S50" s="238">
        <f t="shared" si="12"/>
        <v>0.2727272727272727</v>
      </c>
      <c r="T50" s="238">
        <f t="shared" si="13"/>
        <v>0.25</v>
      </c>
      <c r="U50" s="238">
        <f t="shared" si="14"/>
        <v>0</v>
      </c>
      <c r="V50" s="239">
        <f t="shared" si="15"/>
        <v>0</v>
      </c>
      <c r="W50" s="240">
        <f t="shared" si="16"/>
        <v>0.21621621621621623</v>
      </c>
      <c r="X50" s="238">
        <v>0.13513513513513514</v>
      </c>
      <c r="Y50" s="286">
        <v>0.4864864864864865</v>
      </c>
      <c r="Z50" s="362">
        <v>0.28</v>
      </c>
      <c r="AA50" s="363">
        <v>0.21</v>
      </c>
      <c r="AB50" s="364">
        <v>0.4</v>
      </c>
    </row>
    <row r="51" spans="1:28" s="245" customFormat="1" ht="13.5" customHeight="1">
      <c r="A51" s="713"/>
      <c r="B51" s="360" t="s">
        <v>45</v>
      </c>
      <c r="C51" s="230">
        <v>1</v>
      </c>
      <c r="D51" s="231">
        <v>0</v>
      </c>
      <c r="E51" s="231">
        <v>1</v>
      </c>
      <c r="F51" s="231">
        <v>1</v>
      </c>
      <c r="G51" s="231">
        <v>10</v>
      </c>
      <c r="H51" s="231">
        <v>0</v>
      </c>
      <c r="I51" s="232">
        <v>0</v>
      </c>
      <c r="J51" s="233">
        <f t="shared" si="8"/>
        <v>13</v>
      </c>
      <c r="K51" s="231">
        <v>6</v>
      </c>
      <c r="L51" s="232">
        <v>15</v>
      </c>
      <c r="M51" s="230">
        <v>971</v>
      </c>
      <c r="N51" s="361">
        <v>790</v>
      </c>
      <c r="O51" s="232">
        <v>1051</v>
      </c>
      <c r="P51" s="247">
        <f t="shared" si="9"/>
        <v>0.3333333333333333</v>
      </c>
      <c r="Q51" s="238">
        <f t="shared" si="10"/>
        <v>0</v>
      </c>
      <c r="R51" s="238">
        <f t="shared" si="11"/>
        <v>0.2</v>
      </c>
      <c r="S51" s="238">
        <f t="shared" si="12"/>
        <v>0.09090909090909091</v>
      </c>
      <c r="T51" s="238">
        <f t="shared" si="13"/>
        <v>2.5</v>
      </c>
      <c r="U51" s="238">
        <f t="shared" si="14"/>
        <v>0</v>
      </c>
      <c r="V51" s="239">
        <f t="shared" si="15"/>
        <v>0</v>
      </c>
      <c r="W51" s="240">
        <f t="shared" si="16"/>
        <v>0.35135135135135137</v>
      </c>
      <c r="X51" s="238">
        <v>0.16216216216216217</v>
      </c>
      <c r="Y51" s="286">
        <v>0.40540540540540543</v>
      </c>
      <c r="Z51" s="362">
        <v>0.31</v>
      </c>
      <c r="AA51" s="363">
        <v>0.25</v>
      </c>
      <c r="AB51" s="364">
        <v>0.33</v>
      </c>
    </row>
    <row r="52" spans="1:28" s="245" customFormat="1" ht="13.5" customHeight="1">
      <c r="A52" s="713"/>
      <c r="B52" s="360" t="s">
        <v>46</v>
      </c>
      <c r="C52" s="230">
        <v>0</v>
      </c>
      <c r="D52" s="231">
        <v>0</v>
      </c>
      <c r="E52" s="231">
        <v>1</v>
      </c>
      <c r="F52" s="231">
        <v>3</v>
      </c>
      <c r="G52" s="231">
        <v>3</v>
      </c>
      <c r="H52" s="231">
        <v>0</v>
      </c>
      <c r="I52" s="232">
        <v>1</v>
      </c>
      <c r="J52" s="233">
        <f t="shared" si="8"/>
        <v>8</v>
      </c>
      <c r="K52" s="231">
        <v>2</v>
      </c>
      <c r="L52" s="232">
        <v>17</v>
      </c>
      <c r="M52" s="230">
        <v>885</v>
      </c>
      <c r="N52" s="361">
        <v>681</v>
      </c>
      <c r="O52" s="232">
        <v>999</v>
      </c>
      <c r="P52" s="247">
        <f t="shared" si="9"/>
        <v>0</v>
      </c>
      <c r="Q52" s="238">
        <f t="shared" si="10"/>
        <v>0</v>
      </c>
      <c r="R52" s="238">
        <f t="shared" si="11"/>
        <v>0.2</v>
      </c>
      <c r="S52" s="238">
        <f t="shared" si="12"/>
        <v>0.2727272727272727</v>
      </c>
      <c r="T52" s="238">
        <f t="shared" si="13"/>
        <v>0.75</v>
      </c>
      <c r="U52" s="238">
        <f t="shared" si="14"/>
        <v>0</v>
      </c>
      <c r="V52" s="239">
        <f t="shared" si="15"/>
        <v>0.25</v>
      </c>
      <c r="W52" s="240">
        <f t="shared" si="16"/>
        <v>0.21621621621621623</v>
      </c>
      <c r="X52" s="238">
        <v>0.05405405405405406</v>
      </c>
      <c r="Y52" s="239">
        <v>0.4594594594594595</v>
      </c>
      <c r="Z52" s="362">
        <v>0.28</v>
      </c>
      <c r="AA52" s="363">
        <v>0.22</v>
      </c>
      <c r="AB52" s="364">
        <v>0.32</v>
      </c>
    </row>
    <row r="53" spans="1:28" s="245" customFormat="1" ht="13.5" customHeight="1">
      <c r="A53" s="714"/>
      <c r="B53" s="365" t="s">
        <v>47</v>
      </c>
      <c r="C53" s="249">
        <v>0</v>
      </c>
      <c r="D53" s="250">
        <v>1</v>
      </c>
      <c r="E53" s="250">
        <v>0</v>
      </c>
      <c r="F53" s="250">
        <v>2</v>
      </c>
      <c r="G53" s="250">
        <v>10</v>
      </c>
      <c r="H53" s="250">
        <v>0</v>
      </c>
      <c r="I53" s="251">
        <v>0</v>
      </c>
      <c r="J53" s="252">
        <f t="shared" si="8"/>
        <v>13</v>
      </c>
      <c r="K53" s="250">
        <v>5</v>
      </c>
      <c r="L53" s="251">
        <v>13</v>
      </c>
      <c r="M53" s="249">
        <v>959</v>
      </c>
      <c r="N53" s="368">
        <v>883</v>
      </c>
      <c r="O53" s="251">
        <v>1190</v>
      </c>
      <c r="P53" s="269">
        <f t="shared" si="9"/>
        <v>0</v>
      </c>
      <c r="Q53" s="257">
        <f t="shared" si="10"/>
        <v>0.16666666666666666</v>
      </c>
      <c r="R53" s="257">
        <f t="shared" si="11"/>
        <v>0</v>
      </c>
      <c r="S53" s="257">
        <f t="shared" si="12"/>
        <v>0.18181818181818182</v>
      </c>
      <c r="T53" s="257">
        <f t="shared" si="13"/>
        <v>2.5</v>
      </c>
      <c r="U53" s="257">
        <f t="shared" si="14"/>
        <v>0</v>
      </c>
      <c r="V53" s="258">
        <f t="shared" si="15"/>
        <v>0</v>
      </c>
      <c r="W53" s="256">
        <f t="shared" si="16"/>
        <v>0.35135135135135137</v>
      </c>
      <c r="X53" s="257">
        <v>0.13513513513513514</v>
      </c>
      <c r="Y53" s="258">
        <v>0.35135135135135137</v>
      </c>
      <c r="Z53" s="369">
        <v>0.3</v>
      </c>
      <c r="AA53" s="370">
        <v>0.28</v>
      </c>
      <c r="AB53" s="371">
        <v>0.38</v>
      </c>
    </row>
    <row r="54" spans="1:28" s="245" customFormat="1" ht="13.5" customHeight="1">
      <c r="A54" s="712">
        <v>12</v>
      </c>
      <c r="B54" s="360" t="s">
        <v>48</v>
      </c>
      <c r="C54" s="230">
        <v>1</v>
      </c>
      <c r="D54" s="231">
        <v>2</v>
      </c>
      <c r="E54" s="231">
        <v>0</v>
      </c>
      <c r="F54" s="231">
        <v>6</v>
      </c>
      <c r="G54" s="231">
        <v>11</v>
      </c>
      <c r="H54" s="231">
        <v>1</v>
      </c>
      <c r="I54" s="232">
        <v>0</v>
      </c>
      <c r="J54" s="233">
        <f t="shared" si="8"/>
        <v>21</v>
      </c>
      <c r="K54" s="231">
        <v>6</v>
      </c>
      <c r="L54" s="232">
        <v>17</v>
      </c>
      <c r="M54" s="230">
        <v>1047</v>
      </c>
      <c r="N54" s="361">
        <v>910</v>
      </c>
      <c r="O54" s="232">
        <v>1093</v>
      </c>
      <c r="P54" s="247">
        <f t="shared" si="9"/>
        <v>0.3333333333333333</v>
      </c>
      <c r="Q54" s="238">
        <f t="shared" si="10"/>
        <v>0.3333333333333333</v>
      </c>
      <c r="R54" s="238">
        <f t="shared" si="11"/>
        <v>0</v>
      </c>
      <c r="S54" s="238">
        <f t="shared" si="12"/>
        <v>0.5454545454545454</v>
      </c>
      <c r="T54" s="238">
        <f t="shared" si="13"/>
        <v>2.75</v>
      </c>
      <c r="U54" s="238">
        <f t="shared" si="14"/>
        <v>0.25</v>
      </c>
      <c r="V54" s="268">
        <f t="shared" si="15"/>
        <v>0</v>
      </c>
      <c r="W54" s="240">
        <f t="shared" si="16"/>
        <v>0.5675675675675675</v>
      </c>
      <c r="X54" s="238">
        <v>0.16216216216216217</v>
      </c>
      <c r="Y54" s="239">
        <v>0.4594594594594595</v>
      </c>
      <c r="Z54" s="362">
        <v>0.33</v>
      </c>
      <c r="AA54" s="363">
        <v>0.29</v>
      </c>
      <c r="AB54" s="364">
        <v>0.35</v>
      </c>
    </row>
    <row r="55" spans="1:28" s="245" customFormat="1" ht="13.5" customHeight="1">
      <c r="A55" s="713"/>
      <c r="B55" s="360" t="s">
        <v>49</v>
      </c>
      <c r="C55" s="230">
        <v>0</v>
      </c>
      <c r="D55" s="231">
        <v>0</v>
      </c>
      <c r="E55" s="231">
        <v>0</v>
      </c>
      <c r="F55" s="231">
        <v>3</v>
      </c>
      <c r="G55" s="231">
        <v>7</v>
      </c>
      <c r="H55" s="231">
        <v>0</v>
      </c>
      <c r="I55" s="232">
        <v>0</v>
      </c>
      <c r="J55" s="233">
        <f t="shared" si="8"/>
        <v>10</v>
      </c>
      <c r="K55" s="231">
        <v>8</v>
      </c>
      <c r="L55" s="232">
        <v>12</v>
      </c>
      <c r="M55" s="230">
        <v>955</v>
      </c>
      <c r="N55" s="361">
        <v>834</v>
      </c>
      <c r="O55" s="232">
        <v>1060</v>
      </c>
      <c r="P55" s="247">
        <f t="shared" si="9"/>
        <v>0</v>
      </c>
      <c r="Q55" s="238">
        <f t="shared" si="10"/>
        <v>0</v>
      </c>
      <c r="R55" s="238">
        <f t="shared" si="11"/>
        <v>0</v>
      </c>
      <c r="S55" s="238">
        <f t="shared" si="12"/>
        <v>0.2727272727272727</v>
      </c>
      <c r="T55" s="238">
        <f t="shared" si="13"/>
        <v>1.75</v>
      </c>
      <c r="U55" s="238">
        <f t="shared" si="14"/>
        <v>0</v>
      </c>
      <c r="V55" s="239">
        <f t="shared" si="15"/>
        <v>0</v>
      </c>
      <c r="W55" s="240">
        <f t="shared" si="16"/>
        <v>0.2702702702702703</v>
      </c>
      <c r="X55" s="238">
        <v>0.21621621621621623</v>
      </c>
      <c r="Y55" s="239">
        <v>0.32432432432432434</v>
      </c>
      <c r="Z55" s="362">
        <v>0.3</v>
      </c>
      <c r="AA55" s="363">
        <v>0.26</v>
      </c>
      <c r="AB55" s="364">
        <v>0.34</v>
      </c>
    </row>
    <row r="56" spans="1:28" s="245" customFormat="1" ht="13.5" customHeight="1">
      <c r="A56" s="713"/>
      <c r="B56" s="360" t="s">
        <v>50</v>
      </c>
      <c r="C56" s="230">
        <v>0</v>
      </c>
      <c r="D56" s="231">
        <v>0</v>
      </c>
      <c r="E56" s="231">
        <v>0</v>
      </c>
      <c r="F56" s="231">
        <v>5</v>
      </c>
      <c r="G56" s="231">
        <v>13</v>
      </c>
      <c r="H56" s="231">
        <v>0</v>
      </c>
      <c r="I56" s="232">
        <v>0</v>
      </c>
      <c r="J56" s="233">
        <f t="shared" si="8"/>
        <v>18</v>
      </c>
      <c r="K56" s="231">
        <v>6</v>
      </c>
      <c r="L56" s="232">
        <v>15</v>
      </c>
      <c r="M56" s="230">
        <v>1010</v>
      </c>
      <c r="N56" s="361">
        <v>921</v>
      </c>
      <c r="O56" s="232">
        <v>1151</v>
      </c>
      <c r="P56" s="247">
        <f t="shared" si="9"/>
        <v>0</v>
      </c>
      <c r="Q56" s="238">
        <f t="shared" si="10"/>
        <v>0</v>
      </c>
      <c r="R56" s="238">
        <f t="shared" si="11"/>
        <v>0</v>
      </c>
      <c r="S56" s="238">
        <f t="shared" si="12"/>
        <v>0.45454545454545453</v>
      </c>
      <c r="T56" s="238">
        <f t="shared" si="13"/>
        <v>3.25</v>
      </c>
      <c r="U56" s="238">
        <f t="shared" si="14"/>
        <v>0</v>
      </c>
      <c r="V56" s="239">
        <f t="shared" si="15"/>
        <v>0</v>
      </c>
      <c r="W56" s="240">
        <f t="shared" si="16"/>
        <v>0.4864864864864865</v>
      </c>
      <c r="X56" s="238">
        <v>0.16216216216216217</v>
      </c>
      <c r="Y56" s="239">
        <v>0.40540540540540543</v>
      </c>
      <c r="Z56" s="362">
        <v>0.32</v>
      </c>
      <c r="AA56" s="363">
        <v>0.29</v>
      </c>
      <c r="AB56" s="364">
        <v>0.37</v>
      </c>
    </row>
    <row r="57" spans="1:28" s="245" customFormat="1" ht="13.5" customHeight="1">
      <c r="A57" s="713"/>
      <c r="B57" s="360" t="s">
        <v>51</v>
      </c>
      <c r="C57" s="230">
        <v>0</v>
      </c>
      <c r="D57" s="231">
        <v>2</v>
      </c>
      <c r="E57" s="231">
        <v>0</v>
      </c>
      <c r="F57" s="231">
        <v>5</v>
      </c>
      <c r="G57" s="231">
        <v>10</v>
      </c>
      <c r="H57" s="231">
        <v>0</v>
      </c>
      <c r="I57" s="232">
        <v>0</v>
      </c>
      <c r="J57" s="233">
        <f t="shared" si="8"/>
        <v>17</v>
      </c>
      <c r="K57" s="231">
        <v>3</v>
      </c>
      <c r="L57" s="232">
        <v>11</v>
      </c>
      <c r="M57" s="230">
        <v>982</v>
      </c>
      <c r="N57" s="361">
        <v>711</v>
      </c>
      <c r="O57" s="232">
        <v>877</v>
      </c>
      <c r="P57" s="247">
        <f t="shared" si="9"/>
        <v>0</v>
      </c>
      <c r="Q57" s="238">
        <f t="shared" si="10"/>
        <v>0.3333333333333333</v>
      </c>
      <c r="R57" s="238">
        <f t="shared" si="11"/>
        <v>0</v>
      </c>
      <c r="S57" s="238">
        <f t="shared" si="12"/>
        <v>0.45454545454545453</v>
      </c>
      <c r="T57" s="238">
        <f t="shared" si="13"/>
        <v>2.5</v>
      </c>
      <c r="U57" s="238">
        <f t="shared" si="14"/>
        <v>0</v>
      </c>
      <c r="V57" s="239">
        <f t="shared" si="15"/>
        <v>0</v>
      </c>
      <c r="W57" s="240">
        <f t="shared" si="16"/>
        <v>0.4594594594594595</v>
      </c>
      <c r="X57" s="238">
        <v>0.08108108108108109</v>
      </c>
      <c r="Y57" s="239">
        <v>0.2972972972972973</v>
      </c>
      <c r="Z57" s="362">
        <v>0.31</v>
      </c>
      <c r="AA57" s="363">
        <v>0.23</v>
      </c>
      <c r="AB57" s="466">
        <v>0.28</v>
      </c>
    </row>
    <row r="58" spans="1:28" s="245" customFormat="1" ht="13.5" customHeight="1" hidden="1">
      <c r="A58" s="380"/>
      <c r="B58" s="469">
        <v>53</v>
      </c>
      <c r="C58" s="382"/>
      <c r="D58" s="383"/>
      <c r="E58" s="383"/>
      <c r="F58" s="383"/>
      <c r="G58" s="383"/>
      <c r="H58" s="383"/>
      <c r="I58" s="384"/>
      <c r="J58" s="385">
        <f t="shared" si="8"/>
        <v>0</v>
      </c>
      <c r="K58" s="383">
        <v>0</v>
      </c>
      <c r="L58" s="384">
        <v>0</v>
      </c>
      <c r="M58" s="382"/>
      <c r="N58" s="386"/>
      <c r="O58" s="384"/>
      <c r="P58" s="470">
        <f t="shared" si="9"/>
        <v>0</v>
      </c>
      <c r="Q58" s="391">
        <f t="shared" si="10"/>
        <v>0</v>
      </c>
      <c r="R58" s="391">
        <f t="shared" si="11"/>
        <v>0</v>
      </c>
      <c r="S58" s="391">
        <f t="shared" si="12"/>
        <v>0</v>
      </c>
      <c r="T58" s="391">
        <f t="shared" si="13"/>
        <v>0</v>
      </c>
      <c r="U58" s="391">
        <f t="shared" si="14"/>
        <v>0</v>
      </c>
      <c r="V58" s="392">
        <f t="shared" si="15"/>
        <v>0</v>
      </c>
      <c r="W58" s="471">
        <f t="shared" si="16"/>
        <v>0</v>
      </c>
      <c r="X58" s="391">
        <v>0</v>
      </c>
      <c r="Y58" s="392">
        <v>0</v>
      </c>
      <c r="Z58" s="393"/>
      <c r="AA58" s="394"/>
      <c r="AB58" s="395"/>
    </row>
    <row r="59" spans="1:28" s="245" customFormat="1" ht="15.75" customHeight="1">
      <c r="A59" s="746" t="s">
        <v>60</v>
      </c>
      <c r="B59" s="747"/>
      <c r="C59" s="335">
        <f>SUM(C6:C57)</f>
        <v>19</v>
      </c>
      <c r="D59" s="336">
        <f>SUM(D6:D57)</f>
        <v>33</v>
      </c>
      <c r="E59" s="336">
        <f aca="true" t="shared" si="17" ref="E59:Y59">SUM(E6:E58)</f>
        <v>47</v>
      </c>
      <c r="F59" s="336">
        <f t="shared" si="17"/>
        <v>277</v>
      </c>
      <c r="G59" s="336">
        <f t="shared" si="17"/>
        <v>122</v>
      </c>
      <c r="H59" s="336">
        <f t="shared" si="17"/>
        <v>14</v>
      </c>
      <c r="I59" s="337">
        <f t="shared" si="17"/>
        <v>11</v>
      </c>
      <c r="J59" s="338">
        <f t="shared" si="17"/>
        <v>523</v>
      </c>
      <c r="K59" s="336">
        <v>436</v>
      </c>
      <c r="L59" s="337">
        <v>1178</v>
      </c>
      <c r="M59" s="535">
        <f>SUM(M6:M58)</f>
        <v>46342</v>
      </c>
      <c r="N59" s="336">
        <f>SUM(N6:N58)</f>
        <v>41016</v>
      </c>
      <c r="O59" s="337">
        <f t="shared" si="17"/>
        <v>71547</v>
      </c>
      <c r="P59" s="340">
        <f t="shared" si="17"/>
        <v>6.333333333333333</v>
      </c>
      <c r="Q59" s="341">
        <f t="shared" si="17"/>
        <v>5.500000000000001</v>
      </c>
      <c r="R59" s="341">
        <f t="shared" si="17"/>
        <v>9.399999999999999</v>
      </c>
      <c r="S59" s="341">
        <f t="shared" si="17"/>
        <v>25.181818181818183</v>
      </c>
      <c r="T59" s="341">
        <f t="shared" si="17"/>
        <v>30.5</v>
      </c>
      <c r="U59" s="341">
        <f t="shared" si="17"/>
        <v>3.5</v>
      </c>
      <c r="V59" s="397">
        <f t="shared" si="17"/>
        <v>2.75</v>
      </c>
      <c r="W59" s="343">
        <f t="shared" si="17"/>
        <v>14.135135135135135</v>
      </c>
      <c r="X59" s="341">
        <f>SUM(X6:X57)</f>
        <v>11.78378378378378</v>
      </c>
      <c r="Y59" s="342">
        <f t="shared" si="17"/>
        <v>31.83783783783784</v>
      </c>
      <c r="Z59" s="343">
        <v>14.74</v>
      </c>
      <c r="AA59" s="398">
        <v>13.05</v>
      </c>
      <c r="AB59" s="397">
        <v>22.76</v>
      </c>
    </row>
    <row r="60" spans="2:28" s="401" customFormat="1" ht="13.5" customHeight="1">
      <c r="B60" s="399"/>
      <c r="C60" s="400"/>
      <c r="D60" s="400"/>
      <c r="E60" s="400"/>
      <c r="F60" s="400"/>
      <c r="G60" s="400"/>
      <c r="H60" s="400"/>
      <c r="I60" s="400"/>
      <c r="K60" s="400"/>
      <c r="M60" s="4"/>
      <c r="N60" s="4"/>
      <c r="O60" s="400"/>
      <c r="P60" s="4"/>
      <c r="R60" s="400"/>
      <c r="S60" s="400"/>
      <c r="T60" s="400"/>
      <c r="U60" s="400"/>
      <c r="V60" s="400"/>
      <c r="W60" s="400"/>
      <c r="X60" s="400"/>
      <c r="Y60" s="400"/>
      <c r="Z60" s="400"/>
      <c r="AA60" s="400"/>
      <c r="AB60" s="400"/>
    </row>
    <row r="61" ht="12">
      <c r="J61" s="4"/>
    </row>
  </sheetData>
  <sheetProtection/>
  <mergeCells count="33">
    <mergeCell ref="P2:AB2"/>
    <mergeCell ref="C2:O2"/>
    <mergeCell ref="C3:I3"/>
    <mergeCell ref="J3:L3"/>
    <mergeCell ref="P3:V3"/>
    <mergeCell ref="Z3:AB3"/>
    <mergeCell ref="W3:Y3"/>
    <mergeCell ref="A50:A53"/>
    <mergeCell ref="M3:O3"/>
    <mergeCell ref="A54:A57"/>
    <mergeCell ref="A28:A31"/>
    <mergeCell ref="A6:A10"/>
    <mergeCell ref="A11:A14"/>
    <mergeCell ref="M4:M5"/>
    <mergeCell ref="O4:O5"/>
    <mergeCell ref="N4:N5"/>
    <mergeCell ref="J4:J5"/>
    <mergeCell ref="K4:K5"/>
    <mergeCell ref="L4:L5"/>
    <mergeCell ref="A15:A18"/>
    <mergeCell ref="X4:X5"/>
    <mergeCell ref="A45:A49"/>
    <mergeCell ref="W4:W5"/>
    <mergeCell ref="Y4:Y5"/>
    <mergeCell ref="Z4:Z5"/>
    <mergeCell ref="AB4:AB5"/>
    <mergeCell ref="AA4:AA5"/>
    <mergeCell ref="A59:B59"/>
    <mergeCell ref="A36:A40"/>
    <mergeCell ref="A41:A44"/>
    <mergeCell ref="A23:A27"/>
    <mergeCell ref="A32:A35"/>
    <mergeCell ref="A19:A22"/>
  </mergeCells>
  <printOptions horizontalCentered="1" verticalCentered="1"/>
  <pageMargins left="0" right="0" top="0.3937007874015748" bottom="0" header="0.4724409448818898" footer="0.15748031496062992"/>
  <pageSetup horizontalDpi="1200" verticalDpi="1200" orientation="landscape" paperSize="9" scale="68" r:id="rId1"/>
  <ignoredErrors>
    <ignoredError sqref="J31 M59 O59 Y59" formulaRange="1"/>
    <ignoredError sqref="B6:B31 B32:B51 B52:B57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Z59"/>
  <sheetViews>
    <sheetView showGridLines="0" showZeros="0" zoomScale="75" zoomScaleNormal="75" zoomScalePageLayoutView="0" workbookViewId="0" topLeftCell="A1">
      <selection activeCell="A1" sqref="A1:IV16384"/>
    </sheetView>
  </sheetViews>
  <sheetFormatPr defaultColWidth="9.00390625" defaultRowHeight="13.5"/>
  <cols>
    <col min="1" max="1" width="3.625" style="62" customWidth="1"/>
    <col min="2" max="2" width="4.625" style="60" customWidth="1"/>
    <col min="3" max="8" width="7.625" style="5" customWidth="1"/>
    <col min="9" max="11" width="8.50390625" style="5" customWidth="1"/>
    <col min="12" max="14" width="9.125" style="5" customWidth="1"/>
    <col min="15" max="20" width="7.625" style="5" customWidth="1"/>
    <col min="21" max="23" width="8.50390625" style="5" customWidth="1"/>
    <col min="24" max="26" width="9.125" style="5" customWidth="1"/>
    <col min="27" max="16384" width="9.00390625" style="62" customWidth="1"/>
  </cols>
  <sheetData>
    <row r="1" spans="1:26" s="58" customFormat="1" ht="24.75" customHeight="1">
      <c r="A1" s="13" t="s">
        <v>71</v>
      </c>
      <c r="B1" s="53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65" customFormat="1" ht="18" customHeight="1">
      <c r="A2" s="537"/>
      <c r="B2" s="589"/>
      <c r="C2" s="764" t="s">
        <v>90</v>
      </c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2"/>
      <c r="O2" s="761" t="s">
        <v>89</v>
      </c>
      <c r="P2" s="762"/>
      <c r="Q2" s="762"/>
      <c r="R2" s="762"/>
      <c r="S2" s="762"/>
      <c r="T2" s="762"/>
      <c r="U2" s="762"/>
      <c r="V2" s="762"/>
      <c r="W2" s="762"/>
      <c r="X2" s="762"/>
      <c r="Y2" s="762"/>
      <c r="Z2" s="763"/>
    </row>
    <row r="3" spans="1:26" s="65" customFormat="1" ht="18" customHeight="1">
      <c r="A3" s="539"/>
      <c r="B3" s="590"/>
      <c r="C3" s="765" t="s">
        <v>115</v>
      </c>
      <c r="D3" s="766"/>
      <c r="E3" s="766"/>
      <c r="F3" s="766"/>
      <c r="G3" s="766"/>
      <c r="H3" s="766"/>
      <c r="I3" s="743" t="s">
        <v>53</v>
      </c>
      <c r="J3" s="745"/>
      <c r="K3" s="745"/>
      <c r="L3" s="743" t="s">
        <v>59</v>
      </c>
      <c r="M3" s="744"/>
      <c r="N3" s="745"/>
      <c r="O3" s="767" t="s">
        <v>115</v>
      </c>
      <c r="P3" s="766"/>
      <c r="Q3" s="766"/>
      <c r="R3" s="766"/>
      <c r="S3" s="766"/>
      <c r="T3" s="766"/>
      <c r="U3" s="774" t="s">
        <v>57</v>
      </c>
      <c r="V3" s="775"/>
      <c r="W3" s="775"/>
      <c r="X3" s="740" t="s">
        <v>58</v>
      </c>
      <c r="Y3" s="741"/>
      <c r="Z3" s="742"/>
    </row>
    <row r="4" spans="1:26" s="65" customFormat="1" ht="6.75" customHeight="1">
      <c r="A4" s="539"/>
      <c r="B4" s="540"/>
      <c r="C4" s="76"/>
      <c r="D4" s="77"/>
      <c r="E4" s="77"/>
      <c r="F4" s="77"/>
      <c r="G4" s="77"/>
      <c r="H4" s="76"/>
      <c r="I4" s="782">
        <v>2014</v>
      </c>
      <c r="J4" s="784">
        <v>2013</v>
      </c>
      <c r="K4" s="786">
        <v>2012</v>
      </c>
      <c r="L4" s="788">
        <v>2014</v>
      </c>
      <c r="M4" s="784">
        <v>2013</v>
      </c>
      <c r="N4" s="790">
        <v>2012</v>
      </c>
      <c r="O4" s="591"/>
      <c r="P4" s="77"/>
      <c r="Q4" s="77"/>
      <c r="R4" s="77"/>
      <c r="S4" s="77"/>
      <c r="T4" s="76"/>
      <c r="U4" s="782">
        <v>2014</v>
      </c>
      <c r="V4" s="784">
        <v>2013</v>
      </c>
      <c r="W4" s="786">
        <v>2012</v>
      </c>
      <c r="X4" s="788">
        <v>2014</v>
      </c>
      <c r="Y4" s="784">
        <v>2013</v>
      </c>
      <c r="Z4" s="786">
        <v>2012</v>
      </c>
    </row>
    <row r="5" spans="1:26" s="66" customFormat="1" ht="64.5" customHeight="1">
      <c r="A5" s="592" t="s">
        <v>54</v>
      </c>
      <c r="B5" s="593" t="s">
        <v>55</v>
      </c>
      <c r="C5" s="594" t="s">
        <v>83</v>
      </c>
      <c r="D5" s="61" t="s">
        <v>84</v>
      </c>
      <c r="E5" s="61" t="s">
        <v>52</v>
      </c>
      <c r="F5" s="61" t="s">
        <v>93</v>
      </c>
      <c r="G5" s="61" t="s">
        <v>85</v>
      </c>
      <c r="H5" s="595" t="s">
        <v>86</v>
      </c>
      <c r="I5" s="783"/>
      <c r="J5" s="785"/>
      <c r="K5" s="787"/>
      <c r="L5" s="789"/>
      <c r="M5" s="785"/>
      <c r="N5" s="791"/>
      <c r="O5" s="596" t="s">
        <v>83</v>
      </c>
      <c r="P5" s="61" t="s">
        <v>84</v>
      </c>
      <c r="Q5" s="61" t="s">
        <v>52</v>
      </c>
      <c r="R5" s="61" t="s">
        <v>93</v>
      </c>
      <c r="S5" s="595" t="s">
        <v>85</v>
      </c>
      <c r="T5" s="595" t="s">
        <v>86</v>
      </c>
      <c r="U5" s="783"/>
      <c r="V5" s="785"/>
      <c r="W5" s="787"/>
      <c r="X5" s="789"/>
      <c r="Y5" s="785"/>
      <c r="Z5" s="787"/>
    </row>
    <row r="6" spans="1:26" s="46" customFormat="1" ht="13.5" customHeight="1">
      <c r="A6" s="770">
        <v>1</v>
      </c>
      <c r="B6" s="541" t="s">
        <v>0</v>
      </c>
      <c r="C6" s="68">
        <v>0</v>
      </c>
      <c r="D6" s="561">
        <v>0</v>
      </c>
      <c r="E6" s="561">
        <v>0</v>
      </c>
      <c r="F6" s="561">
        <v>0</v>
      </c>
      <c r="G6" s="461">
        <v>0</v>
      </c>
      <c r="H6" s="461">
        <v>0</v>
      </c>
      <c r="I6" s="68">
        <f>SUM(C6:H6)</f>
        <v>0</v>
      </c>
      <c r="J6" s="561">
        <v>0</v>
      </c>
      <c r="K6" s="461">
        <v>0</v>
      </c>
      <c r="L6" s="299">
        <v>1</v>
      </c>
      <c r="M6" s="300">
        <v>7</v>
      </c>
      <c r="N6" s="301">
        <v>8</v>
      </c>
      <c r="O6" s="567">
        <f aca="true" t="shared" si="0" ref="O6:O37">C6</f>
        <v>0</v>
      </c>
      <c r="P6" s="304">
        <f aca="true" t="shared" si="1" ref="P6:P37">D6</f>
        <v>0</v>
      </c>
      <c r="Q6" s="304">
        <f aca="true" t="shared" si="2" ref="Q6:Q37">E6/3</f>
        <v>0</v>
      </c>
      <c r="R6" s="304">
        <f aca="true" t="shared" si="3" ref="R6:R37">F6</f>
        <v>0</v>
      </c>
      <c r="S6" s="305">
        <f aca="true" t="shared" si="4" ref="S6:S37">G6/1</f>
        <v>0</v>
      </c>
      <c r="T6" s="305">
        <f aca="true" t="shared" si="5" ref="T6:T37">H6</f>
        <v>0</v>
      </c>
      <c r="U6" s="303">
        <f aca="true" t="shared" si="6" ref="U6:U37">I6/8</f>
        <v>0</v>
      </c>
      <c r="V6" s="304">
        <v>0</v>
      </c>
      <c r="W6" s="305">
        <v>0</v>
      </c>
      <c r="X6" s="2">
        <v>0</v>
      </c>
      <c r="Y6" s="306">
        <v>0.01</v>
      </c>
      <c r="Z6" s="520">
        <v>0.01</v>
      </c>
    </row>
    <row r="7" spans="1:26" s="46" customFormat="1" ht="13.5" customHeight="1">
      <c r="A7" s="758"/>
      <c r="B7" s="545" t="s">
        <v>1</v>
      </c>
      <c r="C7" s="485">
        <v>0</v>
      </c>
      <c r="D7" s="435">
        <v>0</v>
      </c>
      <c r="E7" s="435">
        <v>0</v>
      </c>
      <c r="F7" s="435">
        <v>0</v>
      </c>
      <c r="G7" s="422">
        <v>0</v>
      </c>
      <c r="H7" s="422">
        <v>0</v>
      </c>
      <c r="I7" s="485">
        <f aca="true" t="shared" si="7" ref="I7:I57">SUM(C7:H7)</f>
        <v>0</v>
      </c>
      <c r="J7" s="435">
        <v>1</v>
      </c>
      <c r="K7" s="422">
        <v>0</v>
      </c>
      <c r="L7" s="234">
        <v>9</v>
      </c>
      <c r="M7" s="235">
        <v>20</v>
      </c>
      <c r="N7" s="236">
        <v>9</v>
      </c>
      <c r="O7" s="302">
        <f t="shared" si="0"/>
        <v>0</v>
      </c>
      <c r="P7" s="285">
        <f t="shared" si="1"/>
        <v>0</v>
      </c>
      <c r="Q7" s="285">
        <f t="shared" si="2"/>
        <v>0</v>
      </c>
      <c r="R7" s="285">
        <f t="shared" si="3"/>
        <v>0</v>
      </c>
      <c r="S7" s="286">
        <f t="shared" si="4"/>
        <v>0</v>
      </c>
      <c r="T7" s="286">
        <f t="shared" si="5"/>
        <v>0</v>
      </c>
      <c r="U7" s="308">
        <f t="shared" si="6"/>
        <v>0</v>
      </c>
      <c r="V7" s="285">
        <v>0.125</v>
      </c>
      <c r="W7" s="286">
        <v>0</v>
      </c>
      <c r="X7" s="241">
        <v>0.01</v>
      </c>
      <c r="Y7" s="242">
        <v>0.03</v>
      </c>
      <c r="Z7" s="372">
        <v>0.01</v>
      </c>
    </row>
    <row r="8" spans="1:26" s="46" customFormat="1" ht="13.5" customHeight="1">
      <c r="A8" s="758"/>
      <c r="B8" s="545" t="s">
        <v>2</v>
      </c>
      <c r="C8" s="485">
        <v>0</v>
      </c>
      <c r="D8" s="435">
        <v>0</v>
      </c>
      <c r="E8" s="435">
        <v>0</v>
      </c>
      <c r="F8" s="435">
        <v>0</v>
      </c>
      <c r="G8" s="422">
        <v>0</v>
      </c>
      <c r="H8" s="422">
        <v>0</v>
      </c>
      <c r="I8" s="485">
        <f t="shared" si="7"/>
        <v>0</v>
      </c>
      <c r="J8" s="435">
        <v>0</v>
      </c>
      <c r="K8" s="422">
        <v>1</v>
      </c>
      <c r="L8" s="234">
        <v>9</v>
      </c>
      <c r="M8" s="235">
        <v>14</v>
      </c>
      <c r="N8" s="236">
        <v>9</v>
      </c>
      <c r="O8" s="302">
        <f t="shared" si="0"/>
        <v>0</v>
      </c>
      <c r="P8" s="285">
        <f t="shared" si="1"/>
        <v>0</v>
      </c>
      <c r="Q8" s="285">
        <f t="shared" si="2"/>
        <v>0</v>
      </c>
      <c r="R8" s="285">
        <f t="shared" si="3"/>
        <v>0</v>
      </c>
      <c r="S8" s="286">
        <f t="shared" si="4"/>
        <v>0</v>
      </c>
      <c r="T8" s="286">
        <f t="shared" si="5"/>
        <v>0</v>
      </c>
      <c r="U8" s="308">
        <f t="shared" si="6"/>
        <v>0</v>
      </c>
      <c r="V8" s="285">
        <v>0</v>
      </c>
      <c r="W8" s="286">
        <v>0.125</v>
      </c>
      <c r="X8" s="241">
        <v>0.01</v>
      </c>
      <c r="Y8" s="242">
        <v>0.02</v>
      </c>
      <c r="Z8" s="372">
        <v>0.01</v>
      </c>
    </row>
    <row r="9" spans="1:26" s="46" customFormat="1" ht="13.5" customHeight="1">
      <c r="A9" s="758"/>
      <c r="B9" s="545" t="s">
        <v>3</v>
      </c>
      <c r="C9" s="485">
        <v>0</v>
      </c>
      <c r="D9" s="435">
        <v>0</v>
      </c>
      <c r="E9" s="435">
        <v>0</v>
      </c>
      <c r="F9" s="435">
        <v>0</v>
      </c>
      <c r="G9" s="422">
        <v>0</v>
      </c>
      <c r="H9" s="422">
        <v>0</v>
      </c>
      <c r="I9" s="485">
        <f t="shared" si="7"/>
        <v>0</v>
      </c>
      <c r="J9" s="435">
        <v>0</v>
      </c>
      <c r="K9" s="422">
        <v>0</v>
      </c>
      <c r="L9" s="234">
        <v>13</v>
      </c>
      <c r="M9" s="235">
        <v>17</v>
      </c>
      <c r="N9" s="236">
        <v>3</v>
      </c>
      <c r="O9" s="302">
        <f t="shared" si="0"/>
        <v>0</v>
      </c>
      <c r="P9" s="285">
        <f t="shared" si="1"/>
        <v>0</v>
      </c>
      <c r="Q9" s="285">
        <f t="shared" si="2"/>
        <v>0</v>
      </c>
      <c r="R9" s="285">
        <f t="shared" si="3"/>
        <v>0</v>
      </c>
      <c r="S9" s="286">
        <f t="shared" si="4"/>
        <v>0</v>
      </c>
      <c r="T9" s="286">
        <f t="shared" si="5"/>
        <v>0</v>
      </c>
      <c r="U9" s="308">
        <f t="shared" si="6"/>
        <v>0</v>
      </c>
      <c r="V9" s="285">
        <v>0</v>
      </c>
      <c r="W9" s="286">
        <v>0</v>
      </c>
      <c r="X9" s="241">
        <v>0.02</v>
      </c>
      <c r="Y9" s="242">
        <v>0.02</v>
      </c>
      <c r="Z9" s="372">
        <f>N9/686</f>
        <v>0.004373177842565598</v>
      </c>
    </row>
    <row r="10" spans="1:26" s="46" customFormat="1" ht="13.5" customHeight="1">
      <c r="A10" s="759"/>
      <c r="B10" s="545" t="s">
        <v>4</v>
      </c>
      <c r="C10" s="485">
        <v>0</v>
      </c>
      <c r="D10" s="435">
        <v>0</v>
      </c>
      <c r="E10" s="435">
        <v>0</v>
      </c>
      <c r="F10" s="435">
        <v>0</v>
      </c>
      <c r="G10" s="422">
        <v>0</v>
      </c>
      <c r="H10" s="422">
        <v>0</v>
      </c>
      <c r="I10" s="485">
        <f t="shared" si="7"/>
        <v>0</v>
      </c>
      <c r="J10" s="435">
        <v>0</v>
      </c>
      <c r="K10" s="422">
        <v>0</v>
      </c>
      <c r="L10" s="234">
        <v>9</v>
      </c>
      <c r="M10" s="235">
        <v>23</v>
      </c>
      <c r="N10" s="236">
        <v>7</v>
      </c>
      <c r="O10" s="302">
        <f t="shared" si="0"/>
        <v>0</v>
      </c>
      <c r="P10" s="285">
        <f t="shared" si="1"/>
        <v>0</v>
      </c>
      <c r="Q10" s="285">
        <f t="shared" si="2"/>
        <v>0</v>
      </c>
      <c r="R10" s="285">
        <f t="shared" si="3"/>
        <v>0</v>
      </c>
      <c r="S10" s="286">
        <f t="shared" si="4"/>
        <v>0</v>
      </c>
      <c r="T10" s="286">
        <f t="shared" si="5"/>
        <v>0</v>
      </c>
      <c r="U10" s="308">
        <f t="shared" si="6"/>
        <v>0</v>
      </c>
      <c r="V10" s="285">
        <v>0</v>
      </c>
      <c r="W10" s="286">
        <v>0</v>
      </c>
      <c r="X10" s="241">
        <v>0.01</v>
      </c>
      <c r="Y10" s="242">
        <v>0.03</v>
      </c>
      <c r="Z10" s="372">
        <v>0.01</v>
      </c>
    </row>
    <row r="11" spans="1:26" s="3" customFormat="1" ht="13.5" customHeight="1">
      <c r="A11" s="771">
        <v>2</v>
      </c>
      <c r="B11" s="562" t="s">
        <v>5</v>
      </c>
      <c r="C11" s="275">
        <v>0</v>
      </c>
      <c r="D11" s="450">
        <v>0</v>
      </c>
      <c r="E11" s="450">
        <v>0</v>
      </c>
      <c r="F11" s="450">
        <v>0</v>
      </c>
      <c r="G11" s="277">
        <v>0</v>
      </c>
      <c r="H11" s="277">
        <v>0</v>
      </c>
      <c r="I11" s="275">
        <f t="shared" si="7"/>
        <v>0</v>
      </c>
      <c r="J11" s="450">
        <v>0</v>
      </c>
      <c r="K11" s="277">
        <v>0</v>
      </c>
      <c r="L11" s="275">
        <v>4</v>
      </c>
      <c r="M11" s="276">
        <v>14</v>
      </c>
      <c r="N11" s="277">
        <v>13</v>
      </c>
      <c r="O11" s="313">
        <f t="shared" si="0"/>
        <v>0</v>
      </c>
      <c r="P11" s="314">
        <f t="shared" si="1"/>
        <v>0</v>
      </c>
      <c r="Q11" s="314">
        <f t="shared" si="2"/>
        <v>0</v>
      </c>
      <c r="R11" s="314">
        <f t="shared" si="3"/>
        <v>0</v>
      </c>
      <c r="S11" s="321">
        <f t="shared" si="4"/>
        <v>0</v>
      </c>
      <c r="T11" s="321">
        <f t="shared" si="5"/>
        <v>0</v>
      </c>
      <c r="U11" s="320">
        <f t="shared" si="6"/>
        <v>0</v>
      </c>
      <c r="V11" s="314">
        <v>0</v>
      </c>
      <c r="W11" s="321">
        <v>0</v>
      </c>
      <c r="X11" s="280">
        <v>0.01</v>
      </c>
      <c r="Y11" s="281">
        <v>0.02</v>
      </c>
      <c r="Z11" s="487">
        <v>0.02</v>
      </c>
    </row>
    <row r="12" spans="1:26" s="3" customFormat="1" ht="13.5" customHeight="1">
      <c r="A12" s="772"/>
      <c r="B12" s="545" t="s">
        <v>6</v>
      </c>
      <c r="C12" s="234">
        <v>0</v>
      </c>
      <c r="D12" s="284">
        <v>0</v>
      </c>
      <c r="E12" s="284">
        <v>0</v>
      </c>
      <c r="F12" s="284">
        <v>1</v>
      </c>
      <c r="G12" s="236">
        <v>0</v>
      </c>
      <c r="H12" s="236">
        <v>0</v>
      </c>
      <c r="I12" s="234">
        <f t="shared" si="7"/>
        <v>1</v>
      </c>
      <c r="J12" s="284">
        <v>0</v>
      </c>
      <c r="K12" s="236">
        <v>0</v>
      </c>
      <c r="L12" s="234">
        <v>4</v>
      </c>
      <c r="M12" s="235">
        <v>11</v>
      </c>
      <c r="N12" s="236">
        <v>16</v>
      </c>
      <c r="O12" s="302">
        <f t="shared" si="0"/>
        <v>0</v>
      </c>
      <c r="P12" s="285">
        <f t="shared" si="1"/>
        <v>0</v>
      </c>
      <c r="Q12" s="285">
        <f t="shared" si="2"/>
        <v>0</v>
      </c>
      <c r="R12" s="285">
        <f t="shared" si="3"/>
        <v>1</v>
      </c>
      <c r="S12" s="286">
        <f t="shared" si="4"/>
        <v>0</v>
      </c>
      <c r="T12" s="286">
        <f t="shared" si="5"/>
        <v>0</v>
      </c>
      <c r="U12" s="308">
        <f t="shared" si="6"/>
        <v>0.125</v>
      </c>
      <c r="V12" s="285">
        <v>0</v>
      </c>
      <c r="W12" s="286">
        <v>0</v>
      </c>
      <c r="X12" s="241">
        <v>0.01</v>
      </c>
      <c r="Y12" s="242">
        <v>0.02</v>
      </c>
      <c r="Z12" s="372">
        <v>0.02</v>
      </c>
    </row>
    <row r="13" spans="1:26" s="3" customFormat="1" ht="13.5" customHeight="1">
      <c r="A13" s="772"/>
      <c r="B13" s="545" t="s">
        <v>7</v>
      </c>
      <c r="C13" s="234">
        <v>0</v>
      </c>
      <c r="D13" s="284">
        <v>0</v>
      </c>
      <c r="E13" s="284">
        <v>0</v>
      </c>
      <c r="F13" s="284">
        <v>0</v>
      </c>
      <c r="G13" s="236">
        <v>0</v>
      </c>
      <c r="H13" s="236">
        <v>0</v>
      </c>
      <c r="I13" s="234">
        <f t="shared" si="7"/>
        <v>0</v>
      </c>
      <c r="J13" s="284">
        <v>0</v>
      </c>
      <c r="K13" s="236">
        <v>0</v>
      </c>
      <c r="L13" s="234">
        <v>5</v>
      </c>
      <c r="M13" s="235">
        <v>18</v>
      </c>
      <c r="N13" s="236">
        <v>13</v>
      </c>
      <c r="O13" s="302">
        <f t="shared" si="0"/>
        <v>0</v>
      </c>
      <c r="P13" s="285">
        <f t="shared" si="1"/>
        <v>0</v>
      </c>
      <c r="Q13" s="285">
        <f t="shared" si="2"/>
        <v>0</v>
      </c>
      <c r="R13" s="285">
        <f t="shared" si="3"/>
        <v>0</v>
      </c>
      <c r="S13" s="286">
        <f t="shared" si="4"/>
        <v>0</v>
      </c>
      <c r="T13" s="286">
        <f t="shared" si="5"/>
        <v>0</v>
      </c>
      <c r="U13" s="308">
        <f t="shared" si="6"/>
        <v>0</v>
      </c>
      <c r="V13" s="285">
        <v>0</v>
      </c>
      <c r="W13" s="286">
        <v>0</v>
      </c>
      <c r="X13" s="241">
        <v>0.01</v>
      </c>
      <c r="Y13" s="242">
        <v>0.03</v>
      </c>
      <c r="Z13" s="372">
        <v>0.02</v>
      </c>
    </row>
    <row r="14" spans="1:26" s="3" customFormat="1" ht="13.5" customHeight="1">
      <c r="A14" s="773"/>
      <c r="B14" s="546" t="s">
        <v>8</v>
      </c>
      <c r="C14" s="253">
        <v>0</v>
      </c>
      <c r="D14" s="288">
        <v>0</v>
      </c>
      <c r="E14" s="288">
        <v>0</v>
      </c>
      <c r="F14" s="288">
        <v>0</v>
      </c>
      <c r="G14" s="255">
        <v>0</v>
      </c>
      <c r="H14" s="255">
        <v>0</v>
      </c>
      <c r="I14" s="253">
        <f t="shared" si="7"/>
        <v>0</v>
      </c>
      <c r="J14" s="288">
        <v>0</v>
      </c>
      <c r="K14" s="255">
        <v>0</v>
      </c>
      <c r="L14" s="253">
        <v>10</v>
      </c>
      <c r="M14" s="254">
        <v>16</v>
      </c>
      <c r="N14" s="255">
        <v>12</v>
      </c>
      <c r="O14" s="310">
        <f t="shared" si="0"/>
        <v>0</v>
      </c>
      <c r="P14" s="289">
        <f t="shared" si="1"/>
        <v>0</v>
      </c>
      <c r="Q14" s="289">
        <f t="shared" si="2"/>
        <v>0</v>
      </c>
      <c r="R14" s="289">
        <f t="shared" si="3"/>
        <v>0</v>
      </c>
      <c r="S14" s="290">
        <f t="shared" si="4"/>
        <v>0</v>
      </c>
      <c r="T14" s="290">
        <f t="shared" si="5"/>
        <v>0</v>
      </c>
      <c r="U14" s="312">
        <f t="shared" si="6"/>
        <v>0</v>
      </c>
      <c r="V14" s="289">
        <v>0</v>
      </c>
      <c r="W14" s="290">
        <v>0</v>
      </c>
      <c r="X14" s="259">
        <v>0.01</v>
      </c>
      <c r="Y14" s="260">
        <v>0.02</v>
      </c>
      <c r="Z14" s="374">
        <v>0.02</v>
      </c>
    </row>
    <row r="15" spans="1:26" s="3" customFormat="1" ht="13.5" customHeight="1">
      <c r="A15" s="757">
        <v>3</v>
      </c>
      <c r="B15" s="545" t="s">
        <v>9</v>
      </c>
      <c r="C15" s="234">
        <v>0</v>
      </c>
      <c r="D15" s="284">
        <v>0</v>
      </c>
      <c r="E15" s="284">
        <v>0</v>
      </c>
      <c r="F15" s="284">
        <v>0</v>
      </c>
      <c r="G15" s="236">
        <v>0</v>
      </c>
      <c r="H15" s="236">
        <v>0</v>
      </c>
      <c r="I15" s="234">
        <f t="shared" si="7"/>
        <v>0</v>
      </c>
      <c r="J15" s="284">
        <v>0</v>
      </c>
      <c r="K15" s="236">
        <v>0</v>
      </c>
      <c r="L15" s="234">
        <v>8</v>
      </c>
      <c r="M15" s="235">
        <v>19</v>
      </c>
      <c r="N15" s="236">
        <v>16</v>
      </c>
      <c r="O15" s="302">
        <f t="shared" si="0"/>
        <v>0</v>
      </c>
      <c r="P15" s="285">
        <f t="shared" si="1"/>
        <v>0</v>
      </c>
      <c r="Q15" s="285">
        <f t="shared" si="2"/>
        <v>0</v>
      </c>
      <c r="R15" s="285">
        <f t="shared" si="3"/>
        <v>0</v>
      </c>
      <c r="S15" s="286">
        <f t="shared" si="4"/>
        <v>0</v>
      </c>
      <c r="T15" s="286">
        <f t="shared" si="5"/>
        <v>0</v>
      </c>
      <c r="U15" s="308">
        <f t="shared" si="6"/>
        <v>0</v>
      </c>
      <c r="V15" s="285">
        <v>0</v>
      </c>
      <c r="W15" s="286">
        <v>0</v>
      </c>
      <c r="X15" s="241">
        <v>0.01</v>
      </c>
      <c r="Y15" s="242">
        <v>0.03</v>
      </c>
      <c r="Z15" s="372">
        <v>0.02</v>
      </c>
    </row>
    <row r="16" spans="1:26" s="3" customFormat="1" ht="13.5" customHeight="1">
      <c r="A16" s="758"/>
      <c r="B16" s="545" t="s">
        <v>10</v>
      </c>
      <c r="C16" s="234">
        <v>0</v>
      </c>
      <c r="D16" s="284">
        <v>0</v>
      </c>
      <c r="E16" s="284">
        <v>0</v>
      </c>
      <c r="F16" s="284">
        <v>0</v>
      </c>
      <c r="G16" s="236">
        <v>0</v>
      </c>
      <c r="H16" s="236">
        <v>0</v>
      </c>
      <c r="I16" s="234">
        <f t="shared" si="7"/>
        <v>0</v>
      </c>
      <c r="J16" s="284">
        <v>0</v>
      </c>
      <c r="K16" s="236">
        <v>0</v>
      </c>
      <c r="L16" s="234">
        <v>11</v>
      </c>
      <c r="M16" s="235">
        <v>17</v>
      </c>
      <c r="N16" s="236">
        <v>6</v>
      </c>
      <c r="O16" s="302">
        <f t="shared" si="0"/>
        <v>0</v>
      </c>
      <c r="P16" s="285">
        <f t="shared" si="1"/>
        <v>0</v>
      </c>
      <c r="Q16" s="285">
        <f t="shared" si="2"/>
        <v>0</v>
      </c>
      <c r="R16" s="285">
        <f t="shared" si="3"/>
        <v>0</v>
      </c>
      <c r="S16" s="286">
        <f t="shared" si="4"/>
        <v>0</v>
      </c>
      <c r="T16" s="286">
        <f t="shared" si="5"/>
        <v>0</v>
      </c>
      <c r="U16" s="308">
        <f t="shared" si="6"/>
        <v>0</v>
      </c>
      <c r="V16" s="285">
        <v>0</v>
      </c>
      <c r="W16" s="286">
        <v>0</v>
      </c>
      <c r="X16" s="241">
        <v>0.02</v>
      </c>
      <c r="Y16" s="242">
        <v>0.02</v>
      </c>
      <c r="Z16" s="372">
        <v>0.01</v>
      </c>
    </row>
    <row r="17" spans="1:26" s="3" customFormat="1" ht="13.5" customHeight="1">
      <c r="A17" s="758"/>
      <c r="B17" s="545" t="s">
        <v>11</v>
      </c>
      <c r="C17" s="234">
        <v>0</v>
      </c>
      <c r="D17" s="284">
        <v>0</v>
      </c>
      <c r="E17" s="284">
        <v>0</v>
      </c>
      <c r="F17" s="284">
        <v>0</v>
      </c>
      <c r="G17" s="236">
        <v>0</v>
      </c>
      <c r="H17" s="236">
        <v>0</v>
      </c>
      <c r="I17" s="234">
        <f t="shared" si="7"/>
        <v>0</v>
      </c>
      <c r="J17" s="284">
        <v>0</v>
      </c>
      <c r="K17" s="236">
        <v>0</v>
      </c>
      <c r="L17" s="234">
        <v>14</v>
      </c>
      <c r="M17" s="235">
        <v>25</v>
      </c>
      <c r="N17" s="236">
        <v>16</v>
      </c>
      <c r="O17" s="302">
        <f t="shared" si="0"/>
        <v>0</v>
      </c>
      <c r="P17" s="285">
        <f t="shared" si="1"/>
        <v>0</v>
      </c>
      <c r="Q17" s="285">
        <f t="shared" si="2"/>
        <v>0</v>
      </c>
      <c r="R17" s="285">
        <f t="shared" si="3"/>
        <v>0</v>
      </c>
      <c r="S17" s="286">
        <f t="shared" si="4"/>
        <v>0</v>
      </c>
      <c r="T17" s="286">
        <f t="shared" si="5"/>
        <v>0</v>
      </c>
      <c r="U17" s="308">
        <f t="shared" si="6"/>
        <v>0</v>
      </c>
      <c r="V17" s="285">
        <v>0</v>
      </c>
      <c r="W17" s="286">
        <v>0</v>
      </c>
      <c r="X17" s="241">
        <v>0.02</v>
      </c>
      <c r="Y17" s="242">
        <v>0.04</v>
      </c>
      <c r="Z17" s="372">
        <v>0.02</v>
      </c>
    </row>
    <row r="18" spans="1:26" s="3" customFormat="1" ht="13.5" customHeight="1">
      <c r="A18" s="759"/>
      <c r="B18" s="546" t="s">
        <v>12</v>
      </c>
      <c r="C18" s="253">
        <v>0</v>
      </c>
      <c r="D18" s="288">
        <v>0</v>
      </c>
      <c r="E18" s="288">
        <v>1</v>
      </c>
      <c r="F18" s="288">
        <v>0</v>
      </c>
      <c r="G18" s="255">
        <v>0</v>
      </c>
      <c r="H18" s="255">
        <v>0</v>
      </c>
      <c r="I18" s="253">
        <f t="shared" si="7"/>
        <v>1</v>
      </c>
      <c r="J18" s="288">
        <v>1</v>
      </c>
      <c r="K18" s="255">
        <v>0</v>
      </c>
      <c r="L18" s="253">
        <v>15</v>
      </c>
      <c r="M18" s="254">
        <v>14</v>
      </c>
      <c r="N18" s="255">
        <v>7</v>
      </c>
      <c r="O18" s="310">
        <f t="shared" si="0"/>
        <v>0</v>
      </c>
      <c r="P18" s="289">
        <f t="shared" si="1"/>
        <v>0</v>
      </c>
      <c r="Q18" s="289">
        <f t="shared" si="2"/>
        <v>0.3333333333333333</v>
      </c>
      <c r="R18" s="289">
        <f t="shared" si="3"/>
        <v>0</v>
      </c>
      <c r="S18" s="290">
        <f t="shared" si="4"/>
        <v>0</v>
      </c>
      <c r="T18" s="290">
        <f t="shared" si="5"/>
        <v>0</v>
      </c>
      <c r="U18" s="312">
        <f t="shared" si="6"/>
        <v>0.125</v>
      </c>
      <c r="V18" s="289">
        <v>0.125</v>
      </c>
      <c r="W18" s="290">
        <v>0</v>
      </c>
      <c r="X18" s="259">
        <v>0.02</v>
      </c>
      <c r="Y18" s="260">
        <v>0.02</v>
      </c>
      <c r="Z18" s="374">
        <v>0.01</v>
      </c>
    </row>
    <row r="19" spans="1:26" s="3" customFormat="1" ht="13.5" customHeight="1">
      <c r="A19" s="757">
        <v>4</v>
      </c>
      <c r="B19" s="545" t="s">
        <v>13</v>
      </c>
      <c r="C19" s="234">
        <v>0</v>
      </c>
      <c r="D19" s="284">
        <v>0</v>
      </c>
      <c r="E19" s="284">
        <v>0</v>
      </c>
      <c r="F19" s="284">
        <v>0</v>
      </c>
      <c r="G19" s="236">
        <v>0</v>
      </c>
      <c r="H19" s="236">
        <v>0</v>
      </c>
      <c r="I19" s="234">
        <f t="shared" si="7"/>
        <v>0</v>
      </c>
      <c r="J19" s="284">
        <v>0</v>
      </c>
      <c r="K19" s="236">
        <v>1</v>
      </c>
      <c r="L19" s="234">
        <v>9</v>
      </c>
      <c r="M19" s="235">
        <v>13</v>
      </c>
      <c r="N19" s="236">
        <v>13</v>
      </c>
      <c r="O19" s="302">
        <f t="shared" si="0"/>
        <v>0</v>
      </c>
      <c r="P19" s="285">
        <f t="shared" si="1"/>
        <v>0</v>
      </c>
      <c r="Q19" s="285">
        <f t="shared" si="2"/>
        <v>0</v>
      </c>
      <c r="R19" s="285">
        <f t="shared" si="3"/>
        <v>0</v>
      </c>
      <c r="S19" s="286">
        <f t="shared" si="4"/>
        <v>0</v>
      </c>
      <c r="T19" s="286">
        <f t="shared" si="5"/>
        <v>0</v>
      </c>
      <c r="U19" s="308">
        <f t="shared" si="6"/>
        <v>0</v>
      </c>
      <c r="V19" s="285">
        <v>0</v>
      </c>
      <c r="W19" s="286">
        <v>0.125</v>
      </c>
      <c r="X19" s="241">
        <v>0.01</v>
      </c>
      <c r="Y19" s="242">
        <v>0.02</v>
      </c>
      <c r="Z19" s="372">
        <v>0.02</v>
      </c>
    </row>
    <row r="20" spans="1:26" s="3" customFormat="1" ht="13.5" customHeight="1">
      <c r="A20" s="758"/>
      <c r="B20" s="545" t="s">
        <v>14</v>
      </c>
      <c r="C20" s="234">
        <v>0</v>
      </c>
      <c r="D20" s="284">
        <v>0</v>
      </c>
      <c r="E20" s="284">
        <v>0</v>
      </c>
      <c r="F20" s="284">
        <v>0</v>
      </c>
      <c r="G20" s="236">
        <v>0</v>
      </c>
      <c r="H20" s="236">
        <v>0</v>
      </c>
      <c r="I20" s="234">
        <f t="shared" si="7"/>
        <v>0</v>
      </c>
      <c r="J20" s="284">
        <v>0</v>
      </c>
      <c r="K20" s="236">
        <v>1</v>
      </c>
      <c r="L20" s="234">
        <v>10</v>
      </c>
      <c r="M20" s="235">
        <v>13</v>
      </c>
      <c r="N20" s="236">
        <v>18</v>
      </c>
      <c r="O20" s="302">
        <f t="shared" si="0"/>
        <v>0</v>
      </c>
      <c r="P20" s="285">
        <f t="shared" si="1"/>
        <v>0</v>
      </c>
      <c r="Q20" s="285">
        <f t="shared" si="2"/>
        <v>0</v>
      </c>
      <c r="R20" s="285">
        <f t="shared" si="3"/>
        <v>0</v>
      </c>
      <c r="S20" s="286">
        <f t="shared" si="4"/>
        <v>0</v>
      </c>
      <c r="T20" s="286">
        <f t="shared" si="5"/>
        <v>0</v>
      </c>
      <c r="U20" s="308">
        <f t="shared" si="6"/>
        <v>0</v>
      </c>
      <c r="V20" s="285">
        <v>0</v>
      </c>
      <c r="W20" s="286">
        <v>0.125</v>
      </c>
      <c r="X20" s="241">
        <v>0.01</v>
      </c>
      <c r="Y20" s="242">
        <v>0.02</v>
      </c>
      <c r="Z20" s="372">
        <v>0.03</v>
      </c>
    </row>
    <row r="21" spans="1:26" s="3" customFormat="1" ht="13.5" customHeight="1">
      <c r="A21" s="758"/>
      <c r="B21" s="545" t="s">
        <v>15</v>
      </c>
      <c r="C21" s="234">
        <v>0</v>
      </c>
      <c r="D21" s="284">
        <v>0</v>
      </c>
      <c r="E21" s="284">
        <v>0</v>
      </c>
      <c r="F21" s="284">
        <v>0</v>
      </c>
      <c r="G21" s="236">
        <v>0</v>
      </c>
      <c r="H21" s="236">
        <v>0</v>
      </c>
      <c r="I21" s="234">
        <f t="shared" si="7"/>
        <v>0</v>
      </c>
      <c r="J21" s="284">
        <v>0</v>
      </c>
      <c r="K21" s="236">
        <v>1</v>
      </c>
      <c r="L21" s="234">
        <v>6</v>
      </c>
      <c r="M21" s="235">
        <v>8</v>
      </c>
      <c r="N21" s="236">
        <v>12</v>
      </c>
      <c r="O21" s="302">
        <f t="shared" si="0"/>
        <v>0</v>
      </c>
      <c r="P21" s="285">
        <f t="shared" si="1"/>
        <v>0</v>
      </c>
      <c r="Q21" s="285">
        <f t="shared" si="2"/>
        <v>0</v>
      </c>
      <c r="R21" s="285">
        <f t="shared" si="3"/>
        <v>0</v>
      </c>
      <c r="S21" s="286">
        <f t="shared" si="4"/>
        <v>0</v>
      </c>
      <c r="T21" s="286">
        <f t="shared" si="5"/>
        <v>0</v>
      </c>
      <c r="U21" s="308">
        <f t="shared" si="6"/>
        <v>0</v>
      </c>
      <c r="V21" s="285">
        <v>0</v>
      </c>
      <c r="W21" s="286">
        <v>0.125</v>
      </c>
      <c r="X21" s="241">
        <v>0.01</v>
      </c>
      <c r="Y21" s="242">
        <v>0.01</v>
      </c>
      <c r="Z21" s="372">
        <v>0.02</v>
      </c>
    </row>
    <row r="22" spans="1:26" s="3" customFormat="1" ht="13.5" customHeight="1">
      <c r="A22" s="759"/>
      <c r="B22" s="545" t="s">
        <v>16</v>
      </c>
      <c r="C22" s="253">
        <v>0</v>
      </c>
      <c r="D22" s="288">
        <v>0</v>
      </c>
      <c r="E22" s="288">
        <v>0</v>
      </c>
      <c r="F22" s="288">
        <v>0</v>
      </c>
      <c r="G22" s="255">
        <v>0</v>
      </c>
      <c r="H22" s="255">
        <v>0</v>
      </c>
      <c r="I22" s="253">
        <f t="shared" si="7"/>
        <v>0</v>
      </c>
      <c r="J22" s="288">
        <v>0</v>
      </c>
      <c r="K22" s="255">
        <v>0</v>
      </c>
      <c r="L22" s="253">
        <v>8</v>
      </c>
      <c r="M22" s="254">
        <v>15</v>
      </c>
      <c r="N22" s="255">
        <v>6</v>
      </c>
      <c r="O22" s="310">
        <f t="shared" si="0"/>
        <v>0</v>
      </c>
      <c r="P22" s="289">
        <f t="shared" si="1"/>
        <v>0</v>
      </c>
      <c r="Q22" s="289">
        <f t="shared" si="2"/>
        <v>0</v>
      </c>
      <c r="R22" s="289">
        <f t="shared" si="3"/>
        <v>0</v>
      </c>
      <c r="S22" s="290">
        <f t="shared" si="4"/>
        <v>0</v>
      </c>
      <c r="T22" s="290">
        <f t="shared" si="5"/>
        <v>0</v>
      </c>
      <c r="U22" s="312">
        <f t="shared" si="6"/>
        <v>0</v>
      </c>
      <c r="V22" s="289">
        <v>0</v>
      </c>
      <c r="W22" s="290">
        <v>0</v>
      </c>
      <c r="X22" s="259">
        <v>0.01</v>
      </c>
      <c r="Y22" s="260">
        <v>0.02</v>
      </c>
      <c r="Z22" s="374">
        <v>0.01</v>
      </c>
    </row>
    <row r="23" spans="1:26" s="3" customFormat="1" ht="13.5" customHeight="1">
      <c r="A23" s="757">
        <v>5</v>
      </c>
      <c r="B23" s="562" t="s">
        <v>17</v>
      </c>
      <c r="C23" s="275">
        <v>0</v>
      </c>
      <c r="D23" s="450">
        <v>0</v>
      </c>
      <c r="E23" s="450">
        <v>0</v>
      </c>
      <c r="F23" s="450">
        <v>0</v>
      </c>
      <c r="G23" s="277">
        <v>0</v>
      </c>
      <c r="H23" s="277">
        <v>0</v>
      </c>
      <c r="I23" s="275">
        <f t="shared" si="7"/>
        <v>0</v>
      </c>
      <c r="J23" s="450">
        <v>0</v>
      </c>
      <c r="K23" s="277">
        <v>0</v>
      </c>
      <c r="L23" s="275">
        <v>7</v>
      </c>
      <c r="M23" s="276">
        <v>14</v>
      </c>
      <c r="N23" s="277">
        <v>6</v>
      </c>
      <c r="O23" s="313">
        <f t="shared" si="0"/>
        <v>0</v>
      </c>
      <c r="P23" s="314">
        <f t="shared" si="1"/>
        <v>0</v>
      </c>
      <c r="Q23" s="314">
        <f t="shared" si="2"/>
        <v>0</v>
      </c>
      <c r="R23" s="314">
        <f t="shared" si="3"/>
        <v>0</v>
      </c>
      <c r="S23" s="321">
        <f t="shared" si="4"/>
        <v>0</v>
      </c>
      <c r="T23" s="321">
        <f t="shared" si="5"/>
        <v>0</v>
      </c>
      <c r="U23" s="320">
        <f t="shared" si="6"/>
        <v>0</v>
      </c>
      <c r="V23" s="314">
        <v>0</v>
      </c>
      <c r="W23" s="321">
        <v>0</v>
      </c>
      <c r="X23" s="280">
        <v>0.01</v>
      </c>
      <c r="Y23" s="281">
        <v>0.02</v>
      </c>
      <c r="Z23" s="487">
        <v>0.01</v>
      </c>
    </row>
    <row r="24" spans="1:26" s="3" customFormat="1" ht="13.5" customHeight="1">
      <c r="A24" s="758"/>
      <c r="B24" s="545" t="s">
        <v>18</v>
      </c>
      <c r="C24" s="234">
        <v>0</v>
      </c>
      <c r="D24" s="284">
        <v>0</v>
      </c>
      <c r="E24" s="284">
        <v>0</v>
      </c>
      <c r="F24" s="284">
        <v>0</v>
      </c>
      <c r="G24" s="236">
        <v>0</v>
      </c>
      <c r="H24" s="236">
        <v>0</v>
      </c>
      <c r="I24" s="234">
        <f t="shared" si="7"/>
        <v>0</v>
      </c>
      <c r="J24" s="284">
        <v>0</v>
      </c>
      <c r="K24" s="236">
        <v>0</v>
      </c>
      <c r="L24" s="234">
        <v>7</v>
      </c>
      <c r="M24" s="235">
        <v>21</v>
      </c>
      <c r="N24" s="236">
        <v>11</v>
      </c>
      <c r="O24" s="302">
        <f t="shared" si="0"/>
        <v>0</v>
      </c>
      <c r="P24" s="285">
        <f t="shared" si="1"/>
        <v>0</v>
      </c>
      <c r="Q24" s="285">
        <f t="shared" si="2"/>
        <v>0</v>
      </c>
      <c r="R24" s="285">
        <f t="shared" si="3"/>
        <v>0</v>
      </c>
      <c r="S24" s="286">
        <f t="shared" si="4"/>
        <v>0</v>
      </c>
      <c r="T24" s="286">
        <f t="shared" si="5"/>
        <v>0</v>
      </c>
      <c r="U24" s="308">
        <f t="shared" si="6"/>
        <v>0</v>
      </c>
      <c r="V24" s="285">
        <v>0</v>
      </c>
      <c r="W24" s="286">
        <v>0</v>
      </c>
      <c r="X24" s="241">
        <v>0.01</v>
      </c>
      <c r="Y24" s="242">
        <v>0.03</v>
      </c>
      <c r="Z24" s="372">
        <v>0.02</v>
      </c>
    </row>
    <row r="25" spans="1:26" s="3" customFormat="1" ht="13.5" customHeight="1">
      <c r="A25" s="758"/>
      <c r="B25" s="545" t="s">
        <v>19</v>
      </c>
      <c r="C25" s="234">
        <v>0</v>
      </c>
      <c r="D25" s="284">
        <v>0</v>
      </c>
      <c r="E25" s="284">
        <v>0</v>
      </c>
      <c r="F25" s="284">
        <v>0</v>
      </c>
      <c r="G25" s="236">
        <v>0</v>
      </c>
      <c r="H25" s="236">
        <v>0</v>
      </c>
      <c r="I25" s="234">
        <f t="shared" si="7"/>
        <v>0</v>
      </c>
      <c r="J25" s="284">
        <v>0</v>
      </c>
      <c r="K25" s="236">
        <v>0</v>
      </c>
      <c r="L25" s="234">
        <v>8</v>
      </c>
      <c r="M25" s="235">
        <v>22</v>
      </c>
      <c r="N25" s="236">
        <v>13</v>
      </c>
      <c r="O25" s="302">
        <f t="shared" si="0"/>
        <v>0</v>
      </c>
      <c r="P25" s="285">
        <f t="shared" si="1"/>
        <v>0</v>
      </c>
      <c r="Q25" s="285">
        <f t="shared" si="2"/>
        <v>0</v>
      </c>
      <c r="R25" s="285">
        <f t="shared" si="3"/>
        <v>0</v>
      </c>
      <c r="S25" s="286">
        <f t="shared" si="4"/>
        <v>0</v>
      </c>
      <c r="T25" s="286">
        <f t="shared" si="5"/>
        <v>0</v>
      </c>
      <c r="U25" s="308">
        <f t="shared" si="6"/>
        <v>0</v>
      </c>
      <c r="V25" s="285">
        <v>0</v>
      </c>
      <c r="W25" s="286">
        <v>0</v>
      </c>
      <c r="X25" s="241">
        <v>0.01</v>
      </c>
      <c r="Y25" s="242">
        <v>0.03</v>
      </c>
      <c r="Z25" s="372">
        <v>0.02</v>
      </c>
    </row>
    <row r="26" spans="1:26" s="3" customFormat="1" ht="13.5" customHeight="1">
      <c r="A26" s="758"/>
      <c r="B26" s="545" t="s">
        <v>20</v>
      </c>
      <c r="C26" s="234">
        <v>0</v>
      </c>
      <c r="D26" s="284">
        <v>0</v>
      </c>
      <c r="E26" s="284">
        <v>0</v>
      </c>
      <c r="F26" s="284">
        <v>0</v>
      </c>
      <c r="G26" s="236">
        <v>0</v>
      </c>
      <c r="H26" s="236">
        <v>0</v>
      </c>
      <c r="I26" s="234">
        <f t="shared" si="7"/>
        <v>0</v>
      </c>
      <c r="J26" s="284">
        <v>0</v>
      </c>
      <c r="K26" s="236">
        <v>0</v>
      </c>
      <c r="L26" s="234">
        <v>7</v>
      </c>
      <c r="M26" s="235">
        <v>19</v>
      </c>
      <c r="N26" s="236">
        <v>12</v>
      </c>
      <c r="O26" s="302">
        <f t="shared" si="0"/>
        <v>0</v>
      </c>
      <c r="P26" s="285">
        <f t="shared" si="1"/>
        <v>0</v>
      </c>
      <c r="Q26" s="285">
        <f t="shared" si="2"/>
        <v>0</v>
      </c>
      <c r="R26" s="285">
        <f t="shared" si="3"/>
        <v>0</v>
      </c>
      <c r="S26" s="286">
        <f t="shared" si="4"/>
        <v>0</v>
      </c>
      <c r="T26" s="286">
        <f t="shared" si="5"/>
        <v>0</v>
      </c>
      <c r="U26" s="308">
        <f t="shared" si="6"/>
        <v>0</v>
      </c>
      <c r="V26" s="285">
        <v>0</v>
      </c>
      <c r="W26" s="286">
        <v>0</v>
      </c>
      <c r="X26" s="241">
        <v>0.01</v>
      </c>
      <c r="Y26" s="242">
        <v>0.03</v>
      </c>
      <c r="Z26" s="372">
        <v>0.02</v>
      </c>
    </row>
    <row r="27" spans="1:26" s="3" customFormat="1" ht="13.5" customHeight="1">
      <c r="A27" s="759"/>
      <c r="B27" s="546" t="s">
        <v>21</v>
      </c>
      <c r="C27" s="253">
        <v>0</v>
      </c>
      <c r="D27" s="288">
        <v>0</v>
      </c>
      <c r="E27" s="288">
        <v>0</v>
      </c>
      <c r="F27" s="288">
        <v>0</v>
      </c>
      <c r="G27" s="255">
        <v>0</v>
      </c>
      <c r="H27" s="255">
        <v>0</v>
      </c>
      <c r="I27" s="253">
        <f t="shared" si="7"/>
        <v>0</v>
      </c>
      <c r="J27" s="288">
        <v>0</v>
      </c>
      <c r="K27" s="255">
        <v>0</v>
      </c>
      <c r="L27" s="253">
        <v>4</v>
      </c>
      <c r="M27" s="254">
        <v>25</v>
      </c>
      <c r="N27" s="255">
        <v>14</v>
      </c>
      <c r="O27" s="310">
        <f t="shared" si="0"/>
        <v>0</v>
      </c>
      <c r="P27" s="289">
        <f t="shared" si="1"/>
        <v>0</v>
      </c>
      <c r="Q27" s="289">
        <f t="shared" si="2"/>
        <v>0</v>
      </c>
      <c r="R27" s="289">
        <f t="shared" si="3"/>
        <v>0</v>
      </c>
      <c r="S27" s="290">
        <f t="shared" si="4"/>
        <v>0</v>
      </c>
      <c r="T27" s="290">
        <f t="shared" si="5"/>
        <v>0</v>
      </c>
      <c r="U27" s="312">
        <f t="shared" si="6"/>
        <v>0</v>
      </c>
      <c r="V27" s="289">
        <v>0</v>
      </c>
      <c r="W27" s="290">
        <v>0</v>
      </c>
      <c r="X27" s="259">
        <v>0.01</v>
      </c>
      <c r="Y27" s="260">
        <v>0.04</v>
      </c>
      <c r="Z27" s="374">
        <v>0.02</v>
      </c>
    </row>
    <row r="28" spans="1:26" s="3" customFormat="1" ht="13.5" customHeight="1">
      <c r="A28" s="757">
        <v>6</v>
      </c>
      <c r="B28" s="545" t="s">
        <v>22</v>
      </c>
      <c r="C28" s="234">
        <v>0</v>
      </c>
      <c r="D28" s="284">
        <v>0</v>
      </c>
      <c r="E28" s="284">
        <v>0</v>
      </c>
      <c r="F28" s="284">
        <v>0</v>
      </c>
      <c r="G28" s="236">
        <v>0</v>
      </c>
      <c r="H28" s="236">
        <v>0</v>
      </c>
      <c r="I28" s="234">
        <f t="shared" si="7"/>
        <v>0</v>
      </c>
      <c r="J28" s="284">
        <v>0</v>
      </c>
      <c r="K28" s="236">
        <v>0</v>
      </c>
      <c r="L28" s="234">
        <v>5</v>
      </c>
      <c r="M28" s="235">
        <v>18</v>
      </c>
      <c r="N28" s="236">
        <v>10</v>
      </c>
      <c r="O28" s="302">
        <f t="shared" si="0"/>
        <v>0</v>
      </c>
      <c r="P28" s="285">
        <f t="shared" si="1"/>
        <v>0</v>
      </c>
      <c r="Q28" s="285">
        <f t="shared" si="2"/>
        <v>0</v>
      </c>
      <c r="R28" s="285">
        <f t="shared" si="3"/>
        <v>0</v>
      </c>
      <c r="S28" s="286">
        <f t="shared" si="4"/>
        <v>0</v>
      </c>
      <c r="T28" s="286">
        <f t="shared" si="5"/>
        <v>0</v>
      </c>
      <c r="U28" s="308">
        <f t="shared" si="6"/>
        <v>0</v>
      </c>
      <c r="V28" s="285">
        <v>0</v>
      </c>
      <c r="W28" s="286">
        <v>0</v>
      </c>
      <c r="X28" s="241">
        <v>0.01</v>
      </c>
      <c r="Y28" s="242">
        <v>0.03</v>
      </c>
      <c r="Z28" s="372">
        <v>0.01</v>
      </c>
    </row>
    <row r="29" spans="1:26" s="3" customFormat="1" ht="13.5" customHeight="1">
      <c r="A29" s="758"/>
      <c r="B29" s="545" t="s">
        <v>23</v>
      </c>
      <c r="C29" s="234">
        <v>0</v>
      </c>
      <c r="D29" s="284">
        <v>0</v>
      </c>
      <c r="E29" s="284">
        <v>0</v>
      </c>
      <c r="F29" s="284">
        <v>0</v>
      </c>
      <c r="G29" s="236">
        <v>0</v>
      </c>
      <c r="H29" s="236">
        <v>0</v>
      </c>
      <c r="I29" s="234">
        <f t="shared" si="7"/>
        <v>0</v>
      </c>
      <c r="J29" s="284">
        <v>1</v>
      </c>
      <c r="K29" s="236">
        <v>0</v>
      </c>
      <c r="L29" s="234">
        <v>3</v>
      </c>
      <c r="M29" s="235">
        <v>19</v>
      </c>
      <c r="N29" s="236">
        <v>9</v>
      </c>
      <c r="O29" s="302">
        <f t="shared" si="0"/>
        <v>0</v>
      </c>
      <c r="P29" s="285">
        <f t="shared" si="1"/>
        <v>0</v>
      </c>
      <c r="Q29" s="285">
        <f t="shared" si="2"/>
        <v>0</v>
      </c>
      <c r="R29" s="285">
        <f t="shared" si="3"/>
        <v>0</v>
      </c>
      <c r="S29" s="286">
        <f t="shared" si="4"/>
        <v>0</v>
      </c>
      <c r="T29" s="286">
        <f t="shared" si="5"/>
        <v>0</v>
      </c>
      <c r="U29" s="308">
        <f t="shared" si="6"/>
        <v>0</v>
      </c>
      <c r="V29" s="285">
        <v>0.125</v>
      </c>
      <c r="W29" s="286">
        <v>0</v>
      </c>
      <c r="X29" s="241">
        <v>0</v>
      </c>
      <c r="Y29" s="242">
        <v>0.03</v>
      </c>
      <c r="Z29" s="372">
        <v>0.01</v>
      </c>
    </row>
    <row r="30" spans="1:26" s="3" customFormat="1" ht="13.5" customHeight="1">
      <c r="A30" s="758"/>
      <c r="B30" s="545" t="s">
        <v>24</v>
      </c>
      <c r="C30" s="234">
        <v>0</v>
      </c>
      <c r="D30" s="284">
        <v>0</v>
      </c>
      <c r="E30" s="284">
        <v>0</v>
      </c>
      <c r="F30" s="284">
        <v>0</v>
      </c>
      <c r="G30" s="236">
        <v>0</v>
      </c>
      <c r="H30" s="236">
        <v>0</v>
      </c>
      <c r="I30" s="234">
        <f t="shared" si="7"/>
        <v>0</v>
      </c>
      <c r="J30" s="284">
        <v>0</v>
      </c>
      <c r="K30" s="236">
        <v>0</v>
      </c>
      <c r="L30" s="234">
        <v>7</v>
      </c>
      <c r="M30" s="235">
        <v>11</v>
      </c>
      <c r="N30" s="236">
        <v>14</v>
      </c>
      <c r="O30" s="302">
        <f t="shared" si="0"/>
        <v>0</v>
      </c>
      <c r="P30" s="285">
        <f t="shared" si="1"/>
        <v>0</v>
      </c>
      <c r="Q30" s="285">
        <f t="shared" si="2"/>
        <v>0</v>
      </c>
      <c r="R30" s="285">
        <f t="shared" si="3"/>
        <v>0</v>
      </c>
      <c r="S30" s="286">
        <f t="shared" si="4"/>
        <v>0</v>
      </c>
      <c r="T30" s="286">
        <f t="shared" si="5"/>
        <v>0</v>
      </c>
      <c r="U30" s="308">
        <f t="shared" si="6"/>
        <v>0</v>
      </c>
      <c r="V30" s="285">
        <v>0</v>
      </c>
      <c r="W30" s="286">
        <v>0</v>
      </c>
      <c r="X30" s="241">
        <v>0.01</v>
      </c>
      <c r="Y30" s="242">
        <v>0.02</v>
      </c>
      <c r="Z30" s="372">
        <v>0.02</v>
      </c>
    </row>
    <row r="31" spans="1:26" s="3" customFormat="1" ht="13.5" customHeight="1">
      <c r="A31" s="759"/>
      <c r="B31" s="546">
        <v>26</v>
      </c>
      <c r="C31" s="253">
        <v>0</v>
      </c>
      <c r="D31" s="288">
        <v>0</v>
      </c>
      <c r="E31" s="288">
        <v>0</v>
      </c>
      <c r="F31" s="288">
        <v>0</v>
      </c>
      <c r="G31" s="255">
        <v>0</v>
      </c>
      <c r="H31" s="255">
        <v>0</v>
      </c>
      <c r="I31" s="253">
        <f t="shared" si="7"/>
        <v>0</v>
      </c>
      <c r="J31" s="288">
        <v>0</v>
      </c>
      <c r="K31" s="255">
        <v>0</v>
      </c>
      <c r="L31" s="253">
        <v>8</v>
      </c>
      <c r="M31" s="254">
        <v>19</v>
      </c>
      <c r="N31" s="255">
        <v>10</v>
      </c>
      <c r="O31" s="310">
        <f t="shared" si="0"/>
        <v>0</v>
      </c>
      <c r="P31" s="289">
        <f t="shared" si="1"/>
        <v>0</v>
      </c>
      <c r="Q31" s="289">
        <f t="shared" si="2"/>
        <v>0</v>
      </c>
      <c r="R31" s="289">
        <f t="shared" si="3"/>
        <v>0</v>
      </c>
      <c r="S31" s="290">
        <f t="shared" si="4"/>
        <v>0</v>
      </c>
      <c r="T31" s="290">
        <f t="shared" si="5"/>
        <v>0</v>
      </c>
      <c r="U31" s="312">
        <f t="shared" si="6"/>
        <v>0</v>
      </c>
      <c r="V31" s="289">
        <v>0</v>
      </c>
      <c r="W31" s="290">
        <v>0</v>
      </c>
      <c r="X31" s="259">
        <v>0.01</v>
      </c>
      <c r="Y31" s="260">
        <v>0.03</v>
      </c>
      <c r="Z31" s="374">
        <v>0.01</v>
      </c>
    </row>
    <row r="32" spans="1:26" s="3" customFormat="1" ht="13.5" customHeight="1">
      <c r="A32" s="757">
        <v>7</v>
      </c>
      <c r="B32" s="545" t="s">
        <v>26</v>
      </c>
      <c r="C32" s="234">
        <v>0</v>
      </c>
      <c r="D32" s="284">
        <v>0</v>
      </c>
      <c r="E32" s="284">
        <v>0</v>
      </c>
      <c r="F32" s="284">
        <v>0</v>
      </c>
      <c r="G32" s="236">
        <v>0</v>
      </c>
      <c r="H32" s="236">
        <v>0</v>
      </c>
      <c r="I32" s="234">
        <f t="shared" si="7"/>
        <v>0</v>
      </c>
      <c r="J32" s="284">
        <v>1</v>
      </c>
      <c r="K32" s="236">
        <v>0</v>
      </c>
      <c r="L32" s="234">
        <v>8</v>
      </c>
      <c r="M32" s="235">
        <v>18</v>
      </c>
      <c r="N32" s="236">
        <v>12</v>
      </c>
      <c r="O32" s="302">
        <f t="shared" si="0"/>
        <v>0</v>
      </c>
      <c r="P32" s="285">
        <f t="shared" si="1"/>
        <v>0</v>
      </c>
      <c r="Q32" s="285">
        <f t="shared" si="2"/>
        <v>0</v>
      </c>
      <c r="R32" s="285">
        <f t="shared" si="3"/>
        <v>0</v>
      </c>
      <c r="S32" s="286">
        <f t="shared" si="4"/>
        <v>0</v>
      </c>
      <c r="T32" s="286">
        <f t="shared" si="5"/>
        <v>0</v>
      </c>
      <c r="U32" s="308">
        <f t="shared" si="6"/>
        <v>0</v>
      </c>
      <c r="V32" s="285">
        <v>0.125</v>
      </c>
      <c r="W32" s="286">
        <v>0</v>
      </c>
      <c r="X32" s="241">
        <v>0.01</v>
      </c>
      <c r="Y32" s="242">
        <v>0.03</v>
      </c>
      <c r="Z32" s="372">
        <v>0.02</v>
      </c>
    </row>
    <row r="33" spans="1:26" s="3" customFormat="1" ht="13.5" customHeight="1">
      <c r="A33" s="758"/>
      <c r="B33" s="545" t="s">
        <v>27</v>
      </c>
      <c r="C33" s="234">
        <v>0</v>
      </c>
      <c r="D33" s="284">
        <v>0</v>
      </c>
      <c r="E33" s="284">
        <v>0</v>
      </c>
      <c r="F33" s="284">
        <v>0</v>
      </c>
      <c r="G33" s="236">
        <v>0</v>
      </c>
      <c r="H33" s="236">
        <v>0</v>
      </c>
      <c r="I33" s="234">
        <f t="shared" si="7"/>
        <v>0</v>
      </c>
      <c r="J33" s="284">
        <v>0</v>
      </c>
      <c r="K33" s="236">
        <v>0</v>
      </c>
      <c r="L33" s="234">
        <v>5</v>
      </c>
      <c r="M33" s="235">
        <v>11</v>
      </c>
      <c r="N33" s="236">
        <v>10</v>
      </c>
      <c r="O33" s="302">
        <f t="shared" si="0"/>
        <v>0</v>
      </c>
      <c r="P33" s="285">
        <f t="shared" si="1"/>
        <v>0</v>
      </c>
      <c r="Q33" s="285">
        <f t="shared" si="2"/>
        <v>0</v>
      </c>
      <c r="R33" s="285">
        <f t="shared" si="3"/>
        <v>0</v>
      </c>
      <c r="S33" s="286">
        <f t="shared" si="4"/>
        <v>0</v>
      </c>
      <c r="T33" s="286">
        <f t="shared" si="5"/>
        <v>0</v>
      </c>
      <c r="U33" s="308">
        <f t="shared" si="6"/>
        <v>0</v>
      </c>
      <c r="V33" s="285">
        <v>0</v>
      </c>
      <c r="W33" s="286">
        <v>0</v>
      </c>
      <c r="X33" s="241">
        <v>0.01</v>
      </c>
      <c r="Y33" s="242">
        <v>0.02</v>
      </c>
      <c r="Z33" s="372">
        <v>0.01</v>
      </c>
    </row>
    <row r="34" spans="1:26" s="3" customFormat="1" ht="13.5" customHeight="1">
      <c r="A34" s="758"/>
      <c r="B34" s="545" t="s">
        <v>28</v>
      </c>
      <c r="C34" s="234">
        <v>0</v>
      </c>
      <c r="D34" s="284">
        <v>0</v>
      </c>
      <c r="E34" s="284">
        <v>0</v>
      </c>
      <c r="F34" s="284">
        <v>0</v>
      </c>
      <c r="G34" s="236">
        <v>0</v>
      </c>
      <c r="H34" s="236">
        <v>0</v>
      </c>
      <c r="I34" s="234">
        <f t="shared" si="7"/>
        <v>0</v>
      </c>
      <c r="J34" s="284">
        <v>0</v>
      </c>
      <c r="K34" s="236">
        <v>0</v>
      </c>
      <c r="L34" s="234">
        <v>19</v>
      </c>
      <c r="M34" s="235">
        <v>7</v>
      </c>
      <c r="N34" s="236">
        <v>10</v>
      </c>
      <c r="O34" s="302">
        <f t="shared" si="0"/>
        <v>0</v>
      </c>
      <c r="P34" s="285">
        <f t="shared" si="1"/>
        <v>0</v>
      </c>
      <c r="Q34" s="285">
        <f t="shared" si="2"/>
        <v>0</v>
      </c>
      <c r="R34" s="285">
        <f t="shared" si="3"/>
        <v>0</v>
      </c>
      <c r="S34" s="286">
        <f t="shared" si="4"/>
        <v>0</v>
      </c>
      <c r="T34" s="286">
        <f t="shared" si="5"/>
        <v>0</v>
      </c>
      <c r="U34" s="308">
        <f t="shared" si="6"/>
        <v>0</v>
      </c>
      <c r="V34" s="285">
        <v>0</v>
      </c>
      <c r="W34" s="286">
        <v>0</v>
      </c>
      <c r="X34" s="241">
        <v>0.03</v>
      </c>
      <c r="Y34" s="242">
        <v>0.01</v>
      </c>
      <c r="Z34" s="372">
        <v>0.01</v>
      </c>
    </row>
    <row r="35" spans="1:26" s="3" customFormat="1" ht="13.5" customHeight="1">
      <c r="A35" s="759"/>
      <c r="B35" s="545" t="s">
        <v>29</v>
      </c>
      <c r="C35" s="234">
        <v>0</v>
      </c>
      <c r="D35" s="284">
        <v>0</v>
      </c>
      <c r="E35" s="284">
        <v>0</v>
      </c>
      <c r="F35" s="284">
        <v>0</v>
      </c>
      <c r="G35" s="236">
        <v>0</v>
      </c>
      <c r="H35" s="236">
        <v>0</v>
      </c>
      <c r="I35" s="234">
        <f t="shared" si="7"/>
        <v>0</v>
      </c>
      <c r="J35" s="284">
        <v>0</v>
      </c>
      <c r="K35" s="236">
        <v>0</v>
      </c>
      <c r="L35" s="234">
        <v>6</v>
      </c>
      <c r="M35" s="235">
        <v>10</v>
      </c>
      <c r="N35" s="236">
        <v>8</v>
      </c>
      <c r="O35" s="302">
        <f t="shared" si="0"/>
        <v>0</v>
      </c>
      <c r="P35" s="285">
        <f t="shared" si="1"/>
        <v>0</v>
      </c>
      <c r="Q35" s="285">
        <f t="shared" si="2"/>
        <v>0</v>
      </c>
      <c r="R35" s="285">
        <f t="shared" si="3"/>
        <v>0</v>
      </c>
      <c r="S35" s="286">
        <f t="shared" si="4"/>
        <v>0</v>
      </c>
      <c r="T35" s="286">
        <f t="shared" si="5"/>
        <v>0</v>
      </c>
      <c r="U35" s="308">
        <f t="shared" si="6"/>
        <v>0</v>
      </c>
      <c r="V35" s="285">
        <v>0</v>
      </c>
      <c r="W35" s="286">
        <v>0</v>
      </c>
      <c r="X35" s="241">
        <v>0.01</v>
      </c>
      <c r="Y35" s="242">
        <v>0.01</v>
      </c>
      <c r="Z35" s="372">
        <v>0.01</v>
      </c>
    </row>
    <row r="36" spans="1:26" s="3" customFormat="1" ht="13.5" customHeight="1">
      <c r="A36" s="757">
        <v>8</v>
      </c>
      <c r="B36" s="562" t="s">
        <v>30</v>
      </c>
      <c r="C36" s="275">
        <v>0</v>
      </c>
      <c r="D36" s="450">
        <v>0</v>
      </c>
      <c r="E36" s="450">
        <v>0</v>
      </c>
      <c r="F36" s="450">
        <v>0</v>
      </c>
      <c r="G36" s="277">
        <v>0</v>
      </c>
      <c r="H36" s="277">
        <v>0</v>
      </c>
      <c r="I36" s="275">
        <f t="shared" si="7"/>
        <v>0</v>
      </c>
      <c r="J36" s="450">
        <v>0</v>
      </c>
      <c r="K36" s="277">
        <v>0</v>
      </c>
      <c r="L36" s="275">
        <v>12</v>
      </c>
      <c r="M36" s="276">
        <v>10</v>
      </c>
      <c r="N36" s="277">
        <v>12</v>
      </c>
      <c r="O36" s="313">
        <f t="shared" si="0"/>
        <v>0</v>
      </c>
      <c r="P36" s="314">
        <f t="shared" si="1"/>
        <v>0</v>
      </c>
      <c r="Q36" s="314">
        <f t="shared" si="2"/>
        <v>0</v>
      </c>
      <c r="R36" s="314">
        <f t="shared" si="3"/>
        <v>0</v>
      </c>
      <c r="S36" s="321">
        <f t="shared" si="4"/>
        <v>0</v>
      </c>
      <c r="T36" s="321">
        <f t="shared" si="5"/>
        <v>0</v>
      </c>
      <c r="U36" s="320">
        <f t="shared" si="6"/>
        <v>0</v>
      </c>
      <c r="V36" s="314">
        <v>0</v>
      </c>
      <c r="W36" s="321">
        <v>0</v>
      </c>
      <c r="X36" s="280">
        <v>0.02</v>
      </c>
      <c r="Y36" s="281">
        <v>0.01</v>
      </c>
      <c r="Z36" s="487">
        <v>0.02</v>
      </c>
    </row>
    <row r="37" spans="1:26" s="3" customFormat="1" ht="13.5" customHeight="1">
      <c r="A37" s="758"/>
      <c r="B37" s="545" t="s">
        <v>31</v>
      </c>
      <c r="C37" s="234">
        <v>0</v>
      </c>
      <c r="D37" s="284">
        <v>0</v>
      </c>
      <c r="E37" s="284">
        <v>0</v>
      </c>
      <c r="F37" s="284">
        <v>0</v>
      </c>
      <c r="G37" s="236">
        <v>0</v>
      </c>
      <c r="H37" s="236">
        <v>0</v>
      </c>
      <c r="I37" s="234">
        <f t="shared" si="7"/>
        <v>0</v>
      </c>
      <c r="J37" s="284">
        <v>0</v>
      </c>
      <c r="K37" s="236">
        <v>0</v>
      </c>
      <c r="L37" s="234">
        <v>8</v>
      </c>
      <c r="M37" s="235">
        <v>6</v>
      </c>
      <c r="N37" s="236">
        <v>9</v>
      </c>
      <c r="O37" s="302">
        <f t="shared" si="0"/>
        <v>0</v>
      </c>
      <c r="P37" s="285">
        <f t="shared" si="1"/>
        <v>0</v>
      </c>
      <c r="Q37" s="285">
        <f t="shared" si="2"/>
        <v>0</v>
      </c>
      <c r="R37" s="285">
        <f t="shared" si="3"/>
        <v>0</v>
      </c>
      <c r="S37" s="286">
        <f t="shared" si="4"/>
        <v>0</v>
      </c>
      <c r="T37" s="286">
        <f t="shared" si="5"/>
        <v>0</v>
      </c>
      <c r="U37" s="308">
        <f t="shared" si="6"/>
        <v>0</v>
      </c>
      <c r="V37" s="285">
        <v>0</v>
      </c>
      <c r="W37" s="286">
        <v>0</v>
      </c>
      <c r="X37" s="241">
        <v>0.01</v>
      </c>
      <c r="Y37" s="242">
        <v>0.01</v>
      </c>
      <c r="Z37" s="372">
        <v>0.01</v>
      </c>
    </row>
    <row r="38" spans="1:26" s="3" customFormat="1" ht="13.5" customHeight="1">
      <c r="A38" s="758"/>
      <c r="B38" s="545" t="s">
        <v>32</v>
      </c>
      <c r="C38" s="234">
        <v>0</v>
      </c>
      <c r="D38" s="284">
        <v>0</v>
      </c>
      <c r="E38" s="284">
        <v>0</v>
      </c>
      <c r="F38" s="284">
        <v>0</v>
      </c>
      <c r="G38" s="236">
        <v>0</v>
      </c>
      <c r="H38" s="236">
        <v>0</v>
      </c>
      <c r="I38" s="234">
        <f t="shared" si="7"/>
        <v>0</v>
      </c>
      <c r="J38" s="284">
        <v>0</v>
      </c>
      <c r="K38" s="236">
        <v>0</v>
      </c>
      <c r="L38" s="234">
        <v>8</v>
      </c>
      <c r="M38" s="235">
        <v>8</v>
      </c>
      <c r="N38" s="236">
        <v>5</v>
      </c>
      <c r="O38" s="302">
        <f aca="true" t="shared" si="8" ref="O38:O57">C38</f>
        <v>0</v>
      </c>
      <c r="P38" s="285">
        <f aca="true" t="shared" si="9" ref="P38:P57">D38</f>
        <v>0</v>
      </c>
      <c r="Q38" s="285">
        <f aca="true" t="shared" si="10" ref="Q38:Q57">E38/3</f>
        <v>0</v>
      </c>
      <c r="R38" s="285">
        <f aca="true" t="shared" si="11" ref="R38:R57">F38</f>
        <v>0</v>
      </c>
      <c r="S38" s="286">
        <f aca="true" t="shared" si="12" ref="S38:S57">G38/1</f>
        <v>0</v>
      </c>
      <c r="T38" s="286">
        <f aca="true" t="shared" si="13" ref="T38:T57">H38</f>
        <v>0</v>
      </c>
      <c r="U38" s="308">
        <f aca="true" t="shared" si="14" ref="U38:U58">I38/8</f>
        <v>0</v>
      </c>
      <c r="V38" s="285">
        <v>0</v>
      </c>
      <c r="W38" s="286">
        <v>0</v>
      </c>
      <c r="X38" s="241">
        <v>0.01</v>
      </c>
      <c r="Y38" s="242">
        <v>0.01</v>
      </c>
      <c r="Z38" s="372">
        <v>0.01</v>
      </c>
    </row>
    <row r="39" spans="1:26" s="3" customFormat="1" ht="13.5" customHeight="1">
      <c r="A39" s="758"/>
      <c r="B39" s="545" t="s">
        <v>33</v>
      </c>
      <c r="C39" s="234">
        <v>0</v>
      </c>
      <c r="D39" s="284">
        <v>0</v>
      </c>
      <c r="E39" s="284">
        <v>0</v>
      </c>
      <c r="F39" s="284">
        <v>1</v>
      </c>
      <c r="G39" s="236">
        <v>0</v>
      </c>
      <c r="H39" s="236">
        <v>0</v>
      </c>
      <c r="I39" s="234">
        <f t="shared" si="7"/>
        <v>1</v>
      </c>
      <c r="J39" s="284">
        <v>0</v>
      </c>
      <c r="K39" s="236">
        <v>0</v>
      </c>
      <c r="L39" s="234">
        <v>16</v>
      </c>
      <c r="M39" s="235">
        <v>17</v>
      </c>
      <c r="N39" s="236">
        <v>7</v>
      </c>
      <c r="O39" s="302">
        <f t="shared" si="8"/>
        <v>0</v>
      </c>
      <c r="P39" s="285">
        <f t="shared" si="9"/>
        <v>0</v>
      </c>
      <c r="Q39" s="285">
        <f t="shared" si="10"/>
        <v>0</v>
      </c>
      <c r="R39" s="285">
        <f t="shared" si="11"/>
        <v>1</v>
      </c>
      <c r="S39" s="286">
        <f t="shared" si="12"/>
        <v>0</v>
      </c>
      <c r="T39" s="286">
        <f t="shared" si="13"/>
        <v>0</v>
      </c>
      <c r="U39" s="308">
        <f t="shared" si="14"/>
        <v>0.125</v>
      </c>
      <c r="V39" s="285">
        <v>0</v>
      </c>
      <c r="W39" s="286">
        <v>0</v>
      </c>
      <c r="X39" s="241">
        <v>0.02</v>
      </c>
      <c r="Y39" s="242">
        <v>0.02</v>
      </c>
      <c r="Z39" s="372">
        <v>0.01</v>
      </c>
    </row>
    <row r="40" spans="1:26" s="3" customFormat="1" ht="13.5" customHeight="1">
      <c r="A40" s="759"/>
      <c r="B40" s="546" t="s">
        <v>34</v>
      </c>
      <c r="C40" s="253">
        <v>0</v>
      </c>
      <c r="D40" s="288">
        <v>0</v>
      </c>
      <c r="E40" s="288">
        <v>0</v>
      </c>
      <c r="F40" s="288">
        <v>0</v>
      </c>
      <c r="G40" s="255">
        <v>0</v>
      </c>
      <c r="H40" s="255">
        <v>0</v>
      </c>
      <c r="I40" s="253">
        <f t="shared" si="7"/>
        <v>0</v>
      </c>
      <c r="J40" s="288">
        <v>0</v>
      </c>
      <c r="K40" s="255">
        <v>0</v>
      </c>
      <c r="L40" s="253">
        <v>7</v>
      </c>
      <c r="M40" s="254">
        <v>11</v>
      </c>
      <c r="N40" s="255">
        <v>10</v>
      </c>
      <c r="O40" s="310">
        <f t="shared" si="8"/>
        <v>0</v>
      </c>
      <c r="P40" s="289">
        <f t="shared" si="9"/>
        <v>0</v>
      </c>
      <c r="Q40" s="289">
        <f t="shared" si="10"/>
        <v>0</v>
      </c>
      <c r="R40" s="289">
        <f t="shared" si="11"/>
        <v>0</v>
      </c>
      <c r="S40" s="290">
        <f t="shared" si="12"/>
        <v>0</v>
      </c>
      <c r="T40" s="290">
        <f t="shared" si="13"/>
        <v>0</v>
      </c>
      <c r="U40" s="312">
        <f t="shared" si="14"/>
        <v>0</v>
      </c>
      <c r="V40" s="289">
        <v>0</v>
      </c>
      <c r="W40" s="290">
        <v>0</v>
      </c>
      <c r="X40" s="259">
        <v>0.01</v>
      </c>
      <c r="Y40" s="260">
        <v>0.02</v>
      </c>
      <c r="Z40" s="374">
        <v>0.01</v>
      </c>
    </row>
    <row r="41" spans="1:26" s="3" customFormat="1" ht="13.5" customHeight="1">
      <c r="A41" s="757">
        <v>9</v>
      </c>
      <c r="B41" s="545" t="s">
        <v>35</v>
      </c>
      <c r="C41" s="234">
        <v>0</v>
      </c>
      <c r="D41" s="284">
        <v>0</v>
      </c>
      <c r="E41" s="284">
        <v>0</v>
      </c>
      <c r="F41" s="284">
        <v>0</v>
      </c>
      <c r="G41" s="236">
        <v>0</v>
      </c>
      <c r="H41" s="236">
        <v>0</v>
      </c>
      <c r="I41" s="234">
        <f t="shared" si="7"/>
        <v>0</v>
      </c>
      <c r="J41" s="284">
        <v>0</v>
      </c>
      <c r="K41" s="236">
        <v>0</v>
      </c>
      <c r="L41" s="234">
        <v>5</v>
      </c>
      <c r="M41" s="235">
        <v>8</v>
      </c>
      <c r="N41" s="236">
        <v>9</v>
      </c>
      <c r="O41" s="302">
        <f t="shared" si="8"/>
        <v>0</v>
      </c>
      <c r="P41" s="285">
        <f t="shared" si="9"/>
        <v>0</v>
      </c>
      <c r="Q41" s="285">
        <f t="shared" si="10"/>
        <v>0</v>
      </c>
      <c r="R41" s="285">
        <f t="shared" si="11"/>
        <v>0</v>
      </c>
      <c r="S41" s="286">
        <f t="shared" si="12"/>
        <v>0</v>
      </c>
      <c r="T41" s="286">
        <f t="shared" si="13"/>
        <v>0</v>
      </c>
      <c r="U41" s="308">
        <f t="shared" si="14"/>
        <v>0</v>
      </c>
      <c r="V41" s="285">
        <v>0</v>
      </c>
      <c r="W41" s="286">
        <v>0</v>
      </c>
      <c r="X41" s="241">
        <v>0.01</v>
      </c>
      <c r="Y41" s="242">
        <v>0.01</v>
      </c>
      <c r="Z41" s="372">
        <v>0.01</v>
      </c>
    </row>
    <row r="42" spans="1:26" s="3" customFormat="1" ht="13.5" customHeight="1">
      <c r="A42" s="758"/>
      <c r="B42" s="545" t="s">
        <v>36</v>
      </c>
      <c r="C42" s="234">
        <v>0</v>
      </c>
      <c r="D42" s="284">
        <v>0</v>
      </c>
      <c r="E42" s="284">
        <v>0</v>
      </c>
      <c r="F42" s="284">
        <v>0</v>
      </c>
      <c r="G42" s="236">
        <v>0</v>
      </c>
      <c r="H42" s="236">
        <v>0</v>
      </c>
      <c r="I42" s="234">
        <f t="shared" si="7"/>
        <v>0</v>
      </c>
      <c r="J42" s="284">
        <v>0</v>
      </c>
      <c r="K42" s="236">
        <v>0</v>
      </c>
      <c r="L42" s="234">
        <v>10</v>
      </c>
      <c r="M42" s="235">
        <v>8</v>
      </c>
      <c r="N42" s="236">
        <v>3</v>
      </c>
      <c r="O42" s="302">
        <f t="shared" si="8"/>
        <v>0</v>
      </c>
      <c r="P42" s="285">
        <f t="shared" si="9"/>
        <v>0</v>
      </c>
      <c r="Q42" s="285">
        <f t="shared" si="10"/>
        <v>0</v>
      </c>
      <c r="R42" s="285">
        <f t="shared" si="11"/>
        <v>0</v>
      </c>
      <c r="S42" s="286">
        <f t="shared" si="12"/>
        <v>0</v>
      </c>
      <c r="T42" s="286">
        <f t="shared" si="13"/>
        <v>0</v>
      </c>
      <c r="U42" s="308">
        <f t="shared" si="14"/>
        <v>0</v>
      </c>
      <c r="V42" s="285">
        <v>0</v>
      </c>
      <c r="W42" s="286">
        <v>0</v>
      </c>
      <c r="X42" s="241">
        <v>0.01</v>
      </c>
      <c r="Y42" s="242">
        <v>0.01</v>
      </c>
      <c r="Z42" s="372">
        <f>N42/686</f>
        <v>0.004373177842565598</v>
      </c>
    </row>
    <row r="43" spans="1:26" s="3" customFormat="1" ht="13.5" customHeight="1">
      <c r="A43" s="758"/>
      <c r="B43" s="545" t="s">
        <v>37</v>
      </c>
      <c r="C43" s="234">
        <v>0</v>
      </c>
      <c r="D43" s="284">
        <v>0</v>
      </c>
      <c r="E43" s="284">
        <v>0</v>
      </c>
      <c r="F43" s="284">
        <v>0</v>
      </c>
      <c r="G43" s="236">
        <v>0</v>
      </c>
      <c r="H43" s="236">
        <v>0</v>
      </c>
      <c r="I43" s="234">
        <f t="shared" si="7"/>
        <v>0</v>
      </c>
      <c r="J43" s="284">
        <v>0</v>
      </c>
      <c r="K43" s="236">
        <v>0</v>
      </c>
      <c r="L43" s="234">
        <v>10</v>
      </c>
      <c r="M43" s="235">
        <v>10</v>
      </c>
      <c r="N43" s="236">
        <v>2</v>
      </c>
      <c r="O43" s="302">
        <f t="shared" si="8"/>
        <v>0</v>
      </c>
      <c r="P43" s="285">
        <f t="shared" si="9"/>
        <v>0</v>
      </c>
      <c r="Q43" s="285">
        <f t="shared" si="10"/>
        <v>0</v>
      </c>
      <c r="R43" s="285">
        <f t="shared" si="11"/>
        <v>0</v>
      </c>
      <c r="S43" s="286">
        <f t="shared" si="12"/>
        <v>0</v>
      </c>
      <c r="T43" s="286">
        <f t="shared" si="13"/>
        <v>0</v>
      </c>
      <c r="U43" s="308">
        <f t="shared" si="14"/>
        <v>0</v>
      </c>
      <c r="V43" s="285">
        <v>0</v>
      </c>
      <c r="W43" s="286">
        <v>0</v>
      </c>
      <c r="X43" s="241">
        <v>0.01</v>
      </c>
      <c r="Y43" s="242">
        <v>0.01</v>
      </c>
      <c r="Z43" s="372">
        <f>N43/686</f>
        <v>0.0029154518950437317</v>
      </c>
    </row>
    <row r="44" spans="1:26" s="3" customFormat="1" ht="13.5" customHeight="1">
      <c r="A44" s="759"/>
      <c r="B44" s="546" t="s">
        <v>38</v>
      </c>
      <c r="C44" s="253">
        <v>0</v>
      </c>
      <c r="D44" s="288">
        <v>0</v>
      </c>
      <c r="E44" s="288">
        <v>0</v>
      </c>
      <c r="F44" s="288">
        <v>0</v>
      </c>
      <c r="G44" s="255">
        <v>0</v>
      </c>
      <c r="H44" s="255">
        <v>0</v>
      </c>
      <c r="I44" s="253">
        <f t="shared" si="7"/>
        <v>0</v>
      </c>
      <c r="J44" s="288">
        <v>0</v>
      </c>
      <c r="K44" s="255">
        <v>0</v>
      </c>
      <c r="L44" s="253">
        <v>4</v>
      </c>
      <c r="M44" s="254">
        <v>8</v>
      </c>
      <c r="N44" s="255">
        <v>6</v>
      </c>
      <c r="O44" s="310">
        <f t="shared" si="8"/>
        <v>0</v>
      </c>
      <c r="P44" s="289">
        <f t="shared" si="9"/>
        <v>0</v>
      </c>
      <c r="Q44" s="289">
        <f t="shared" si="10"/>
        <v>0</v>
      </c>
      <c r="R44" s="289">
        <f t="shared" si="11"/>
        <v>0</v>
      </c>
      <c r="S44" s="290">
        <f t="shared" si="12"/>
        <v>0</v>
      </c>
      <c r="T44" s="290">
        <f t="shared" si="13"/>
        <v>0</v>
      </c>
      <c r="U44" s="312">
        <f t="shared" si="14"/>
        <v>0</v>
      </c>
      <c r="V44" s="289">
        <v>0</v>
      </c>
      <c r="W44" s="290">
        <v>0</v>
      </c>
      <c r="X44" s="259">
        <v>0.01</v>
      </c>
      <c r="Y44" s="260">
        <v>0.01</v>
      </c>
      <c r="Z44" s="374">
        <v>0.01</v>
      </c>
    </row>
    <row r="45" spans="1:26" s="3" customFormat="1" ht="13.5" customHeight="1">
      <c r="A45" s="757">
        <v>10</v>
      </c>
      <c r="B45" s="562" t="s">
        <v>39</v>
      </c>
      <c r="C45" s="275">
        <v>0</v>
      </c>
      <c r="D45" s="450">
        <v>0</v>
      </c>
      <c r="E45" s="450">
        <v>0</v>
      </c>
      <c r="F45" s="450">
        <v>0</v>
      </c>
      <c r="G45" s="277">
        <v>0</v>
      </c>
      <c r="H45" s="277">
        <v>0</v>
      </c>
      <c r="I45" s="275">
        <f t="shared" si="7"/>
        <v>0</v>
      </c>
      <c r="J45" s="450">
        <v>0</v>
      </c>
      <c r="K45" s="277">
        <v>0</v>
      </c>
      <c r="L45" s="275">
        <v>9</v>
      </c>
      <c r="M45" s="276">
        <v>6</v>
      </c>
      <c r="N45" s="277">
        <v>6</v>
      </c>
      <c r="O45" s="313">
        <f t="shared" si="8"/>
        <v>0</v>
      </c>
      <c r="P45" s="314">
        <f t="shared" si="9"/>
        <v>0</v>
      </c>
      <c r="Q45" s="314">
        <f t="shared" si="10"/>
        <v>0</v>
      </c>
      <c r="R45" s="314">
        <f t="shared" si="11"/>
        <v>0</v>
      </c>
      <c r="S45" s="321">
        <f t="shared" si="12"/>
        <v>0</v>
      </c>
      <c r="T45" s="321">
        <f t="shared" si="13"/>
        <v>0</v>
      </c>
      <c r="U45" s="320">
        <f t="shared" si="14"/>
        <v>0</v>
      </c>
      <c r="V45" s="314">
        <v>0</v>
      </c>
      <c r="W45" s="321">
        <v>0</v>
      </c>
      <c r="X45" s="280">
        <v>0.01</v>
      </c>
      <c r="Y45" s="281">
        <v>0.01</v>
      </c>
      <c r="Z45" s="487">
        <v>0.01</v>
      </c>
    </row>
    <row r="46" spans="1:26" s="3" customFormat="1" ht="13.5" customHeight="1">
      <c r="A46" s="758"/>
      <c r="B46" s="545" t="s">
        <v>40</v>
      </c>
      <c r="C46" s="234">
        <v>0</v>
      </c>
      <c r="D46" s="284">
        <v>0</v>
      </c>
      <c r="E46" s="284">
        <v>0</v>
      </c>
      <c r="F46" s="284">
        <v>0</v>
      </c>
      <c r="G46" s="236">
        <v>0</v>
      </c>
      <c r="H46" s="236">
        <v>0</v>
      </c>
      <c r="I46" s="234">
        <f t="shared" si="7"/>
        <v>0</v>
      </c>
      <c r="J46" s="284">
        <v>0</v>
      </c>
      <c r="K46" s="236">
        <v>0</v>
      </c>
      <c r="L46" s="234">
        <v>13</v>
      </c>
      <c r="M46" s="235">
        <v>4</v>
      </c>
      <c r="N46" s="236">
        <v>4</v>
      </c>
      <c r="O46" s="302">
        <f t="shared" si="8"/>
        <v>0</v>
      </c>
      <c r="P46" s="285">
        <f t="shared" si="9"/>
        <v>0</v>
      </c>
      <c r="Q46" s="285">
        <f t="shared" si="10"/>
        <v>0</v>
      </c>
      <c r="R46" s="285">
        <f t="shared" si="11"/>
        <v>0</v>
      </c>
      <c r="S46" s="286">
        <f t="shared" si="12"/>
        <v>0</v>
      </c>
      <c r="T46" s="286">
        <f t="shared" si="13"/>
        <v>0</v>
      </c>
      <c r="U46" s="308">
        <f t="shared" si="14"/>
        <v>0</v>
      </c>
      <c r="V46" s="285">
        <v>0</v>
      </c>
      <c r="W46" s="286">
        <v>0</v>
      </c>
      <c r="X46" s="241">
        <v>0.02</v>
      </c>
      <c r="Y46" s="242">
        <v>0.01</v>
      </c>
      <c r="Z46" s="372">
        <v>0.01</v>
      </c>
    </row>
    <row r="47" spans="1:26" s="3" customFormat="1" ht="13.5" customHeight="1">
      <c r="A47" s="758"/>
      <c r="B47" s="545" t="s">
        <v>41</v>
      </c>
      <c r="C47" s="234">
        <v>0</v>
      </c>
      <c r="D47" s="284">
        <v>0</v>
      </c>
      <c r="E47" s="284">
        <v>0</v>
      </c>
      <c r="F47" s="284">
        <v>0</v>
      </c>
      <c r="G47" s="236">
        <v>0</v>
      </c>
      <c r="H47" s="236">
        <v>0</v>
      </c>
      <c r="I47" s="234">
        <f t="shared" si="7"/>
        <v>0</v>
      </c>
      <c r="J47" s="284">
        <v>0</v>
      </c>
      <c r="K47" s="236">
        <v>0</v>
      </c>
      <c r="L47" s="234">
        <v>8</v>
      </c>
      <c r="M47" s="235">
        <v>6</v>
      </c>
      <c r="N47" s="236">
        <v>10</v>
      </c>
      <c r="O47" s="302">
        <f t="shared" si="8"/>
        <v>0</v>
      </c>
      <c r="P47" s="285">
        <f t="shared" si="9"/>
        <v>0</v>
      </c>
      <c r="Q47" s="285">
        <f t="shared" si="10"/>
        <v>0</v>
      </c>
      <c r="R47" s="285">
        <f t="shared" si="11"/>
        <v>0</v>
      </c>
      <c r="S47" s="286">
        <f t="shared" si="12"/>
        <v>0</v>
      </c>
      <c r="T47" s="286">
        <f t="shared" si="13"/>
        <v>0</v>
      </c>
      <c r="U47" s="308">
        <f t="shared" si="14"/>
        <v>0</v>
      </c>
      <c r="V47" s="285">
        <v>0</v>
      </c>
      <c r="W47" s="286">
        <v>0</v>
      </c>
      <c r="X47" s="241">
        <v>0.01</v>
      </c>
      <c r="Y47" s="242">
        <v>0.01</v>
      </c>
      <c r="Z47" s="372">
        <v>0.01</v>
      </c>
    </row>
    <row r="48" spans="1:26" s="3" customFormat="1" ht="13.5" customHeight="1">
      <c r="A48" s="758"/>
      <c r="B48" s="545" t="s">
        <v>42</v>
      </c>
      <c r="C48" s="234">
        <v>0</v>
      </c>
      <c r="D48" s="284">
        <v>0</v>
      </c>
      <c r="E48" s="284">
        <v>0</v>
      </c>
      <c r="F48" s="284">
        <v>0</v>
      </c>
      <c r="G48" s="236">
        <v>0</v>
      </c>
      <c r="H48" s="236">
        <v>0</v>
      </c>
      <c r="I48" s="234">
        <f t="shared" si="7"/>
        <v>0</v>
      </c>
      <c r="J48" s="284">
        <v>0</v>
      </c>
      <c r="K48" s="236">
        <v>0</v>
      </c>
      <c r="L48" s="234">
        <v>5</v>
      </c>
      <c r="M48" s="235">
        <v>8</v>
      </c>
      <c r="N48" s="236">
        <v>8</v>
      </c>
      <c r="O48" s="302">
        <f t="shared" si="8"/>
        <v>0</v>
      </c>
      <c r="P48" s="285">
        <f t="shared" si="9"/>
        <v>0</v>
      </c>
      <c r="Q48" s="285">
        <f t="shared" si="10"/>
        <v>0</v>
      </c>
      <c r="R48" s="285">
        <f t="shared" si="11"/>
        <v>0</v>
      </c>
      <c r="S48" s="286">
        <f t="shared" si="12"/>
        <v>0</v>
      </c>
      <c r="T48" s="286">
        <f t="shared" si="13"/>
        <v>0</v>
      </c>
      <c r="U48" s="308">
        <f t="shared" si="14"/>
        <v>0</v>
      </c>
      <c r="V48" s="285">
        <v>0</v>
      </c>
      <c r="W48" s="286">
        <v>0</v>
      </c>
      <c r="X48" s="241">
        <v>0.01</v>
      </c>
      <c r="Y48" s="242">
        <v>0.01</v>
      </c>
      <c r="Z48" s="372">
        <v>0.01</v>
      </c>
    </row>
    <row r="49" spans="1:26" s="3" customFormat="1" ht="13.5" customHeight="1">
      <c r="A49" s="759"/>
      <c r="B49" s="546" t="s">
        <v>43</v>
      </c>
      <c r="C49" s="253">
        <v>0</v>
      </c>
      <c r="D49" s="288">
        <v>0</v>
      </c>
      <c r="E49" s="288">
        <v>0</v>
      </c>
      <c r="F49" s="288">
        <v>0</v>
      </c>
      <c r="G49" s="255">
        <v>0</v>
      </c>
      <c r="H49" s="255">
        <v>0</v>
      </c>
      <c r="I49" s="253">
        <f t="shared" si="7"/>
        <v>0</v>
      </c>
      <c r="J49" s="288">
        <v>1</v>
      </c>
      <c r="K49" s="255">
        <v>0</v>
      </c>
      <c r="L49" s="253">
        <v>4</v>
      </c>
      <c r="M49" s="254">
        <v>7</v>
      </c>
      <c r="N49" s="255">
        <v>3</v>
      </c>
      <c r="O49" s="310">
        <f t="shared" si="8"/>
        <v>0</v>
      </c>
      <c r="P49" s="289">
        <f t="shared" si="9"/>
        <v>0</v>
      </c>
      <c r="Q49" s="289">
        <f t="shared" si="10"/>
        <v>0</v>
      </c>
      <c r="R49" s="289">
        <f t="shared" si="11"/>
        <v>0</v>
      </c>
      <c r="S49" s="290">
        <f t="shared" si="12"/>
        <v>0</v>
      </c>
      <c r="T49" s="290">
        <f t="shared" si="13"/>
        <v>0</v>
      </c>
      <c r="U49" s="312">
        <f t="shared" si="14"/>
        <v>0</v>
      </c>
      <c r="V49" s="289">
        <v>0.125</v>
      </c>
      <c r="W49" s="290">
        <v>0</v>
      </c>
      <c r="X49" s="259">
        <v>0.01</v>
      </c>
      <c r="Y49" s="260">
        <v>0.01</v>
      </c>
      <c r="Z49" s="374">
        <f>N49/686</f>
        <v>0.004373177842565598</v>
      </c>
    </row>
    <row r="50" spans="1:26" s="3" customFormat="1" ht="13.5" customHeight="1">
      <c r="A50" s="757">
        <v>11</v>
      </c>
      <c r="B50" s="545" t="s">
        <v>44</v>
      </c>
      <c r="C50" s="234">
        <v>0</v>
      </c>
      <c r="D50" s="284">
        <v>0</v>
      </c>
      <c r="E50" s="284">
        <v>0</v>
      </c>
      <c r="F50" s="284">
        <v>0</v>
      </c>
      <c r="G50" s="236">
        <v>0</v>
      </c>
      <c r="H50" s="236">
        <v>0</v>
      </c>
      <c r="I50" s="234">
        <f t="shared" si="7"/>
        <v>0</v>
      </c>
      <c r="J50" s="284">
        <v>0</v>
      </c>
      <c r="K50" s="236">
        <v>0</v>
      </c>
      <c r="L50" s="234">
        <v>3</v>
      </c>
      <c r="M50" s="235">
        <v>8</v>
      </c>
      <c r="N50" s="236">
        <v>5</v>
      </c>
      <c r="O50" s="302">
        <f t="shared" si="8"/>
        <v>0</v>
      </c>
      <c r="P50" s="285">
        <f t="shared" si="9"/>
        <v>0</v>
      </c>
      <c r="Q50" s="285">
        <f t="shared" si="10"/>
        <v>0</v>
      </c>
      <c r="R50" s="285">
        <f t="shared" si="11"/>
        <v>0</v>
      </c>
      <c r="S50" s="286">
        <f t="shared" si="12"/>
        <v>0</v>
      </c>
      <c r="T50" s="286">
        <f t="shared" si="13"/>
        <v>0</v>
      </c>
      <c r="U50" s="308">
        <f t="shared" si="14"/>
        <v>0</v>
      </c>
      <c r="V50" s="285">
        <v>0</v>
      </c>
      <c r="W50" s="286">
        <v>0</v>
      </c>
      <c r="X50" s="241">
        <v>0</v>
      </c>
      <c r="Y50" s="242">
        <v>0.01</v>
      </c>
      <c r="Z50" s="372">
        <v>0.01</v>
      </c>
    </row>
    <row r="51" spans="1:26" s="3" customFormat="1" ht="13.5" customHeight="1">
      <c r="A51" s="758"/>
      <c r="B51" s="545" t="s">
        <v>45</v>
      </c>
      <c r="C51" s="234">
        <v>0</v>
      </c>
      <c r="D51" s="284">
        <v>0</v>
      </c>
      <c r="E51" s="284">
        <v>0</v>
      </c>
      <c r="F51" s="284">
        <v>0</v>
      </c>
      <c r="G51" s="236">
        <v>0</v>
      </c>
      <c r="H51" s="236">
        <v>0</v>
      </c>
      <c r="I51" s="234">
        <f t="shared" si="7"/>
        <v>0</v>
      </c>
      <c r="J51" s="284">
        <v>0</v>
      </c>
      <c r="K51" s="236">
        <v>0</v>
      </c>
      <c r="L51" s="234">
        <v>8</v>
      </c>
      <c r="M51" s="235">
        <v>15</v>
      </c>
      <c r="N51" s="236">
        <v>10</v>
      </c>
      <c r="O51" s="302">
        <f t="shared" si="8"/>
        <v>0</v>
      </c>
      <c r="P51" s="285">
        <f t="shared" si="9"/>
        <v>0</v>
      </c>
      <c r="Q51" s="285">
        <f t="shared" si="10"/>
        <v>0</v>
      </c>
      <c r="R51" s="285">
        <f t="shared" si="11"/>
        <v>0</v>
      </c>
      <c r="S51" s="286">
        <f t="shared" si="12"/>
        <v>0</v>
      </c>
      <c r="T51" s="286">
        <f t="shared" si="13"/>
        <v>0</v>
      </c>
      <c r="U51" s="308">
        <f t="shared" si="14"/>
        <v>0</v>
      </c>
      <c r="V51" s="285">
        <v>0</v>
      </c>
      <c r="W51" s="286">
        <v>0</v>
      </c>
      <c r="X51" s="241">
        <v>0.01</v>
      </c>
      <c r="Y51" s="242">
        <v>0.02</v>
      </c>
      <c r="Z51" s="372">
        <v>0.01</v>
      </c>
    </row>
    <row r="52" spans="1:26" s="3" customFormat="1" ht="13.5" customHeight="1">
      <c r="A52" s="758"/>
      <c r="B52" s="545" t="s">
        <v>46</v>
      </c>
      <c r="C52" s="234">
        <v>0</v>
      </c>
      <c r="D52" s="284">
        <v>0</v>
      </c>
      <c r="E52" s="284">
        <v>0</v>
      </c>
      <c r="F52" s="284">
        <v>0</v>
      </c>
      <c r="G52" s="236">
        <v>0</v>
      </c>
      <c r="H52" s="236">
        <v>0</v>
      </c>
      <c r="I52" s="234">
        <f t="shared" si="7"/>
        <v>0</v>
      </c>
      <c r="J52" s="284">
        <v>0</v>
      </c>
      <c r="K52" s="236">
        <v>1</v>
      </c>
      <c r="L52" s="234">
        <v>7</v>
      </c>
      <c r="M52" s="235">
        <v>8</v>
      </c>
      <c r="N52" s="236">
        <v>6</v>
      </c>
      <c r="O52" s="302">
        <f t="shared" si="8"/>
        <v>0</v>
      </c>
      <c r="P52" s="285">
        <f t="shared" si="9"/>
        <v>0</v>
      </c>
      <c r="Q52" s="285">
        <f t="shared" si="10"/>
        <v>0</v>
      </c>
      <c r="R52" s="285">
        <f t="shared" si="11"/>
        <v>0</v>
      </c>
      <c r="S52" s="286">
        <f t="shared" si="12"/>
        <v>0</v>
      </c>
      <c r="T52" s="286">
        <f t="shared" si="13"/>
        <v>0</v>
      </c>
      <c r="U52" s="308">
        <f t="shared" si="14"/>
        <v>0</v>
      </c>
      <c r="V52" s="285">
        <v>0</v>
      </c>
      <c r="W52" s="286">
        <v>0.125</v>
      </c>
      <c r="X52" s="241">
        <v>0.01</v>
      </c>
      <c r="Y52" s="242">
        <v>0.01</v>
      </c>
      <c r="Z52" s="372">
        <v>0.01</v>
      </c>
    </row>
    <row r="53" spans="1:26" s="3" customFormat="1" ht="13.5" customHeight="1">
      <c r="A53" s="759"/>
      <c r="B53" s="546" t="s">
        <v>47</v>
      </c>
      <c r="C53" s="253">
        <v>0</v>
      </c>
      <c r="D53" s="288">
        <v>0</v>
      </c>
      <c r="E53" s="288">
        <v>0</v>
      </c>
      <c r="F53" s="288">
        <v>0</v>
      </c>
      <c r="G53" s="255">
        <v>0</v>
      </c>
      <c r="H53" s="255">
        <v>0</v>
      </c>
      <c r="I53" s="253">
        <f t="shared" si="7"/>
        <v>0</v>
      </c>
      <c r="J53" s="288">
        <v>0</v>
      </c>
      <c r="K53" s="255">
        <v>0</v>
      </c>
      <c r="L53" s="253">
        <v>5</v>
      </c>
      <c r="M53" s="254">
        <v>8</v>
      </c>
      <c r="N53" s="255">
        <v>5</v>
      </c>
      <c r="O53" s="310">
        <f t="shared" si="8"/>
        <v>0</v>
      </c>
      <c r="P53" s="289">
        <f t="shared" si="9"/>
        <v>0</v>
      </c>
      <c r="Q53" s="289">
        <f t="shared" si="10"/>
        <v>0</v>
      </c>
      <c r="R53" s="289">
        <f t="shared" si="11"/>
        <v>0</v>
      </c>
      <c r="S53" s="290">
        <f t="shared" si="12"/>
        <v>0</v>
      </c>
      <c r="T53" s="290">
        <f t="shared" si="13"/>
        <v>0</v>
      </c>
      <c r="U53" s="312">
        <f t="shared" si="14"/>
        <v>0</v>
      </c>
      <c r="V53" s="289">
        <v>0</v>
      </c>
      <c r="W53" s="290">
        <v>0</v>
      </c>
      <c r="X53" s="259">
        <v>0.01</v>
      </c>
      <c r="Y53" s="260">
        <v>0.01</v>
      </c>
      <c r="Z53" s="374">
        <v>0.01</v>
      </c>
    </row>
    <row r="54" spans="1:26" s="3" customFormat="1" ht="13.5" customHeight="1">
      <c r="A54" s="757">
        <v>12</v>
      </c>
      <c r="B54" s="545" t="s">
        <v>48</v>
      </c>
      <c r="C54" s="234">
        <v>0</v>
      </c>
      <c r="D54" s="284">
        <v>0</v>
      </c>
      <c r="E54" s="284">
        <v>0</v>
      </c>
      <c r="F54" s="284">
        <v>0</v>
      </c>
      <c r="G54" s="236">
        <v>0</v>
      </c>
      <c r="H54" s="236">
        <v>0</v>
      </c>
      <c r="I54" s="234">
        <f t="shared" si="7"/>
        <v>0</v>
      </c>
      <c r="J54" s="284">
        <v>0</v>
      </c>
      <c r="K54" s="236">
        <v>1</v>
      </c>
      <c r="L54" s="234">
        <v>6</v>
      </c>
      <c r="M54" s="235">
        <v>14</v>
      </c>
      <c r="N54" s="236">
        <v>10</v>
      </c>
      <c r="O54" s="302">
        <f t="shared" si="8"/>
        <v>0</v>
      </c>
      <c r="P54" s="285">
        <f t="shared" si="9"/>
        <v>0</v>
      </c>
      <c r="Q54" s="285">
        <f t="shared" si="10"/>
        <v>0</v>
      </c>
      <c r="R54" s="285">
        <f t="shared" si="11"/>
        <v>0</v>
      </c>
      <c r="S54" s="286">
        <f t="shared" si="12"/>
        <v>0</v>
      </c>
      <c r="T54" s="286">
        <f t="shared" si="13"/>
        <v>0</v>
      </c>
      <c r="U54" s="308">
        <f t="shared" si="14"/>
        <v>0</v>
      </c>
      <c r="V54" s="285">
        <v>0</v>
      </c>
      <c r="W54" s="286">
        <v>0.125</v>
      </c>
      <c r="X54" s="241">
        <v>0.01</v>
      </c>
      <c r="Y54" s="242">
        <v>0.02</v>
      </c>
      <c r="Z54" s="372">
        <v>0.01</v>
      </c>
    </row>
    <row r="55" spans="1:26" s="3" customFormat="1" ht="13.5" customHeight="1">
      <c r="A55" s="758"/>
      <c r="B55" s="545" t="s">
        <v>49</v>
      </c>
      <c r="C55" s="234">
        <v>0</v>
      </c>
      <c r="D55" s="284">
        <v>0</v>
      </c>
      <c r="E55" s="284">
        <v>0</v>
      </c>
      <c r="F55" s="284">
        <v>0</v>
      </c>
      <c r="G55" s="236">
        <v>0</v>
      </c>
      <c r="H55" s="236">
        <v>0</v>
      </c>
      <c r="I55" s="234">
        <f t="shared" si="7"/>
        <v>0</v>
      </c>
      <c r="J55" s="284">
        <v>0</v>
      </c>
      <c r="K55" s="236">
        <v>0</v>
      </c>
      <c r="L55" s="234">
        <v>9</v>
      </c>
      <c r="M55" s="235">
        <v>13</v>
      </c>
      <c r="N55" s="236">
        <v>5</v>
      </c>
      <c r="O55" s="302">
        <f t="shared" si="8"/>
        <v>0</v>
      </c>
      <c r="P55" s="285">
        <f t="shared" si="9"/>
        <v>0</v>
      </c>
      <c r="Q55" s="285">
        <f t="shared" si="10"/>
        <v>0</v>
      </c>
      <c r="R55" s="285">
        <f t="shared" si="11"/>
        <v>0</v>
      </c>
      <c r="S55" s="286">
        <f t="shared" si="12"/>
        <v>0</v>
      </c>
      <c r="T55" s="286">
        <f t="shared" si="13"/>
        <v>0</v>
      </c>
      <c r="U55" s="308">
        <f t="shared" si="14"/>
        <v>0</v>
      </c>
      <c r="V55" s="285">
        <v>0</v>
      </c>
      <c r="W55" s="286">
        <v>0</v>
      </c>
      <c r="X55" s="241">
        <v>0.01</v>
      </c>
      <c r="Y55" s="242">
        <v>0.02</v>
      </c>
      <c r="Z55" s="372">
        <v>0.01</v>
      </c>
    </row>
    <row r="56" spans="1:26" s="3" customFormat="1" ht="13.5" customHeight="1">
      <c r="A56" s="758"/>
      <c r="B56" s="545" t="s">
        <v>50</v>
      </c>
      <c r="C56" s="234">
        <v>0</v>
      </c>
      <c r="D56" s="284">
        <v>0</v>
      </c>
      <c r="E56" s="284">
        <v>0</v>
      </c>
      <c r="F56" s="284">
        <v>0</v>
      </c>
      <c r="G56" s="236">
        <v>0</v>
      </c>
      <c r="H56" s="236">
        <v>0</v>
      </c>
      <c r="I56" s="234">
        <f t="shared" si="7"/>
        <v>0</v>
      </c>
      <c r="J56" s="284">
        <v>0</v>
      </c>
      <c r="K56" s="236">
        <v>0</v>
      </c>
      <c r="L56" s="234">
        <v>10</v>
      </c>
      <c r="M56" s="235">
        <v>10</v>
      </c>
      <c r="N56" s="236">
        <v>10</v>
      </c>
      <c r="O56" s="302">
        <f t="shared" si="8"/>
        <v>0</v>
      </c>
      <c r="P56" s="285">
        <f t="shared" si="9"/>
        <v>0</v>
      </c>
      <c r="Q56" s="285">
        <f t="shared" si="10"/>
        <v>0</v>
      </c>
      <c r="R56" s="285">
        <f t="shared" si="11"/>
        <v>0</v>
      </c>
      <c r="S56" s="286">
        <f t="shared" si="12"/>
        <v>0</v>
      </c>
      <c r="T56" s="286">
        <f t="shared" si="13"/>
        <v>0</v>
      </c>
      <c r="U56" s="308">
        <f t="shared" si="14"/>
        <v>0</v>
      </c>
      <c r="V56" s="285">
        <v>0</v>
      </c>
      <c r="W56" s="286">
        <v>0</v>
      </c>
      <c r="X56" s="241">
        <v>0.01</v>
      </c>
      <c r="Y56" s="242">
        <v>0.01</v>
      </c>
      <c r="Z56" s="372">
        <v>0.01</v>
      </c>
    </row>
    <row r="57" spans="1:26" s="3" customFormat="1" ht="13.5" customHeight="1">
      <c r="A57" s="758"/>
      <c r="B57" s="545" t="s">
        <v>51</v>
      </c>
      <c r="C57" s="234">
        <v>0</v>
      </c>
      <c r="D57" s="284">
        <v>0</v>
      </c>
      <c r="E57" s="284">
        <v>0</v>
      </c>
      <c r="F57" s="284">
        <v>0</v>
      </c>
      <c r="G57" s="236">
        <v>0</v>
      </c>
      <c r="H57" s="236">
        <v>0</v>
      </c>
      <c r="I57" s="234">
        <f t="shared" si="7"/>
        <v>0</v>
      </c>
      <c r="J57" s="284">
        <v>0</v>
      </c>
      <c r="K57" s="236">
        <v>0</v>
      </c>
      <c r="L57" s="234">
        <v>8</v>
      </c>
      <c r="M57" s="235">
        <v>5</v>
      </c>
      <c r="N57" s="236">
        <v>8</v>
      </c>
      <c r="O57" s="302">
        <f t="shared" si="8"/>
        <v>0</v>
      </c>
      <c r="P57" s="285">
        <f t="shared" si="9"/>
        <v>0</v>
      </c>
      <c r="Q57" s="285">
        <f t="shared" si="10"/>
        <v>0</v>
      </c>
      <c r="R57" s="285">
        <f t="shared" si="11"/>
        <v>0</v>
      </c>
      <c r="S57" s="286">
        <f t="shared" si="12"/>
        <v>0</v>
      </c>
      <c r="T57" s="286">
        <f t="shared" si="13"/>
        <v>0</v>
      </c>
      <c r="U57" s="308">
        <f t="shared" si="14"/>
        <v>0</v>
      </c>
      <c r="V57" s="285">
        <v>0</v>
      </c>
      <c r="W57" s="286">
        <v>0</v>
      </c>
      <c r="X57" s="241">
        <v>0.01</v>
      </c>
      <c r="Y57" s="242">
        <v>0.01</v>
      </c>
      <c r="Z57" s="372">
        <v>0.01</v>
      </c>
    </row>
    <row r="58" spans="1:26" s="3" customFormat="1" ht="13.5" customHeight="1" hidden="1">
      <c r="A58" s="597"/>
      <c r="B58" s="381">
        <v>53</v>
      </c>
      <c r="C58" s="234">
        <v>0</v>
      </c>
      <c r="D58" s="284">
        <v>0</v>
      </c>
      <c r="E58" s="284">
        <v>0</v>
      </c>
      <c r="F58" s="284">
        <v>0</v>
      </c>
      <c r="G58" s="236">
        <v>0</v>
      </c>
      <c r="H58" s="236">
        <v>0</v>
      </c>
      <c r="I58" s="234">
        <v>0</v>
      </c>
      <c r="J58" s="284">
        <v>0</v>
      </c>
      <c r="K58" s="236">
        <v>0</v>
      </c>
      <c r="L58" s="234"/>
      <c r="M58" s="442"/>
      <c r="N58" s="236"/>
      <c r="O58" s="302"/>
      <c r="P58" s="285"/>
      <c r="Q58" s="285"/>
      <c r="R58" s="285"/>
      <c r="S58" s="286"/>
      <c r="T58" s="286"/>
      <c r="U58" s="308">
        <f t="shared" si="14"/>
        <v>0</v>
      </c>
      <c r="V58" s="285">
        <v>0</v>
      </c>
      <c r="W58" s="286">
        <v>0</v>
      </c>
      <c r="X58" s="241"/>
      <c r="Y58" s="242"/>
      <c r="Z58" s="372"/>
    </row>
    <row r="59" spans="1:26" s="3" customFormat="1" ht="15.75" customHeight="1">
      <c r="A59" s="792" t="s">
        <v>60</v>
      </c>
      <c r="B59" s="793"/>
      <c r="C59" s="7">
        <f aca="true" t="shared" si="15" ref="C59:H59">SUM(C6:C58)</f>
        <v>0</v>
      </c>
      <c r="D59" s="8">
        <f t="shared" si="15"/>
        <v>0</v>
      </c>
      <c r="E59" s="8">
        <f t="shared" si="15"/>
        <v>1</v>
      </c>
      <c r="F59" s="8">
        <f t="shared" si="15"/>
        <v>2</v>
      </c>
      <c r="G59" s="50">
        <f t="shared" si="15"/>
        <v>0</v>
      </c>
      <c r="H59" s="50">
        <f t="shared" si="15"/>
        <v>0</v>
      </c>
      <c r="I59" s="7">
        <f aca="true" t="shared" si="16" ref="I59:U59">SUM(I6:I57)</f>
        <v>3</v>
      </c>
      <c r="J59" s="8">
        <v>5</v>
      </c>
      <c r="K59" s="50">
        <v>6</v>
      </c>
      <c r="L59" s="7">
        <f>SUM(L6:L57)</f>
        <v>414</v>
      </c>
      <c r="M59" s="598">
        <f>SUM(M6:M57)</f>
        <v>676</v>
      </c>
      <c r="N59" s="50">
        <f t="shared" si="16"/>
        <v>476</v>
      </c>
      <c r="O59" s="455">
        <f t="shared" si="16"/>
        <v>0</v>
      </c>
      <c r="P59" s="11">
        <f t="shared" si="16"/>
        <v>0</v>
      </c>
      <c r="Q59" s="11">
        <f t="shared" si="16"/>
        <v>0.3333333333333333</v>
      </c>
      <c r="R59" s="11">
        <f t="shared" si="16"/>
        <v>2</v>
      </c>
      <c r="S59" s="48">
        <f t="shared" si="16"/>
        <v>0</v>
      </c>
      <c r="T59" s="48">
        <f t="shared" si="16"/>
        <v>0</v>
      </c>
      <c r="U59" s="10">
        <f t="shared" si="16"/>
        <v>0.375</v>
      </c>
      <c r="V59" s="11">
        <v>0.625</v>
      </c>
      <c r="W59" s="48">
        <v>0.75</v>
      </c>
      <c r="X59" s="10">
        <v>0.61</v>
      </c>
      <c r="Y59" s="344">
        <v>0.99</v>
      </c>
      <c r="Z59" s="12">
        <v>0.7</v>
      </c>
    </row>
  </sheetData>
  <sheetProtection/>
  <mergeCells count="33">
    <mergeCell ref="A45:A49"/>
    <mergeCell ref="A50:A53"/>
    <mergeCell ref="A36:A40"/>
    <mergeCell ref="A19:A22"/>
    <mergeCell ref="A59:B59"/>
    <mergeCell ref="A54:A57"/>
    <mergeCell ref="A6:A10"/>
    <mergeCell ref="A11:A14"/>
    <mergeCell ref="A23:A27"/>
    <mergeCell ref="A41:A44"/>
    <mergeCell ref="A28:A31"/>
    <mergeCell ref="A32:A35"/>
    <mergeCell ref="A15:A18"/>
    <mergeCell ref="O2:Z2"/>
    <mergeCell ref="C2:N2"/>
    <mergeCell ref="C3:H3"/>
    <mergeCell ref="I3:K3"/>
    <mergeCell ref="O3:T3"/>
    <mergeCell ref="X3:Z3"/>
    <mergeCell ref="U3:W3"/>
    <mergeCell ref="L3:N3"/>
    <mergeCell ref="I4:I5"/>
    <mergeCell ref="J4:J5"/>
    <mergeCell ref="K4:K5"/>
    <mergeCell ref="L4:L5"/>
    <mergeCell ref="N4:N5"/>
    <mergeCell ref="M4:M5"/>
    <mergeCell ref="U4:U5"/>
    <mergeCell ref="V4:V5"/>
    <mergeCell ref="W4:W5"/>
    <mergeCell ref="X4:X5"/>
    <mergeCell ref="Z4:Z5"/>
    <mergeCell ref="Y4:Y5"/>
  </mergeCells>
  <printOptions horizontalCentered="1" verticalCentered="1"/>
  <pageMargins left="0" right="0" top="0.3937007874015748" bottom="0" header="0.4724409448818898" footer="0.15748031496062992"/>
  <pageSetup horizontalDpi="1200" verticalDpi="1200" orientation="landscape" paperSize="9" scale="68" r:id="rId1"/>
  <ignoredErrors>
    <ignoredError sqref="Q6:S57" formula="1"/>
    <ignoredError sqref="I31 N59" formulaRange="1"/>
    <ignoredError sqref="B6:B27 B28:B45 B46:B57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Z61"/>
  <sheetViews>
    <sheetView showGridLines="0" showZeros="0"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IV16384"/>
    </sheetView>
  </sheetViews>
  <sheetFormatPr defaultColWidth="9.00390625" defaultRowHeight="13.5"/>
  <cols>
    <col min="1" max="1" width="3.625" style="346" customWidth="1"/>
    <col min="2" max="2" width="4.625" style="347" customWidth="1"/>
    <col min="3" max="8" width="7.625" style="348" customWidth="1"/>
    <col min="9" max="11" width="8.50390625" style="348" customWidth="1"/>
    <col min="12" max="14" width="9.125" style="348" customWidth="1"/>
    <col min="15" max="20" width="7.625" style="348" customWidth="1"/>
    <col min="21" max="23" width="8.50390625" style="348" customWidth="1"/>
    <col min="24" max="26" width="9.125" style="348" customWidth="1"/>
    <col min="27" max="16384" width="9.00390625" style="346" customWidth="1"/>
  </cols>
  <sheetData>
    <row r="1" spans="1:26" s="209" customFormat="1" ht="24.75" customHeight="1">
      <c r="A1" s="206" t="s">
        <v>72</v>
      </c>
      <c r="B1" s="207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</row>
    <row r="2" spans="1:26" s="213" customFormat="1" ht="18" customHeight="1">
      <c r="A2" s="210"/>
      <c r="B2" s="599"/>
      <c r="C2" s="734" t="s">
        <v>90</v>
      </c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1" t="s">
        <v>89</v>
      </c>
      <c r="P2" s="732"/>
      <c r="Q2" s="732"/>
      <c r="R2" s="732"/>
      <c r="S2" s="732"/>
      <c r="T2" s="732"/>
      <c r="U2" s="732"/>
      <c r="V2" s="732"/>
      <c r="W2" s="732"/>
      <c r="X2" s="732"/>
      <c r="Y2" s="732"/>
      <c r="Z2" s="748"/>
    </row>
    <row r="3" spans="1:26" s="213" customFormat="1" ht="18" customHeight="1">
      <c r="A3" s="214"/>
      <c r="B3" s="600"/>
      <c r="C3" s="735" t="s">
        <v>115</v>
      </c>
      <c r="D3" s="736"/>
      <c r="E3" s="736"/>
      <c r="F3" s="736"/>
      <c r="G3" s="736"/>
      <c r="H3" s="736"/>
      <c r="I3" s="737" t="s">
        <v>53</v>
      </c>
      <c r="J3" s="738"/>
      <c r="K3" s="738"/>
      <c r="L3" s="743" t="s">
        <v>59</v>
      </c>
      <c r="M3" s="744"/>
      <c r="N3" s="745"/>
      <c r="O3" s="739" t="s">
        <v>115</v>
      </c>
      <c r="P3" s="736"/>
      <c r="Q3" s="736"/>
      <c r="R3" s="736"/>
      <c r="S3" s="736"/>
      <c r="T3" s="736"/>
      <c r="U3" s="722" t="s">
        <v>57</v>
      </c>
      <c r="V3" s="723"/>
      <c r="W3" s="723"/>
      <c r="X3" s="740" t="s">
        <v>58</v>
      </c>
      <c r="Y3" s="741"/>
      <c r="Z3" s="742"/>
    </row>
    <row r="4" spans="1:26" s="65" customFormat="1" ht="6.75" customHeight="1">
      <c r="A4" s="539"/>
      <c r="B4" s="540"/>
      <c r="C4" s="76"/>
      <c r="D4" s="77"/>
      <c r="E4" s="77"/>
      <c r="F4" s="77"/>
      <c r="G4" s="77"/>
      <c r="H4" s="76"/>
      <c r="I4" s="782">
        <v>2014</v>
      </c>
      <c r="J4" s="784">
        <v>2013</v>
      </c>
      <c r="K4" s="786">
        <v>2012</v>
      </c>
      <c r="L4" s="788">
        <v>2014</v>
      </c>
      <c r="M4" s="784">
        <v>2013</v>
      </c>
      <c r="N4" s="790">
        <v>2012</v>
      </c>
      <c r="O4" s="591"/>
      <c r="P4" s="77"/>
      <c r="Q4" s="77"/>
      <c r="R4" s="77"/>
      <c r="S4" s="77"/>
      <c r="T4" s="76"/>
      <c r="U4" s="782">
        <v>2014</v>
      </c>
      <c r="V4" s="784">
        <v>2013</v>
      </c>
      <c r="W4" s="786">
        <v>2012</v>
      </c>
      <c r="X4" s="788">
        <v>2014</v>
      </c>
      <c r="Y4" s="784">
        <v>2013</v>
      </c>
      <c r="Z4" s="786">
        <v>2012</v>
      </c>
    </row>
    <row r="5" spans="1:26" s="66" customFormat="1" ht="64.5" customHeight="1">
      <c r="A5" s="592" t="s">
        <v>54</v>
      </c>
      <c r="B5" s="593" t="s">
        <v>55</v>
      </c>
      <c r="C5" s="594" t="s">
        <v>83</v>
      </c>
      <c r="D5" s="61" t="s">
        <v>84</v>
      </c>
      <c r="E5" s="61" t="s">
        <v>52</v>
      </c>
      <c r="F5" s="61" t="s">
        <v>93</v>
      </c>
      <c r="G5" s="61" t="s">
        <v>85</v>
      </c>
      <c r="H5" s="595" t="s">
        <v>86</v>
      </c>
      <c r="I5" s="783"/>
      <c r="J5" s="785"/>
      <c r="K5" s="787"/>
      <c r="L5" s="789"/>
      <c r="M5" s="785"/>
      <c r="N5" s="791"/>
      <c r="O5" s="596" t="s">
        <v>83</v>
      </c>
      <c r="P5" s="61" t="s">
        <v>84</v>
      </c>
      <c r="Q5" s="61" t="s">
        <v>52</v>
      </c>
      <c r="R5" s="61" t="s">
        <v>93</v>
      </c>
      <c r="S5" s="595" t="s">
        <v>85</v>
      </c>
      <c r="T5" s="595" t="s">
        <v>86</v>
      </c>
      <c r="U5" s="783"/>
      <c r="V5" s="785"/>
      <c r="W5" s="787"/>
      <c r="X5" s="789"/>
      <c r="Y5" s="785"/>
      <c r="Z5" s="787"/>
    </row>
    <row r="6" spans="1:26" s="246" customFormat="1" ht="13.5" customHeight="1">
      <c r="A6" s="721">
        <v>1</v>
      </c>
      <c r="B6" s="350" t="s">
        <v>0</v>
      </c>
      <c r="C6" s="298">
        <v>0</v>
      </c>
      <c r="D6" s="351">
        <v>2</v>
      </c>
      <c r="E6" s="351">
        <v>4</v>
      </c>
      <c r="F6" s="351">
        <v>0</v>
      </c>
      <c r="G6" s="461">
        <v>3</v>
      </c>
      <c r="H6" s="352">
        <v>0</v>
      </c>
      <c r="I6" s="298">
        <f>SUM(C6:H6)</f>
        <v>9</v>
      </c>
      <c r="J6" s="351">
        <v>11</v>
      </c>
      <c r="K6" s="352">
        <v>13</v>
      </c>
      <c r="L6" s="295">
        <v>144</v>
      </c>
      <c r="M6" s="353">
        <v>233</v>
      </c>
      <c r="N6" s="297">
        <v>408</v>
      </c>
      <c r="O6" s="237">
        <f aca="true" t="shared" si="0" ref="O6:O37">C6</f>
        <v>0</v>
      </c>
      <c r="P6" s="354">
        <f aca="true" t="shared" si="1" ref="P6:P37">D6</f>
        <v>2</v>
      </c>
      <c r="Q6" s="354">
        <f aca="true" t="shared" si="2" ref="Q6:Q37">E6/3</f>
        <v>1.3333333333333333</v>
      </c>
      <c r="R6" s="354">
        <f aca="true" t="shared" si="3" ref="R6:R37">F6</f>
        <v>0</v>
      </c>
      <c r="S6" s="305">
        <f aca="true" t="shared" si="4" ref="S6:S37">G6</f>
        <v>3</v>
      </c>
      <c r="T6" s="462">
        <f aca="true" t="shared" si="5" ref="T6:T37">H6</f>
        <v>0</v>
      </c>
      <c r="U6" s="356">
        <f aca="true" t="shared" si="6" ref="U6:U37">I6/8</f>
        <v>1.125</v>
      </c>
      <c r="V6" s="354">
        <v>1.375</v>
      </c>
      <c r="W6" s="462">
        <v>1.625</v>
      </c>
      <c r="X6" s="357">
        <v>0.23</v>
      </c>
      <c r="Y6" s="358">
        <v>0.35</v>
      </c>
      <c r="Z6" s="359">
        <v>0.61</v>
      </c>
    </row>
    <row r="7" spans="1:26" s="246" customFormat="1" ht="13.5" customHeight="1">
      <c r="A7" s="713"/>
      <c r="B7" s="360" t="s">
        <v>1</v>
      </c>
      <c r="C7" s="233">
        <v>1</v>
      </c>
      <c r="D7" s="263">
        <v>5</v>
      </c>
      <c r="E7" s="263">
        <v>16</v>
      </c>
      <c r="F7" s="263">
        <v>0</v>
      </c>
      <c r="G7" s="422">
        <v>2</v>
      </c>
      <c r="H7" s="264">
        <v>0</v>
      </c>
      <c r="I7" s="233">
        <f aca="true" t="shared" si="7" ref="I7:I57">SUM(C7:H7)</f>
        <v>24</v>
      </c>
      <c r="J7" s="263">
        <v>10</v>
      </c>
      <c r="K7" s="264">
        <v>9</v>
      </c>
      <c r="L7" s="230">
        <v>577</v>
      </c>
      <c r="M7" s="361">
        <v>470</v>
      </c>
      <c r="N7" s="232">
        <v>406</v>
      </c>
      <c r="O7" s="247">
        <f t="shared" si="0"/>
        <v>1</v>
      </c>
      <c r="P7" s="238">
        <f t="shared" si="1"/>
        <v>5</v>
      </c>
      <c r="Q7" s="238">
        <f t="shared" si="2"/>
        <v>5.333333333333333</v>
      </c>
      <c r="R7" s="238">
        <f t="shared" si="3"/>
        <v>0</v>
      </c>
      <c r="S7" s="286">
        <f t="shared" si="4"/>
        <v>2</v>
      </c>
      <c r="T7" s="239">
        <f t="shared" si="5"/>
        <v>0</v>
      </c>
      <c r="U7" s="240">
        <f t="shared" si="6"/>
        <v>3</v>
      </c>
      <c r="V7" s="238">
        <v>1.25</v>
      </c>
      <c r="W7" s="239">
        <v>1.125</v>
      </c>
      <c r="X7" s="362">
        <v>0.85</v>
      </c>
      <c r="Y7" s="363">
        <v>0.69</v>
      </c>
      <c r="Z7" s="364">
        <v>0.6</v>
      </c>
    </row>
    <row r="8" spans="1:26" s="246" customFormat="1" ht="13.5" customHeight="1">
      <c r="A8" s="713"/>
      <c r="B8" s="360" t="s">
        <v>2</v>
      </c>
      <c r="C8" s="233">
        <v>6</v>
      </c>
      <c r="D8" s="263">
        <v>2</v>
      </c>
      <c r="E8" s="263">
        <v>10</v>
      </c>
      <c r="F8" s="263">
        <v>0</v>
      </c>
      <c r="G8" s="422">
        <v>3</v>
      </c>
      <c r="H8" s="264">
        <v>0</v>
      </c>
      <c r="I8" s="233">
        <f t="shared" si="7"/>
        <v>21</v>
      </c>
      <c r="J8" s="263">
        <v>7</v>
      </c>
      <c r="K8" s="264">
        <v>20</v>
      </c>
      <c r="L8" s="230">
        <v>375</v>
      </c>
      <c r="M8" s="361">
        <v>313</v>
      </c>
      <c r="N8" s="232">
        <v>355</v>
      </c>
      <c r="O8" s="247">
        <f t="shared" si="0"/>
        <v>6</v>
      </c>
      <c r="P8" s="238">
        <f t="shared" si="1"/>
        <v>2</v>
      </c>
      <c r="Q8" s="238">
        <f t="shared" si="2"/>
        <v>3.3333333333333335</v>
      </c>
      <c r="R8" s="238">
        <f t="shared" si="3"/>
        <v>0</v>
      </c>
      <c r="S8" s="286">
        <f t="shared" si="4"/>
        <v>3</v>
      </c>
      <c r="T8" s="239">
        <f t="shared" si="5"/>
        <v>0</v>
      </c>
      <c r="U8" s="240">
        <f t="shared" si="6"/>
        <v>2.625</v>
      </c>
      <c r="V8" s="238">
        <v>0.875</v>
      </c>
      <c r="W8" s="239">
        <v>2.5</v>
      </c>
      <c r="X8" s="362">
        <v>0.55</v>
      </c>
      <c r="Y8" s="363">
        <v>0.45</v>
      </c>
      <c r="Z8" s="364">
        <v>0.53</v>
      </c>
    </row>
    <row r="9" spans="1:26" s="246" customFormat="1" ht="13.5" customHeight="1">
      <c r="A9" s="713"/>
      <c r="B9" s="360" t="s">
        <v>3</v>
      </c>
      <c r="C9" s="233">
        <v>4</v>
      </c>
      <c r="D9" s="263">
        <v>5</v>
      </c>
      <c r="E9" s="263">
        <v>5</v>
      </c>
      <c r="F9" s="263">
        <v>0</v>
      </c>
      <c r="G9" s="422">
        <v>5</v>
      </c>
      <c r="H9" s="264">
        <v>1</v>
      </c>
      <c r="I9" s="233">
        <f t="shared" si="7"/>
        <v>20</v>
      </c>
      <c r="J9" s="263">
        <v>9</v>
      </c>
      <c r="K9" s="264">
        <v>23</v>
      </c>
      <c r="L9" s="230">
        <v>393</v>
      </c>
      <c r="M9" s="361">
        <v>339</v>
      </c>
      <c r="N9" s="232">
        <v>371</v>
      </c>
      <c r="O9" s="247">
        <f t="shared" si="0"/>
        <v>4</v>
      </c>
      <c r="P9" s="238">
        <f t="shared" si="1"/>
        <v>5</v>
      </c>
      <c r="Q9" s="238">
        <f t="shared" si="2"/>
        <v>1.6666666666666667</v>
      </c>
      <c r="R9" s="238">
        <f t="shared" si="3"/>
        <v>0</v>
      </c>
      <c r="S9" s="286">
        <f t="shared" si="4"/>
        <v>5</v>
      </c>
      <c r="T9" s="239">
        <f t="shared" si="5"/>
        <v>1</v>
      </c>
      <c r="U9" s="240">
        <f t="shared" si="6"/>
        <v>2.5</v>
      </c>
      <c r="V9" s="238">
        <v>1.125</v>
      </c>
      <c r="W9" s="239">
        <v>2.875</v>
      </c>
      <c r="X9" s="362">
        <v>0.57</v>
      </c>
      <c r="Y9" s="363">
        <v>0.49</v>
      </c>
      <c r="Z9" s="364">
        <v>0.55</v>
      </c>
    </row>
    <row r="10" spans="1:26" s="246" customFormat="1" ht="13.5" customHeight="1">
      <c r="A10" s="714"/>
      <c r="B10" s="360" t="s">
        <v>4</v>
      </c>
      <c r="C10" s="233">
        <v>6</v>
      </c>
      <c r="D10" s="263">
        <v>6</v>
      </c>
      <c r="E10" s="263">
        <v>5</v>
      </c>
      <c r="F10" s="263">
        <v>0</v>
      </c>
      <c r="G10" s="422">
        <v>3</v>
      </c>
      <c r="H10" s="264">
        <v>0</v>
      </c>
      <c r="I10" s="233">
        <f t="shared" si="7"/>
        <v>20</v>
      </c>
      <c r="J10" s="263">
        <v>11</v>
      </c>
      <c r="K10" s="264">
        <v>29</v>
      </c>
      <c r="L10" s="230">
        <v>401</v>
      </c>
      <c r="M10" s="361">
        <v>346</v>
      </c>
      <c r="N10" s="232">
        <v>400</v>
      </c>
      <c r="O10" s="247">
        <f t="shared" si="0"/>
        <v>6</v>
      </c>
      <c r="P10" s="238">
        <f t="shared" si="1"/>
        <v>6</v>
      </c>
      <c r="Q10" s="238">
        <f t="shared" si="2"/>
        <v>1.6666666666666667</v>
      </c>
      <c r="R10" s="238">
        <f t="shared" si="3"/>
        <v>0</v>
      </c>
      <c r="S10" s="286">
        <f t="shared" si="4"/>
        <v>3</v>
      </c>
      <c r="T10" s="239">
        <f t="shared" si="5"/>
        <v>0</v>
      </c>
      <c r="U10" s="240">
        <f t="shared" si="6"/>
        <v>2.5</v>
      </c>
      <c r="V10" s="238">
        <v>1.375</v>
      </c>
      <c r="W10" s="239">
        <v>3.625</v>
      </c>
      <c r="X10" s="362">
        <v>0.59</v>
      </c>
      <c r="Y10" s="363">
        <v>0.5</v>
      </c>
      <c r="Z10" s="364">
        <v>0.59</v>
      </c>
    </row>
    <row r="11" spans="1:26" s="3" customFormat="1" ht="13.5" customHeight="1">
      <c r="A11" s="718">
        <v>2</v>
      </c>
      <c r="B11" s="375" t="s">
        <v>5</v>
      </c>
      <c r="C11" s="275">
        <v>1</v>
      </c>
      <c r="D11" s="450">
        <v>6</v>
      </c>
      <c r="E11" s="450">
        <v>5</v>
      </c>
      <c r="F11" s="450">
        <v>0</v>
      </c>
      <c r="G11" s="277">
        <v>5</v>
      </c>
      <c r="H11" s="277">
        <v>0</v>
      </c>
      <c r="I11" s="275">
        <f t="shared" si="7"/>
        <v>17</v>
      </c>
      <c r="J11" s="450">
        <v>5</v>
      </c>
      <c r="K11" s="277">
        <v>23</v>
      </c>
      <c r="L11" s="275">
        <v>382</v>
      </c>
      <c r="M11" s="276">
        <v>322</v>
      </c>
      <c r="N11" s="277">
        <v>384</v>
      </c>
      <c r="O11" s="313">
        <f t="shared" si="0"/>
        <v>1</v>
      </c>
      <c r="P11" s="314">
        <f t="shared" si="1"/>
        <v>6</v>
      </c>
      <c r="Q11" s="314">
        <f t="shared" si="2"/>
        <v>1.6666666666666667</v>
      </c>
      <c r="R11" s="314">
        <f t="shared" si="3"/>
        <v>0</v>
      </c>
      <c r="S11" s="321">
        <f t="shared" si="4"/>
        <v>5</v>
      </c>
      <c r="T11" s="321">
        <f t="shared" si="5"/>
        <v>0</v>
      </c>
      <c r="U11" s="320">
        <f t="shared" si="6"/>
        <v>2.125</v>
      </c>
      <c r="V11" s="314">
        <v>0.625</v>
      </c>
      <c r="W11" s="321">
        <v>2.875</v>
      </c>
      <c r="X11" s="280">
        <v>0.56</v>
      </c>
      <c r="Y11" s="281">
        <v>0.47</v>
      </c>
      <c r="Z11" s="487">
        <v>0.57</v>
      </c>
    </row>
    <row r="12" spans="1:26" s="3" customFormat="1" ht="13.5" customHeight="1">
      <c r="A12" s="719"/>
      <c r="B12" s="360" t="s">
        <v>6</v>
      </c>
      <c r="C12" s="234">
        <v>3</v>
      </c>
      <c r="D12" s="284">
        <v>8</v>
      </c>
      <c r="E12" s="284">
        <v>8</v>
      </c>
      <c r="F12" s="284">
        <v>0</v>
      </c>
      <c r="G12" s="236">
        <v>6</v>
      </c>
      <c r="H12" s="236">
        <v>0</v>
      </c>
      <c r="I12" s="234">
        <f t="shared" si="7"/>
        <v>25</v>
      </c>
      <c r="J12" s="284">
        <v>7</v>
      </c>
      <c r="K12" s="236">
        <v>27</v>
      </c>
      <c r="L12" s="234">
        <v>370</v>
      </c>
      <c r="M12" s="235">
        <v>271</v>
      </c>
      <c r="N12" s="236">
        <v>417</v>
      </c>
      <c r="O12" s="302">
        <f t="shared" si="0"/>
        <v>3</v>
      </c>
      <c r="P12" s="285">
        <f t="shared" si="1"/>
        <v>8</v>
      </c>
      <c r="Q12" s="285">
        <f t="shared" si="2"/>
        <v>2.6666666666666665</v>
      </c>
      <c r="R12" s="285">
        <f t="shared" si="3"/>
        <v>0</v>
      </c>
      <c r="S12" s="286">
        <f t="shared" si="4"/>
        <v>6</v>
      </c>
      <c r="T12" s="286">
        <f t="shared" si="5"/>
        <v>0</v>
      </c>
      <c r="U12" s="308">
        <f t="shared" si="6"/>
        <v>3.125</v>
      </c>
      <c r="V12" s="285">
        <v>0.875</v>
      </c>
      <c r="W12" s="286">
        <v>3.375</v>
      </c>
      <c r="X12" s="241">
        <v>0.54</v>
      </c>
      <c r="Y12" s="242">
        <v>0.39</v>
      </c>
      <c r="Z12" s="372">
        <v>0.61</v>
      </c>
    </row>
    <row r="13" spans="1:26" s="3" customFormat="1" ht="13.5" customHeight="1">
      <c r="A13" s="719"/>
      <c r="B13" s="360" t="s">
        <v>7</v>
      </c>
      <c r="C13" s="234">
        <v>3</v>
      </c>
      <c r="D13" s="284">
        <v>5</v>
      </c>
      <c r="E13" s="284">
        <v>2</v>
      </c>
      <c r="F13" s="284">
        <v>2</v>
      </c>
      <c r="G13" s="236">
        <v>7</v>
      </c>
      <c r="H13" s="236">
        <v>0</v>
      </c>
      <c r="I13" s="234">
        <f t="shared" si="7"/>
        <v>19</v>
      </c>
      <c r="J13" s="284">
        <v>6</v>
      </c>
      <c r="K13" s="236">
        <v>31</v>
      </c>
      <c r="L13" s="234">
        <v>345</v>
      </c>
      <c r="M13" s="235">
        <v>293</v>
      </c>
      <c r="N13" s="236">
        <v>396</v>
      </c>
      <c r="O13" s="302">
        <f t="shared" si="0"/>
        <v>3</v>
      </c>
      <c r="P13" s="285">
        <f t="shared" si="1"/>
        <v>5</v>
      </c>
      <c r="Q13" s="285">
        <f t="shared" si="2"/>
        <v>0.6666666666666666</v>
      </c>
      <c r="R13" s="285">
        <f t="shared" si="3"/>
        <v>2</v>
      </c>
      <c r="S13" s="286">
        <f t="shared" si="4"/>
        <v>7</v>
      </c>
      <c r="T13" s="286">
        <f t="shared" si="5"/>
        <v>0</v>
      </c>
      <c r="U13" s="308">
        <f t="shared" si="6"/>
        <v>2.375</v>
      </c>
      <c r="V13" s="285">
        <v>0.75</v>
      </c>
      <c r="W13" s="286">
        <v>3.875</v>
      </c>
      <c r="X13" s="241">
        <v>0.51</v>
      </c>
      <c r="Y13" s="242">
        <v>0.43</v>
      </c>
      <c r="Z13" s="372">
        <v>0.58</v>
      </c>
    </row>
    <row r="14" spans="1:26" s="3" customFormat="1" ht="13.5" customHeight="1">
      <c r="A14" s="720"/>
      <c r="B14" s="365" t="s">
        <v>8</v>
      </c>
      <c r="C14" s="253">
        <v>2</v>
      </c>
      <c r="D14" s="288">
        <v>7</v>
      </c>
      <c r="E14" s="288">
        <v>4</v>
      </c>
      <c r="F14" s="288">
        <v>0</v>
      </c>
      <c r="G14" s="255">
        <v>7</v>
      </c>
      <c r="H14" s="255">
        <v>0</v>
      </c>
      <c r="I14" s="253">
        <f t="shared" si="7"/>
        <v>20</v>
      </c>
      <c r="J14" s="288">
        <v>10</v>
      </c>
      <c r="K14" s="255">
        <v>14</v>
      </c>
      <c r="L14" s="253">
        <v>309</v>
      </c>
      <c r="M14" s="254">
        <v>324</v>
      </c>
      <c r="N14" s="255">
        <v>350</v>
      </c>
      <c r="O14" s="310">
        <f t="shared" si="0"/>
        <v>2</v>
      </c>
      <c r="P14" s="289">
        <f t="shared" si="1"/>
        <v>7</v>
      </c>
      <c r="Q14" s="289">
        <f t="shared" si="2"/>
        <v>1.3333333333333333</v>
      </c>
      <c r="R14" s="289">
        <f t="shared" si="3"/>
        <v>0</v>
      </c>
      <c r="S14" s="290">
        <f t="shared" si="4"/>
        <v>7</v>
      </c>
      <c r="T14" s="290">
        <f t="shared" si="5"/>
        <v>0</v>
      </c>
      <c r="U14" s="312">
        <f t="shared" si="6"/>
        <v>2.5</v>
      </c>
      <c r="V14" s="289">
        <v>1.25</v>
      </c>
      <c r="W14" s="290">
        <v>1.75</v>
      </c>
      <c r="X14" s="259">
        <v>0.45</v>
      </c>
      <c r="Y14" s="260">
        <v>0.48</v>
      </c>
      <c r="Z14" s="374">
        <v>0.51</v>
      </c>
    </row>
    <row r="15" spans="1:26" s="3" customFormat="1" ht="13.5" customHeight="1">
      <c r="A15" s="712">
        <v>3</v>
      </c>
      <c r="B15" s="360" t="s">
        <v>9</v>
      </c>
      <c r="C15" s="234">
        <v>0</v>
      </c>
      <c r="D15" s="284">
        <v>2</v>
      </c>
      <c r="E15" s="284">
        <v>6</v>
      </c>
      <c r="F15" s="284">
        <v>0</v>
      </c>
      <c r="G15" s="236">
        <v>8</v>
      </c>
      <c r="H15" s="236">
        <v>0</v>
      </c>
      <c r="I15" s="234">
        <f t="shared" si="7"/>
        <v>16</v>
      </c>
      <c r="J15" s="284">
        <v>20</v>
      </c>
      <c r="K15" s="236">
        <v>24</v>
      </c>
      <c r="L15" s="234">
        <v>304</v>
      </c>
      <c r="M15" s="235">
        <v>326</v>
      </c>
      <c r="N15" s="236">
        <v>333</v>
      </c>
      <c r="O15" s="302">
        <f t="shared" si="0"/>
        <v>0</v>
      </c>
      <c r="P15" s="285">
        <f t="shared" si="1"/>
        <v>2</v>
      </c>
      <c r="Q15" s="285">
        <f t="shared" si="2"/>
        <v>2</v>
      </c>
      <c r="R15" s="285">
        <f t="shared" si="3"/>
        <v>0</v>
      </c>
      <c r="S15" s="286">
        <f t="shared" si="4"/>
        <v>8</v>
      </c>
      <c r="T15" s="286">
        <f t="shared" si="5"/>
        <v>0</v>
      </c>
      <c r="U15" s="308">
        <f t="shared" si="6"/>
        <v>2</v>
      </c>
      <c r="V15" s="285">
        <v>2.5</v>
      </c>
      <c r="W15" s="286">
        <v>3</v>
      </c>
      <c r="X15" s="241">
        <v>0.44</v>
      </c>
      <c r="Y15" s="242">
        <v>0.48</v>
      </c>
      <c r="Z15" s="372">
        <v>0.49</v>
      </c>
    </row>
    <row r="16" spans="1:26" s="3" customFormat="1" ht="13.5" customHeight="1">
      <c r="A16" s="713"/>
      <c r="B16" s="360" t="s">
        <v>10</v>
      </c>
      <c r="C16" s="234">
        <v>1</v>
      </c>
      <c r="D16" s="284">
        <v>3</v>
      </c>
      <c r="E16" s="284">
        <v>5</v>
      </c>
      <c r="F16" s="284">
        <v>0</v>
      </c>
      <c r="G16" s="236">
        <v>7</v>
      </c>
      <c r="H16" s="236">
        <v>0</v>
      </c>
      <c r="I16" s="234">
        <f t="shared" si="7"/>
        <v>16</v>
      </c>
      <c r="J16" s="284">
        <v>6</v>
      </c>
      <c r="K16" s="236">
        <v>15</v>
      </c>
      <c r="L16" s="234">
        <v>353</v>
      </c>
      <c r="M16" s="235">
        <v>293</v>
      </c>
      <c r="N16" s="236">
        <v>318</v>
      </c>
      <c r="O16" s="302">
        <f t="shared" si="0"/>
        <v>1</v>
      </c>
      <c r="P16" s="285">
        <f t="shared" si="1"/>
        <v>3</v>
      </c>
      <c r="Q16" s="285">
        <f t="shared" si="2"/>
        <v>1.6666666666666667</v>
      </c>
      <c r="R16" s="285">
        <f t="shared" si="3"/>
        <v>0</v>
      </c>
      <c r="S16" s="286">
        <f t="shared" si="4"/>
        <v>7</v>
      </c>
      <c r="T16" s="286">
        <f t="shared" si="5"/>
        <v>0</v>
      </c>
      <c r="U16" s="308">
        <f t="shared" si="6"/>
        <v>2</v>
      </c>
      <c r="V16" s="285">
        <v>0.75</v>
      </c>
      <c r="W16" s="286">
        <v>1.875</v>
      </c>
      <c r="X16" s="241">
        <v>0.52</v>
      </c>
      <c r="Y16" s="242">
        <v>0.43</v>
      </c>
      <c r="Z16" s="372">
        <v>0.47</v>
      </c>
    </row>
    <row r="17" spans="1:26" s="3" customFormat="1" ht="13.5" customHeight="1">
      <c r="A17" s="713"/>
      <c r="B17" s="360" t="s">
        <v>11</v>
      </c>
      <c r="C17" s="234">
        <v>2</v>
      </c>
      <c r="D17" s="284">
        <v>6</v>
      </c>
      <c r="E17" s="284">
        <v>4</v>
      </c>
      <c r="F17" s="284">
        <v>0</v>
      </c>
      <c r="G17" s="236">
        <v>8</v>
      </c>
      <c r="H17" s="236">
        <v>1</v>
      </c>
      <c r="I17" s="234">
        <f t="shared" si="7"/>
        <v>21</v>
      </c>
      <c r="J17" s="284">
        <v>9</v>
      </c>
      <c r="K17" s="236">
        <v>12</v>
      </c>
      <c r="L17" s="234">
        <v>319</v>
      </c>
      <c r="M17" s="235">
        <v>306</v>
      </c>
      <c r="N17" s="236">
        <v>291</v>
      </c>
      <c r="O17" s="302">
        <f t="shared" si="0"/>
        <v>2</v>
      </c>
      <c r="P17" s="285">
        <f t="shared" si="1"/>
        <v>6</v>
      </c>
      <c r="Q17" s="285">
        <f t="shared" si="2"/>
        <v>1.3333333333333333</v>
      </c>
      <c r="R17" s="285">
        <f t="shared" si="3"/>
        <v>0</v>
      </c>
      <c r="S17" s="286">
        <f t="shared" si="4"/>
        <v>8</v>
      </c>
      <c r="T17" s="286">
        <f t="shared" si="5"/>
        <v>1</v>
      </c>
      <c r="U17" s="308">
        <f t="shared" si="6"/>
        <v>2.625</v>
      </c>
      <c r="V17" s="285">
        <v>1.125</v>
      </c>
      <c r="W17" s="286">
        <v>1.5</v>
      </c>
      <c r="X17" s="241">
        <v>0.46</v>
      </c>
      <c r="Y17" s="242">
        <v>0.45</v>
      </c>
      <c r="Z17" s="372">
        <v>0.43</v>
      </c>
    </row>
    <row r="18" spans="1:26" s="3" customFormat="1" ht="13.5" customHeight="1">
      <c r="A18" s="714"/>
      <c r="B18" s="365" t="s">
        <v>12</v>
      </c>
      <c r="C18" s="253">
        <v>0</v>
      </c>
      <c r="D18" s="288">
        <v>4</v>
      </c>
      <c r="E18" s="288">
        <v>6</v>
      </c>
      <c r="F18" s="288">
        <v>0</v>
      </c>
      <c r="G18" s="255">
        <v>11</v>
      </c>
      <c r="H18" s="255">
        <v>0</v>
      </c>
      <c r="I18" s="253">
        <f t="shared" si="7"/>
        <v>21</v>
      </c>
      <c r="J18" s="288">
        <v>9</v>
      </c>
      <c r="K18" s="255">
        <v>12</v>
      </c>
      <c r="L18" s="253">
        <v>341</v>
      </c>
      <c r="M18" s="254">
        <v>350</v>
      </c>
      <c r="N18" s="255">
        <v>308</v>
      </c>
      <c r="O18" s="310">
        <f t="shared" si="0"/>
        <v>0</v>
      </c>
      <c r="P18" s="289">
        <f t="shared" si="1"/>
        <v>4</v>
      </c>
      <c r="Q18" s="289">
        <f t="shared" si="2"/>
        <v>2</v>
      </c>
      <c r="R18" s="289">
        <f t="shared" si="3"/>
        <v>0</v>
      </c>
      <c r="S18" s="290">
        <f t="shared" si="4"/>
        <v>11</v>
      </c>
      <c r="T18" s="290">
        <f t="shared" si="5"/>
        <v>0</v>
      </c>
      <c r="U18" s="312">
        <f t="shared" si="6"/>
        <v>2.625</v>
      </c>
      <c r="V18" s="289">
        <v>1.125</v>
      </c>
      <c r="W18" s="290">
        <v>1.5</v>
      </c>
      <c r="X18" s="259">
        <v>0.5</v>
      </c>
      <c r="Y18" s="260">
        <v>0.51</v>
      </c>
      <c r="Z18" s="374">
        <v>0.45</v>
      </c>
    </row>
    <row r="19" spans="1:26" s="245" customFormat="1" ht="13.5" customHeight="1">
      <c r="A19" s="712">
        <v>4</v>
      </c>
      <c r="B19" s="360" t="s">
        <v>13</v>
      </c>
      <c r="C19" s="230">
        <v>1</v>
      </c>
      <c r="D19" s="231">
        <v>2</v>
      </c>
      <c r="E19" s="231">
        <v>6</v>
      </c>
      <c r="F19" s="231">
        <v>0</v>
      </c>
      <c r="G19" s="232">
        <v>4</v>
      </c>
      <c r="H19" s="232">
        <v>0</v>
      </c>
      <c r="I19" s="230">
        <f t="shared" si="7"/>
        <v>13</v>
      </c>
      <c r="J19" s="231">
        <v>8</v>
      </c>
      <c r="K19" s="232">
        <v>11</v>
      </c>
      <c r="L19" s="230">
        <v>322</v>
      </c>
      <c r="M19" s="361">
        <v>342</v>
      </c>
      <c r="N19" s="232">
        <v>285</v>
      </c>
      <c r="O19" s="247">
        <f t="shared" si="0"/>
        <v>1</v>
      </c>
      <c r="P19" s="238">
        <f t="shared" si="1"/>
        <v>2</v>
      </c>
      <c r="Q19" s="238">
        <f t="shared" si="2"/>
        <v>2</v>
      </c>
      <c r="R19" s="238">
        <f t="shared" si="3"/>
        <v>0</v>
      </c>
      <c r="S19" s="239">
        <f t="shared" si="4"/>
        <v>4</v>
      </c>
      <c r="T19" s="239">
        <f t="shared" si="5"/>
        <v>0</v>
      </c>
      <c r="U19" s="240">
        <f t="shared" si="6"/>
        <v>1.625</v>
      </c>
      <c r="V19" s="238">
        <v>1</v>
      </c>
      <c r="W19" s="239">
        <v>1.375</v>
      </c>
      <c r="X19" s="362">
        <v>0.47</v>
      </c>
      <c r="Y19" s="363">
        <v>0.5</v>
      </c>
      <c r="Z19" s="364">
        <v>0.42</v>
      </c>
    </row>
    <row r="20" spans="1:26" s="245" customFormat="1" ht="13.5" customHeight="1">
      <c r="A20" s="713"/>
      <c r="B20" s="360" t="s">
        <v>14</v>
      </c>
      <c r="C20" s="230">
        <v>4</v>
      </c>
      <c r="D20" s="231">
        <v>3</v>
      </c>
      <c r="E20" s="231">
        <v>3</v>
      </c>
      <c r="F20" s="231">
        <v>0</v>
      </c>
      <c r="G20" s="232">
        <v>3</v>
      </c>
      <c r="H20" s="232">
        <v>0</v>
      </c>
      <c r="I20" s="230">
        <f t="shared" si="7"/>
        <v>13</v>
      </c>
      <c r="J20" s="231">
        <v>15</v>
      </c>
      <c r="K20" s="232">
        <v>15</v>
      </c>
      <c r="L20" s="230">
        <v>338</v>
      </c>
      <c r="M20" s="361">
        <v>387</v>
      </c>
      <c r="N20" s="232">
        <v>324</v>
      </c>
      <c r="O20" s="247">
        <f t="shared" si="0"/>
        <v>4</v>
      </c>
      <c r="P20" s="238">
        <f t="shared" si="1"/>
        <v>3</v>
      </c>
      <c r="Q20" s="238">
        <f t="shared" si="2"/>
        <v>1</v>
      </c>
      <c r="R20" s="238">
        <f t="shared" si="3"/>
        <v>0</v>
      </c>
      <c r="S20" s="239">
        <f t="shared" si="4"/>
        <v>3</v>
      </c>
      <c r="T20" s="239">
        <f t="shared" si="5"/>
        <v>0</v>
      </c>
      <c r="U20" s="240">
        <f t="shared" si="6"/>
        <v>1.625</v>
      </c>
      <c r="V20" s="238">
        <v>1.875</v>
      </c>
      <c r="W20" s="239">
        <v>1.875</v>
      </c>
      <c r="X20" s="362">
        <v>0.49</v>
      </c>
      <c r="Y20" s="363">
        <v>0.56</v>
      </c>
      <c r="Z20" s="364">
        <v>0.48</v>
      </c>
    </row>
    <row r="21" spans="1:26" s="245" customFormat="1" ht="13.5" customHeight="1">
      <c r="A21" s="713"/>
      <c r="B21" s="360" t="s">
        <v>15</v>
      </c>
      <c r="C21" s="230">
        <v>2</v>
      </c>
      <c r="D21" s="231">
        <v>7</v>
      </c>
      <c r="E21" s="231">
        <v>9</v>
      </c>
      <c r="F21" s="231">
        <v>2</v>
      </c>
      <c r="G21" s="232">
        <v>4</v>
      </c>
      <c r="H21" s="232">
        <v>0</v>
      </c>
      <c r="I21" s="230">
        <f t="shared" si="7"/>
        <v>24</v>
      </c>
      <c r="J21" s="231">
        <v>16</v>
      </c>
      <c r="K21" s="232">
        <v>7</v>
      </c>
      <c r="L21" s="230">
        <v>356</v>
      </c>
      <c r="M21" s="361">
        <v>400</v>
      </c>
      <c r="N21" s="232">
        <v>304</v>
      </c>
      <c r="O21" s="247">
        <f t="shared" si="0"/>
        <v>2</v>
      </c>
      <c r="P21" s="238">
        <f t="shared" si="1"/>
        <v>7</v>
      </c>
      <c r="Q21" s="238">
        <f t="shared" si="2"/>
        <v>3</v>
      </c>
      <c r="R21" s="238">
        <f t="shared" si="3"/>
        <v>2</v>
      </c>
      <c r="S21" s="239">
        <f t="shared" si="4"/>
        <v>4</v>
      </c>
      <c r="T21" s="239">
        <f t="shared" si="5"/>
        <v>0</v>
      </c>
      <c r="U21" s="240">
        <f t="shared" si="6"/>
        <v>3</v>
      </c>
      <c r="V21" s="238">
        <v>2</v>
      </c>
      <c r="W21" s="239">
        <v>0.875</v>
      </c>
      <c r="X21" s="362">
        <v>0.52</v>
      </c>
      <c r="Y21" s="363">
        <v>0.58</v>
      </c>
      <c r="Z21" s="364">
        <v>0.44</v>
      </c>
    </row>
    <row r="22" spans="1:26" s="245" customFormat="1" ht="13.5" customHeight="1">
      <c r="A22" s="714"/>
      <c r="B22" s="360" t="s">
        <v>16</v>
      </c>
      <c r="C22" s="249">
        <v>2</v>
      </c>
      <c r="D22" s="250">
        <v>0</v>
      </c>
      <c r="E22" s="250">
        <v>8</v>
      </c>
      <c r="F22" s="250">
        <v>0</v>
      </c>
      <c r="G22" s="251">
        <v>5</v>
      </c>
      <c r="H22" s="251">
        <v>0</v>
      </c>
      <c r="I22" s="249">
        <f t="shared" si="7"/>
        <v>15</v>
      </c>
      <c r="J22" s="250">
        <v>14</v>
      </c>
      <c r="K22" s="251">
        <v>14</v>
      </c>
      <c r="L22" s="249">
        <v>405</v>
      </c>
      <c r="M22" s="368">
        <v>384</v>
      </c>
      <c r="N22" s="251">
        <v>335</v>
      </c>
      <c r="O22" s="269">
        <f t="shared" si="0"/>
        <v>2</v>
      </c>
      <c r="P22" s="257">
        <f t="shared" si="1"/>
        <v>0</v>
      </c>
      <c r="Q22" s="257">
        <f t="shared" si="2"/>
        <v>2.6666666666666665</v>
      </c>
      <c r="R22" s="257">
        <f t="shared" si="3"/>
        <v>0</v>
      </c>
      <c r="S22" s="258">
        <f t="shared" si="4"/>
        <v>5</v>
      </c>
      <c r="T22" s="258">
        <f t="shared" si="5"/>
        <v>0</v>
      </c>
      <c r="U22" s="256">
        <f t="shared" si="6"/>
        <v>1.875</v>
      </c>
      <c r="V22" s="257">
        <v>1.75</v>
      </c>
      <c r="W22" s="258">
        <v>1.75</v>
      </c>
      <c r="X22" s="369">
        <v>0.59</v>
      </c>
      <c r="Y22" s="370">
        <v>0.57</v>
      </c>
      <c r="Z22" s="371">
        <v>0.5</v>
      </c>
    </row>
    <row r="23" spans="1:26" s="245" customFormat="1" ht="13.5" customHeight="1">
      <c r="A23" s="712">
        <v>5</v>
      </c>
      <c r="B23" s="375" t="s">
        <v>17</v>
      </c>
      <c r="C23" s="317">
        <v>1</v>
      </c>
      <c r="D23" s="318">
        <v>2</v>
      </c>
      <c r="E23" s="318">
        <v>3</v>
      </c>
      <c r="F23" s="318">
        <v>0</v>
      </c>
      <c r="G23" s="319">
        <v>2</v>
      </c>
      <c r="H23" s="319">
        <v>0</v>
      </c>
      <c r="I23" s="317">
        <f t="shared" si="7"/>
        <v>8</v>
      </c>
      <c r="J23" s="318">
        <v>8</v>
      </c>
      <c r="K23" s="319">
        <v>7</v>
      </c>
      <c r="L23" s="317">
        <v>356</v>
      </c>
      <c r="M23" s="376">
        <v>284</v>
      </c>
      <c r="N23" s="319">
        <v>269</v>
      </c>
      <c r="O23" s="265">
        <f t="shared" si="0"/>
        <v>1</v>
      </c>
      <c r="P23" s="266">
        <f t="shared" si="1"/>
        <v>2</v>
      </c>
      <c r="Q23" s="266">
        <f t="shared" si="2"/>
        <v>1</v>
      </c>
      <c r="R23" s="266">
        <f t="shared" si="3"/>
        <v>0</v>
      </c>
      <c r="S23" s="279">
        <f t="shared" si="4"/>
        <v>2</v>
      </c>
      <c r="T23" s="279">
        <f t="shared" si="5"/>
        <v>0</v>
      </c>
      <c r="U23" s="278">
        <f t="shared" si="6"/>
        <v>1</v>
      </c>
      <c r="V23" s="266">
        <v>1</v>
      </c>
      <c r="W23" s="279">
        <v>0.875</v>
      </c>
      <c r="X23" s="377">
        <v>0.53</v>
      </c>
      <c r="Y23" s="378">
        <v>0.42</v>
      </c>
      <c r="Z23" s="379">
        <v>0.4</v>
      </c>
    </row>
    <row r="24" spans="1:26" s="245" customFormat="1" ht="13.5" customHeight="1">
      <c r="A24" s="713"/>
      <c r="B24" s="360" t="s">
        <v>18</v>
      </c>
      <c r="C24" s="230">
        <v>0</v>
      </c>
      <c r="D24" s="231">
        <v>7</v>
      </c>
      <c r="E24" s="231">
        <v>7</v>
      </c>
      <c r="F24" s="231">
        <v>0</v>
      </c>
      <c r="G24" s="232">
        <v>6</v>
      </c>
      <c r="H24" s="232">
        <v>0</v>
      </c>
      <c r="I24" s="230">
        <f t="shared" si="7"/>
        <v>20</v>
      </c>
      <c r="J24" s="231">
        <v>17</v>
      </c>
      <c r="K24" s="232">
        <v>24</v>
      </c>
      <c r="L24" s="230">
        <v>349</v>
      </c>
      <c r="M24" s="361">
        <v>442</v>
      </c>
      <c r="N24" s="232">
        <v>474</v>
      </c>
      <c r="O24" s="247">
        <f t="shared" si="0"/>
        <v>0</v>
      </c>
      <c r="P24" s="238">
        <f t="shared" si="1"/>
        <v>7</v>
      </c>
      <c r="Q24" s="238">
        <f t="shared" si="2"/>
        <v>2.3333333333333335</v>
      </c>
      <c r="R24" s="238">
        <f t="shared" si="3"/>
        <v>0</v>
      </c>
      <c r="S24" s="239">
        <f t="shared" si="4"/>
        <v>6</v>
      </c>
      <c r="T24" s="239">
        <f t="shared" si="5"/>
        <v>0</v>
      </c>
      <c r="U24" s="240">
        <f t="shared" si="6"/>
        <v>2.5</v>
      </c>
      <c r="V24" s="238">
        <v>2.125</v>
      </c>
      <c r="W24" s="239">
        <v>3</v>
      </c>
      <c r="X24" s="362">
        <v>0.51</v>
      </c>
      <c r="Y24" s="363">
        <v>0.64</v>
      </c>
      <c r="Z24" s="364">
        <v>0.7</v>
      </c>
    </row>
    <row r="25" spans="1:26" s="245" customFormat="1" ht="13.5" customHeight="1">
      <c r="A25" s="713"/>
      <c r="B25" s="360" t="s">
        <v>19</v>
      </c>
      <c r="C25" s="230">
        <v>0</v>
      </c>
      <c r="D25" s="231">
        <v>8</v>
      </c>
      <c r="E25" s="231">
        <v>9</v>
      </c>
      <c r="F25" s="231">
        <v>0</v>
      </c>
      <c r="G25" s="232">
        <v>2</v>
      </c>
      <c r="H25" s="232">
        <v>0</v>
      </c>
      <c r="I25" s="230">
        <f t="shared" si="7"/>
        <v>19</v>
      </c>
      <c r="J25" s="231">
        <v>19</v>
      </c>
      <c r="K25" s="232">
        <v>14</v>
      </c>
      <c r="L25" s="230">
        <v>454</v>
      </c>
      <c r="M25" s="361">
        <v>442</v>
      </c>
      <c r="N25" s="232">
        <v>395</v>
      </c>
      <c r="O25" s="247">
        <f t="shared" si="0"/>
        <v>0</v>
      </c>
      <c r="P25" s="238">
        <f t="shared" si="1"/>
        <v>8</v>
      </c>
      <c r="Q25" s="238">
        <f t="shared" si="2"/>
        <v>3</v>
      </c>
      <c r="R25" s="238">
        <f t="shared" si="3"/>
        <v>0</v>
      </c>
      <c r="S25" s="239">
        <f t="shared" si="4"/>
        <v>2</v>
      </c>
      <c r="T25" s="239">
        <f t="shared" si="5"/>
        <v>0</v>
      </c>
      <c r="U25" s="240">
        <f t="shared" si="6"/>
        <v>2.375</v>
      </c>
      <c r="V25" s="238">
        <v>2.375</v>
      </c>
      <c r="W25" s="239">
        <v>1.75</v>
      </c>
      <c r="X25" s="362">
        <v>0.66</v>
      </c>
      <c r="Y25" s="363">
        <v>0.64</v>
      </c>
      <c r="Z25" s="364">
        <v>0.58</v>
      </c>
    </row>
    <row r="26" spans="1:26" s="245" customFormat="1" ht="13.5" customHeight="1">
      <c r="A26" s="713"/>
      <c r="B26" s="360" t="s">
        <v>20</v>
      </c>
      <c r="C26" s="230">
        <v>1</v>
      </c>
      <c r="D26" s="231">
        <v>2</v>
      </c>
      <c r="E26" s="231">
        <v>5</v>
      </c>
      <c r="F26" s="231">
        <v>1</v>
      </c>
      <c r="G26" s="232">
        <v>3</v>
      </c>
      <c r="H26" s="232">
        <v>1</v>
      </c>
      <c r="I26" s="230">
        <f t="shared" si="7"/>
        <v>13</v>
      </c>
      <c r="J26" s="231">
        <v>11</v>
      </c>
      <c r="K26" s="232">
        <v>22</v>
      </c>
      <c r="L26" s="230">
        <v>397</v>
      </c>
      <c r="M26" s="361">
        <v>486</v>
      </c>
      <c r="N26" s="232">
        <v>380</v>
      </c>
      <c r="O26" s="247">
        <f t="shared" si="0"/>
        <v>1</v>
      </c>
      <c r="P26" s="238">
        <f t="shared" si="1"/>
        <v>2</v>
      </c>
      <c r="Q26" s="238">
        <f t="shared" si="2"/>
        <v>1.6666666666666667</v>
      </c>
      <c r="R26" s="238">
        <f t="shared" si="3"/>
        <v>1</v>
      </c>
      <c r="S26" s="239">
        <f t="shared" si="4"/>
        <v>3</v>
      </c>
      <c r="T26" s="239">
        <f t="shared" si="5"/>
        <v>1</v>
      </c>
      <c r="U26" s="240">
        <f t="shared" si="6"/>
        <v>1.625</v>
      </c>
      <c r="V26" s="238">
        <v>1.375</v>
      </c>
      <c r="W26" s="239">
        <v>2.75</v>
      </c>
      <c r="X26" s="362">
        <v>0.58</v>
      </c>
      <c r="Y26" s="363">
        <v>0.71</v>
      </c>
      <c r="Z26" s="364">
        <v>0.56</v>
      </c>
    </row>
    <row r="27" spans="1:26" s="245" customFormat="1" ht="13.5" customHeight="1">
      <c r="A27" s="714"/>
      <c r="B27" s="365" t="s">
        <v>21</v>
      </c>
      <c r="C27" s="249">
        <v>0</v>
      </c>
      <c r="D27" s="250">
        <v>7</v>
      </c>
      <c r="E27" s="250">
        <v>4</v>
      </c>
      <c r="F27" s="250">
        <v>0</v>
      </c>
      <c r="G27" s="251">
        <v>1</v>
      </c>
      <c r="H27" s="251">
        <v>0</v>
      </c>
      <c r="I27" s="249">
        <f t="shared" si="7"/>
        <v>12</v>
      </c>
      <c r="J27" s="250">
        <v>20</v>
      </c>
      <c r="K27" s="251">
        <v>17</v>
      </c>
      <c r="L27" s="249">
        <v>407</v>
      </c>
      <c r="M27" s="368">
        <v>471</v>
      </c>
      <c r="N27" s="251">
        <v>402</v>
      </c>
      <c r="O27" s="269">
        <f t="shared" si="0"/>
        <v>0</v>
      </c>
      <c r="P27" s="257">
        <f t="shared" si="1"/>
        <v>7</v>
      </c>
      <c r="Q27" s="257">
        <f t="shared" si="2"/>
        <v>1.3333333333333333</v>
      </c>
      <c r="R27" s="257">
        <f t="shared" si="3"/>
        <v>0</v>
      </c>
      <c r="S27" s="258">
        <f t="shared" si="4"/>
        <v>1</v>
      </c>
      <c r="T27" s="258">
        <f t="shared" si="5"/>
        <v>0</v>
      </c>
      <c r="U27" s="256">
        <f t="shared" si="6"/>
        <v>1.5</v>
      </c>
      <c r="V27" s="257">
        <v>2.5</v>
      </c>
      <c r="W27" s="258">
        <v>2.125</v>
      </c>
      <c r="X27" s="369">
        <v>0.59</v>
      </c>
      <c r="Y27" s="370">
        <v>0.69</v>
      </c>
      <c r="Z27" s="371">
        <v>0.59</v>
      </c>
    </row>
    <row r="28" spans="1:26" s="245" customFormat="1" ht="13.5" customHeight="1">
      <c r="A28" s="712">
        <v>6</v>
      </c>
      <c r="B28" s="360" t="s">
        <v>22</v>
      </c>
      <c r="C28" s="230">
        <v>1</v>
      </c>
      <c r="D28" s="231">
        <v>6</v>
      </c>
      <c r="E28" s="231">
        <v>2</v>
      </c>
      <c r="F28" s="231">
        <v>0</v>
      </c>
      <c r="G28" s="232">
        <v>2</v>
      </c>
      <c r="H28" s="232">
        <v>0</v>
      </c>
      <c r="I28" s="230">
        <f t="shared" si="7"/>
        <v>11</v>
      </c>
      <c r="J28" s="231">
        <v>13</v>
      </c>
      <c r="K28" s="232">
        <v>17</v>
      </c>
      <c r="L28" s="230">
        <v>442</v>
      </c>
      <c r="M28" s="361">
        <v>475</v>
      </c>
      <c r="N28" s="232">
        <v>421</v>
      </c>
      <c r="O28" s="247">
        <f t="shared" si="0"/>
        <v>1</v>
      </c>
      <c r="P28" s="238">
        <f t="shared" si="1"/>
        <v>6</v>
      </c>
      <c r="Q28" s="238">
        <f t="shared" si="2"/>
        <v>0.6666666666666666</v>
      </c>
      <c r="R28" s="238">
        <f t="shared" si="3"/>
        <v>0</v>
      </c>
      <c r="S28" s="239">
        <f t="shared" si="4"/>
        <v>2</v>
      </c>
      <c r="T28" s="239">
        <f t="shared" si="5"/>
        <v>0</v>
      </c>
      <c r="U28" s="240">
        <f t="shared" si="6"/>
        <v>1.375</v>
      </c>
      <c r="V28" s="238">
        <v>1.625</v>
      </c>
      <c r="W28" s="239">
        <v>2.125</v>
      </c>
      <c r="X28" s="362">
        <v>0.64</v>
      </c>
      <c r="Y28" s="363">
        <v>0.69</v>
      </c>
      <c r="Z28" s="364">
        <v>0.62</v>
      </c>
    </row>
    <row r="29" spans="1:26" s="245" customFormat="1" ht="13.5" customHeight="1">
      <c r="A29" s="713"/>
      <c r="B29" s="360" t="s">
        <v>23</v>
      </c>
      <c r="C29" s="230">
        <v>0</v>
      </c>
      <c r="D29" s="231">
        <v>4</v>
      </c>
      <c r="E29" s="231">
        <v>1</v>
      </c>
      <c r="F29" s="231">
        <v>1</v>
      </c>
      <c r="G29" s="232">
        <v>4</v>
      </c>
      <c r="H29" s="232">
        <v>3</v>
      </c>
      <c r="I29" s="230">
        <f t="shared" si="7"/>
        <v>13</v>
      </c>
      <c r="J29" s="231">
        <v>12</v>
      </c>
      <c r="K29" s="232">
        <v>17</v>
      </c>
      <c r="L29" s="230">
        <v>469</v>
      </c>
      <c r="M29" s="361">
        <v>417</v>
      </c>
      <c r="N29" s="232">
        <v>383</v>
      </c>
      <c r="O29" s="247">
        <f t="shared" si="0"/>
        <v>0</v>
      </c>
      <c r="P29" s="238">
        <f t="shared" si="1"/>
        <v>4</v>
      </c>
      <c r="Q29" s="238">
        <f t="shared" si="2"/>
        <v>0.3333333333333333</v>
      </c>
      <c r="R29" s="238">
        <f t="shared" si="3"/>
        <v>1</v>
      </c>
      <c r="S29" s="239">
        <f t="shared" si="4"/>
        <v>4</v>
      </c>
      <c r="T29" s="239">
        <f t="shared" si="5"/>
        <v>3</v>
      </c>
      <c r="U29" s="240">
        <f t="shared" si="6"/>
        <v>1.625</v>
      </c>
      <c r="V29" s="238">
        <v>1.5</v>
      </c>
      <c r="W29" s="239">
        <v>2.125</v>
      </c>
      <c r="X29" s="362">
        <v>0.68</v>
      </c>
      <c r="Y29" s="363">
        <v>0.61</v>
      </c>
      <c r="Z29" s="364">
        <v>0.56</v>
      </c>
    </row>
    <row r="30" spans="1:26" s="245" customFormat="1" ht="13.5" customHeight="1">
      <c r="A30" s="713"/>
      <c r="B30" s="360" t="s">
        <v>24</v>
      </c>
      <c r="C30" s="230">
        <v>0</v>
      </c>
      <c r="D30" s="231">
        <v>7</v>
      </c>
      <c r="E30" s="231">
        <v>6</v>
      </c>
      <c r="F30" s="231">
        <v>0</v>
      </c>
      <c r="G30" s="232">
        <v>5</v>
      </c>
      <c r="H30" s="232">
        <v>4</v>
      </c>
      <c r="I30" s="230">
        <f t="shared" si="7"/>
        <v>22</v>
      </c>
      <c r="J30" s="231">
        <v>13</v>
      </c>
      <c r="K30" s="232">
        <v>11</v>
      </c>
      <c r="L30" s="230">
        <v>456</v>
      </c>
      <c r="M30" s="361">
        <v>411</v>
      </c>
      <c r="N30" s="232">
        <v>370</v>
      </c>
      <c r="O30" s="247">
        <f t="shared" si="0"/>
        <v>0</v>
      </c>
      <c r="P30" s="238">
        <f t="shared" si="1"/>
        <v>7</v>
      </c>
      <c r="Q30" s="238">
        <f t="shared" si="2"/>
        <v>2</v>
      </c>
      <c r="R30" s="238">
        <f t="shared" si="3"/>
        <v>0</v>
      </c>
      <c r="S30" s="239">
        <f t="shared" si="4"/>
        <v>5</v>
      </c>
      <c r="T30" s="239">
        <f t="shared" si="5"/>
        <v>4</v>
      </c>
      <c r="U30" s="240">
        <f t="shared" si="6"/>
        <v>2.75</v>
      </c>
      <c r="V30" s="238">
        <v>1.625</v>
      </c>
      <c r="W30" s="239">
        <v>1.375</v>
      </c>
      <c r="X30" s="362">
        <v>0.66</v>
      </c>
      <c r="Y30" s="363">
        <v>0.6</v>
      </c>
      <c r="Z30" s="364">
        <v>0.54</v>
      </c>
    </row>
    <row r="31" spans="1:26" s="245" customFormat="1" ht="13.5" customHeight="1">
      <c r="A31" s="714"/>
      <c r="B31" s="365">
        <v>26</v>
      </c>
      <c r="C31" s="249">
        <v>2</v>
      </c>
      <c r="D31" s="250">
        <v>5</v>
      </c>
      <c r="E31" s="250">
        <v>5</v>
      </c>
      <c r="F31" s="250">
        <v>0</v>
      </c>
      <c r="G31" s="251">
        <v>4</v>
      </c>
      <c r="H31" s="251">
        <v>5</v>
      </c>
      <c r="I31" s="249">
        <f t="shared" si="7"/>
        <v>21</v>
      </c>
      <c r="J31" s="250">
        <v>19</v>
      </c>
      <c r="K31" s="251">
        <v>10</v>
      </c>
      <c r="L31" s="249">
        <v>429</v>
      </c>
      <c r="M31" s="368">
        <v>400</v>
      </c>
      <c r="N31" s="251">
        <v>401</v>
      </c>
      <c r="O31" s="269">
        <f t="shared" si="0"/>
        <v>2</v>
      </c>
      <c r="P31" s="257">
        <f t="shared" si="1"/>
        <v>5</v>
      </c>
      <c r="Q31" s="257">
        <f t="shared" si="2"/>
        <v>1.6666666666666667</v>
      </c>
      <c r="R31" s="257">
        <f t="shared" si="3"/>
        <v>0</v>
      </c>
      <c r="S31" s="258">
        <f t="shared" si="4"/>
        <v>4</v>
      </c>
      <c r="T31" s="258">
        <f t="shared" si="5"/>
        <v>5</v>
      </c>
      <c r="U31" s="256">
        <f t="shared" si="6"/>
        <v>2.625</v>
      </c>
      <c r="V31" s="257">
        <v>2.375</v>
      </c>
      <c r="W31" s="258">
        <v>1.25</v>
      </c>
      <c r="X31" s="369">
        <v>0.62</v>
      </c>
      <c r="Y31" s="370">
        <v>0.58</v>
      </c>
      <c r="Z31" s="371">
        <v>0.59</v>
      </c>
    </row>
    <row r="32" spans="1:26" s="245" customFormat="1" ht="13.5" customHeight="1">
      <c r="A32" s="712">
        <v>7</v>
      </c>
      <c r="B32" s="360" t="s">
        <v>26</v>
      </c>
      <c r="C32" s="230">
        <v>0</v>
      </c>
      <c r="D32" s="231">
        <v>7</v>
      </c>
      <c r="E32" s="231">
        <v>5</v>
      </c>
      <c r="F32" s="231">
        <v>0</v>
      </c>
      <c r="G32" s="232">
        <v>4</v>
      </c>
      <c r="H32" s="232">
        <v>0</v>
      </c>
      <c r="I32" s="230">
        <f t="shared" si="7"/>
        <v>16</v>
      </c>
      <c r="J32" s="231">
        <v>17</v>
      </c>
      <c r="K32" s="232">
        <v>9</v>
      </c>
      <c r="L32" s="230">
        <v>465</v>
      </c>
      <c r="M32" s="361">
        <v>442</v>
      </c>
      <c r="N32" s="232">
        <v>369</v>
      </c>
      <c r="O32" s="247">
        <f t="shared" si="0"/>
        <v>0</v>
      </c>
      <c r="P32" s="238">
        <f t="shared" si="1"/>
        <v>7</v>
      </c>
      <c r="Q32" s="238">
        <f t="shared" si="2"/>
        <v>1.6666666666666667</v>
      </c>
      <c r="R32" s="238">
        <f t="shared" si="3"/>
        <v>0</v>
      </c>
      <c r="S32" s="239">
        <f t="shared" si="4"/>
        <v>4</v>
      </c>
      <c r="T32" s="239">
        <f t="shared" si="5"/>
        <v>0</v>
      </c>
      <c r="U32" s="240">
        <f t="shared" si="6"/>
        <v>2</v>
      </c>
      <c r="V32" s="238">
        <v>2.125</v>
      </c>
      <c r="W32" s="239">
        <v>1.125</v>
      </c>
      <c r="X32" s="362">
        <v>0.68</v>
      </c>
      <c r="Y32" s="363">
        <v>0.65</v>
      </c>
      <c r="Z32" s="364">
        <v>0.54</v>
      </c>
    </row>
    <row r="33" spans="1:26" s="245" customFormat="1" ht="13.5" customHeight="1">
      <c r="A33" s="713"/>
      <c r="B33" s="360" t="s">
        <v>27</v>
      </c>
      <c r="C33" s="230">
        <v>3</v>
      </c>
      <c r="D33" s="231">
        <v>3</v>
      </c>
      <c r="E33" s="231">
        <v>10</v>
      </c>
      <c r="F33" s="231">
        <v>0</v>
      </c>
      <c r="G33" s="232">
        <v>3</v>
      </c>
      <c r="H33" s="232">
        <v>0</v>
      </c>
      <c r="I33" s="230">
        <f t="shared" si="7"/>
        <v>19</v>
      </c>
      <c r="J33" s="231">
        <v>12</v>
      </c>
      <c r="K33" s="232">
        <v>11</v>
      </c>
      <c r="L33" s="230">
        <v>489</v>
      </c>
      <c r="M33" s="361">
        <v>435</v>
      </c>
      <c r="N33" s="232">
        <v>359</v>
      </c>
      <c r="O33" s="247">
        <f t="shared" si="0"/>
        <v>3</v>
      </c>
      <c r="P33" s="238">
        <f t="shared" si="1"/>
        <v>3</v>
      </c>
      <c r="Q33" s="238">
        <f t="shared" si="2"/>
        <v>3.3333333333333335</v>
      </c>
      <c r="R33" s="238">
        <f t="shared" si="3"/>
        <v>0</v>
      </c>
      <c r="S33" s="239">
        <f t="shared" si="4"/>
        <v>3</v>
      </c>
      <c r="T33" s="239">
        <f t="shared" si="5"/>
        <v>0</v>
      </c>
      <c r="U33" s="240">
        <f t="shared" si="6"/>
        <v>2.375</v>
      </c>
      <c r="V33" s="238">
        <v>1.5</v>
      </c>
      <c r="W33" s="239">
        <v>1.375</v>
      </c>
      <c r="X33" s="362">
        <v>0.71</v>
      </c>
      <c r="Y33" s="363">
        <v>0.64</v>
      </c>
      <c r="Z33" s="364">
        <v>0.53</v>
      </c>
    </row>
    <row r="34" spans="1:26" s="245" customFormat="1" ht="13.5" customHeight="1">
      <c r="A34" s="713"/>
      <c r="B34" s="360" t="s">
        <v>28</v>
      </c>
      <c r="C34" s="230">
        <v>4</v>
      </c>
      <c r="D34" s="231">
        <v>7</v>
      </c>
      <c r="E34" s="231">
        <v>6</v>
      </c>
      <c r="F34" s="231">
        <v>0</v>
      </c>
      <c r="G34" s="232">
        <v>4</v>
      </c>
      <c r="H34" s="232">
        <v>0</v>
      </c>
      <c r="I34" s="230">
        <f t="shared" si="7"/>
        <v>21</v>
      </c>
      <c r="J34" s="231">
        <v>8</v>
      </c>
      <c r="K34" s="232">
        <v>10</v>
      </c>
      <c r="L34" s="230">
        <v>416</v>
      </c>
      <c r="M34" s="361">
        <v>415</v>
      </c>
      <c r="N34" s="232">
        <v>380</v>
      </c>
      <c r="O34" s="247">
        <f t="shared" si="0"/>
        <v>4</v>
      </c>
      <c r="P34" s="238">
        <f t="shared" si="1"/>
        <v>7</v>
      </c>
      <c r="Q34" s="238">
        <f t="shared" si="2"/>
        <v>2</v>
      </c>
      <c r="R34" s="238">
        <f t="shared" si="3"/>
        <v>0</v>
      </c>
      <c r="S34" s="239">
        <f t="shared" si="4"/>
        <v>4</v>
      </c>
      <c r="T34" s="239">
        <f t="shared" si="5"/>
        <v>0</v>
      </c>
      <c r="U34" s="240">
        <f t="shared" si="6"/>
        <v>2.625</v>
      </c>
      <c r="V34" s="238">
        <v>1</v>
      </c>
      <c r="W34" s="239">
        <v>1.25</v>
      </c>
      <c r="X34" s="362">
        <v>0.6</v>
      </c>
      <c r="Y34" s="363">
        <v>0.61</v>
      </c>
      <c r="Z34" s="364">
        <v>0.56</v>
      </c>
    </row>
    <row r="35" spans="1:26" s="245" customFormat="1" ht="13.5" customHeight="1">
      <c r="A35" s="714"/>
      <c r="B35" s="360" t="s">
        <v>29</v>
      </c>
      <c r="C35" s="230">
        <v>0</v>
      </c>
      <c r="D35" s="231">
        <v>6</v>
      </c>
      <c r="E35" s="231">
        <v>7</v>
      </c>
      <c r="F35" s="231">
        <v>0</v>
      </c>
      <c r="G35" s="232">
        <v>1</v>
      </c>
      <c r="H35" s="232">
        <v>0</v>
      </c>
      <c r="I35" s="230">
        <f t="shared" si="7"/>
        <v>14</v>
      </c>
      <c r="J35" s="231">
        <v>9</v>
      </c>
      <c r="K35" s="232">
        <v>7</v>
      </c>
      <c r="L35" s="230">
        <v>420</v>
      </c>
      <c r="M35" s="361">
        <v>476</v>
      </c>
      <c r="N35" s="232">
        <v>369</v>
      </c>
      <c r="O35" s="247">
        <f t="shared" si="0"/>
        <v>0</v>
      </c>
      <c r="P35" s="238">
        <f t="shared" si="1"/>
        <v>6</v>
      </c>
      <c r="Q35" s="238">
        <f t="shared" si="2"/>
        <v>2.3333333333333335</v>
      </c>
      <c r="R35" s="238">
        <f t="shared" si="3"/>
        <v>0</v>
      </c>
      <c r="S35" s="239">
        <f t="shared" si="4"/>
        <v>1</v>
      </c>
      <c r="T35" s="239">
        <f t="shared" si="5"/>
        <v>0</v>
      </c>
      <c r="U35" s="240">
        <f t="shared" si="6"/>
        <v>1.75</v>
      </c>
      <c r="V35" s="238">
        <v>1.125</v>
      </c>
      <c r="W35" s="239">
        <v>0.875</v>
      </c>
      <c r="X35" s="362">
        <v>0.62</v>
      </c>
      <c r="Y35" s="363">
        <v>0.69</v>
      </c>
      <c r="Z35" s="364">
        <v>0.54</v>
      </c>
    </row>
    <row r="36" spans="1:26" s="245" customFormat="1" ht="13.5" customHeight="1">
      <c r="A36" s="712">
        <v>8</v>
      </c>
      <c r="B36" s="375" t="s">
        <v>30</v>
      </c>
      <c r="C36" s="317">
        <v>3</v>
      </c>
      <c r="D36" s="318">
        <v>7</v>
      </c>
      <c r="E36" s="318">
        <v>6</v>
      </c>
      <c r="F36" s="318">
        <v>0</v>
      </c>
      <c r="G36" s="319">
        <v>8</v>
      </c>
      <c r="H36" s="319">
        <v>0</v>
      </c>
      <c r="I36" s="317">
        <f t="shared" si="7"/>
        <v>24</v>
      </c>
      <c r="J36" s="318">
        <v>12</v>
      </c>
      <c r="K36" s="319">
        <v>10</v>
      </c>
      <c r="L36" s="317">
        <v>484</v>
      </c>
      <c r="M36" s="376">
        <v>467</v>
      </c>
      <c r="N36" s="319">
        <v>429</v>
      </c>
      <c r="O36" s="265">
        <f t="shared" si="0"/>
        <v>3</v>
      </c>
      <c r="P36" s="266">
        <f t="shared" si="1"/>
        <v>7</v>
      </c>
      <c r="Q36" s="266">
        <f t="shared" si="2"/>
        <v>2</v>
      </c>
      <c r="R36" s="266">
        <f t="shared" si="3"/>
        <v>0</v>
      </c>
      <c r="S36" s="279">
        <f t="shared" si="4"/>
        <v>8</v>
      </c>
      <c r="T36" s="279">
        <f t="shared" si="5"/>
        <v>0</v>
      </c>
      <c r="U36" s="278">
        <f t="shared" si="6"/>
        <v>3</v>
      </c>
      <c r="V36" s="266">
        <v>1.5</v>
      </c>
      <c r="W36" s="279">
        <v>1.25</v>
      </c>
      <c r="X36" s="377">
        <v>0.7</v>
      </c>
      <c r="Y36" s="378">
        <v>0.68</v>
      </c>
      <c r="Z36" s="379">
        <v>0.63</v>
      </c>
    </row>
    <row r="37" spans="1:26" s="245" customFormat="1" ht="13.5" customHeight="1">
      <c r="A37" s="713"/>
      <c r="B37" s="360" t="s">
        <v>31</v>
      </c>
      <c r="C37" s="230">
        <v>0</v>
      </c>
      <c r="D37" s="231">
        <v>7</v>
      </c>
      <c r="E37" s="231">
        <v>3</v>
      </c>
      <c r="F37" s="231">
        <v>0</v>
      </c>
      <c r="G37" s="232">
        <v>5</v>
      </c>
      <c r="H37" s="232">
        <v>0</v>
      </c>
      <c r="I37" s="230">
        <f t="shared" si="7"/>
        <v>15</v>
      </c>
      <c r="J37" s="231">
        <v>9</v>
      </c>
      <c r="K37" s="232">
        <v>11</v>
      </c>
      <c r="L37" s="230">
        <v>525</v>
      </c>
      <c r="M37" s="361">
        <v>507</v>
      </c>
      <c r="N37" s="232">
        <v>403</v>
      </c>
      <c r="O37" s="247">
        <f t="shared" si="0"/>
        <v>0</v>
      </c>
      <c r="P37" s="238">
        <f t="shared" si="1"/>
        <v>7</v>
      </c>
      <c r="Q37" s="238">
        <f t="shared" si="2"/>
        <v>1</v>
      </c>
      <c r="R37" s="238">
        <f t="shared" si="3"/>
        <v>0</v>
      </c>
      <c r="S37" s="239">
        <f t="shared" si="4"/>
        <v>5</v>
      </c>
      <c r="T37" s="239">
        <f t="shared" si="5"/>
        <v>0</v>
      </c>
      <c r="U37" s="240">
        <f t="shared" si="6"/>
        <v>1.875</v>
      </c>
      <c r="V37" s="238">
        <v>1.125</v>
      </c>
      <c r="W37" s="239">
        <v>1.375</v>
      </c>
      <c r="X37" s="362">
        <v>0.77</v>
      </c>
      <c r="Y37" s="363">
        <v>0.75</v>
      </c>
      <c r="Z37" s="364">
        <v>0.61</v>
      </c>
    </row>
    <row r="38" spans="1:26" s="245" customFormat="1" ht="13.5" customHeight="1">
      <c r="A38" s="713"/>
      <c r="B38" s="360" t="s">
        <v>32</v>
      </c>
      <c r="C38" s="230">
        <v>0</v>
      </c>
      <c r="D38" s="231">
        <v>2</v>
      </c>
      <c r="E38" s="231">
        <v>0</v>
      </c>
      <c r="F38" s="231">
        <v>0</v>
      </c>
      <c r="G38" s="232">
        <v>4</v>
      </c>
      <c r="H38" s="232">
        <v>0</v>
      </c>
      <c r="I38" s="230">
        <f t="shared" si="7"/>
        <v>6</v>
      </c>
      <c r="J38" s="231">
        <v>10</v>
      </c>
      <c r="K38" s="232">
        <v>4</v>
      </c>
      <c r="L38" s="230">
        <v>318</v>
      </c>
      <c r="M38" s="361">
        <v>400</v>
      </c>
      <c r="N38" s="232">
        <v>394</v>
      </c>
      <c r="O38" s="247">
        <f aca="true" t="shared" si="8" ref="O38:O57">C38</f>
        <v>0</v>
      </c>
      <c r="P38" s="238">
        <f aca="true" t="shared" si="9" ref="P38:P57">D38</f>
        <v>2</v>
      </c>
      <c r="Q38" s="238">
        <f aca="true" t="shared" si="10" ref="Q38:Q57">E38/3</f>
        <v>0</v>
      </c>
      <c r="R38" s="238">
        <f aca="true" t="shared" si="11" ref="R38:R57">F38</f>
        <v>0</v>
      </c>
      <c r="S38" s="239">
        <f aca="true" t="shared" si="12" ref="S38:S57">G38</f>
        <v>4</v>
      </c>
      <c r="T38" s="239">
        <f aca="true" t="shared" si="13" ref="T38:T57">H38</f>
        <v>0</v>
      </c>
      <c r="U38" s="240">
        <f aca="true" t="shared" si="14" ref="U38:U58">I38/8</f>
        <v>0.75</v>
      </c>
      <c r="V38" s="238">
        <v>1.25</v>
      </c>
      <c r="W38" s="239">
        <v>0.5</v>
      </c>
      <c r="X38" s="362">
        <v>0.48</v>
      </c>
      <c r="Y38" s="363">
        <v>0.61</v>
      </c>
      <c r="Z38" s="364">
        <v>0.59</v>
      </c>
    </row>
    <row r="39" spans="1:26" s="245" customFormat="1" ht="13.5" customHeight="1">
      <c r="A39" s="713"/>
      <c r="B39" s="360" t="s">
        <v>33</v>
      </c>
      <c r="C39" s="230">
        <v>4</v>
      </c>
      <c r="D39" s="231">
        <v>10</v>
      </c>
      <c r="E39" s="231">
        <v>9</v>
      </c>
      <c r="F39" s="231">
        <v>0</v>
      </c>
      <c r="G39" s="232">
        <v>3</v>
      </c>
      <c r="H39" s="232">
        <v>0</v>
      </c>
      <c r="I39" s="230">
        <f t="shared" si="7"/>
        <v>26</v>
      </c>
      <c r="J39" s="231">
        <v>11</v>
      </c>
      <c r="K39" s="232">
        <v>7</v>
      </c>
      <c r="L39" s="230">
        <v>610</v>
      </c>
      <c r="M39" s="361">
        <v>495</v>
      </c>
      <c r="N39" s="232">
        <v>448</v>
      </c>
      <c r="O39" s="247">
        <f t="shared" si="8"/>
        <v>4</v>
      </c>
      <c r="P39" s="238">
        <f t="shared" si="9"/>
        <v>10</v>
      </c>
      <c r="Q39" s="238">
        <f t="shared" si="10"/>
        <v>3</v>
      </c>
      <c r="R39" s="238">
        <f t="shared" si="11"/>
        <v>0</v>
      </c>
      <c r="S39" s="239">
        <f t="shared" si="12"/>
        <v>3</v>
      </c>
      <c r="T39" s="239">
        <f t="shared" si="13"/>
        <v>0</v>
      </c>
      <c r="U39" s="240">
        <f t="shared" si="14"/>
        <v>3.25</v>
      </c>
      <c r="V39" s="238">
        <v>1.375</v>
      </c>
      <c r="W39" s="239">
        <v>0.875</v>
      </c>
      <c r="X39" s="362">
        <v>0.89</v>
      </c>
      <c r="Y39" s="363">
        <v>0.73</v>
      </c>
      <c r="Z39" s="364">
        <v>0.65</v>
      </c>
    </row>
    <row r="40" spans="1:26" s="245" customFormat="1" ht="13.5" customHeight="1">
      <c r="A40" s="714"/>
      <c r="B40" s="365" t="s">
        <v>34</v>
      </c>
      <c r="C40" s="249">
        <v>3</v>
      </c>
      <c r="D40" s="250">
        <v>10</v>
      </c>
      <c r="E40" s="250">
        <v>6</v>
      </c>
      <c r="F40" s="250">
        <v>1</v>
      </c>
      <c r="G40" s="251">
        <v>6</v>
      </c>
      <c r="H40" s="251">
        <v>0</v>
      </c>
      <c r="I40" s="249">
        <f t="shared" si="7"/>
        <v>26</v>
      </c>
      <c r="J40" s="250">
        <v>11</v>
      </c>
      <c r="K40" s="251">
        <v>12</v>
      </c>
      <c r="L40" s="249">
        <v>506</v>
      </c>
      <c r="M40" s="368">
        <v>486</v>
      </c>
      <c r="N40" s="251">
        <v>467</v>
      </c>
      <c r="O40" s="269">
        <f t="shared" si="8"/>
        <v>3</v>
      </c>
      <c r="P40" s="257">
        <f t="shared" si="9"/>
        <v>10</v>
      </c>
      <c r="Q40" s="257">
        <f t="shared" si="10"/>
        <v>2</v>
      </c>
      <c r="R40" s="257">
        <f t="shared" si="11"/>
        <v>1</v>
      </c>
      <c r="S40" s="258">
        <f t="shared" si="12"/>
        <v>6</v>
      </c>
      <c r="T40" s="258">
        <f t="shared" si="13"/>
        <v>0</v>
      </c>
      <c r="U40" s="256">
        <f t="shared" si="14"/>
        <v>3.25</v>
      </c>
      <c r="V40" s="257">
        <v>1.375</v>
      </c>
      <c r="W40" s="258">
        <v>1.5</v>
      </c>
      <c r="X40" s="369">
        <v>0.74</v>
      </c>
      <c r="Y40" s="370">
        <v>0.71</v>
      </c>
      <c r="Z40" s="371">
        <v>0.68</v>
      </c>
    </row>
    <row r="41" spans="1:26" s="245" customFormat="1" ht="13.5" customHeight="1">
      <c r="A41" s="712">
        <v>9</v>
      </c>
      <c r="B41" s="360" t="s">
        <v>35</v>
      </c>
      <c r="C41" s="230">
        <v>3</v>
      </c>
      <c r="D41" s="231">
        <v>3</v>
      </c>
      <c r="E41" s="231">
        <v>4</v>
      </c>
      <c r="F41" s="231">
        <v>0</v>
      </c>
      <c r="G41" s="232">
        <v>0</v>
      </c>
      <c r="H41" s="232">
        <v>0</v>
      </c>
      <c r="I41" s="230">
        <f t="shared" si="7"/>
        <v>10</v>
      </c>
      <c r="J41" s="231">
        <v>20</v>
      </c>
      <c r="K41" s="232">
        <v>10</v>
      </c>
      <c r="L41" s="230">
        <v>400</v>
      </c>
      <c r="M41" s="361">
        <v>523</v>
      </c>
      <c r="N41" s="232">
        <v>417</v>
      </c>
      <c r="O41" s="247">
        <f t="shared" si="8"/>
        <v>3</v>
      </c>
      <c r="P41" s="238">
        <f t="shared" si="9"/>
        <v>3</v>
      </c>
      <c r="Q41" s="238">
        <f t="shared" si="10"/>
        <v>1.3333333333333333</v>
      </c>
      <c r="R41" s="238">
        <f t="shared" si="11"/>
        <v>0</v>
      </c>
      <c r="S41" s="239">
        <f t="shared" si="12"/>
        <v>0</v>
      </c>
      <c r="T41" s="239">
        <f t="shared" si="13"/>
        <v>0</v>
      </c>
      <c r="U41" s="240">
        <f t="shared" si="14"/>
        <v>1.25</v>
      </c>
      <c r="V41" s="238">
        <v>2.5</v>
      </c>
      <c r="W41" s="239">
        <v>1.25</v>
      </c>
      <c r="X41" s="362">
        <v>0.58</v>
      </c>
      <c r="Y41" s="363">
        <v>0.76</v>
      </c>
      <c r="Z41" s="364">
        <v>0.61</v>
      </c>
    </row>
    <row r="42" spans="1:26" s="245" customFormat="1" ht="13.5" customHeight="1">
      <c r="A42" s="713"/>
      <c r="B42" s="360" t="s">
        <v>36</v>
      </c>
      <c r="C42" s="230">
        <v>3</v>
      </c>
      <c r="D42" s="231">
        <v>4</v>
      </c>
      <c r="E42" s="231">
        <v>7</v>
      </c>
      <c r="F42" s="231">
        <v>3</v>
      </c>
      <c r="G42" s="232">
        <v>3</v>
      </c>
      <c r="H42" s="232">
        <v>0</v>
      </c>
      <c r="I42" s="230">
        <f t="shared" si="7"/>
        <v>20</v>
      </c>
      <c r="J42" s="231">
        <v>8</v>
      </c>
      <c r="K42" s="232">
        <v>5</v>
      </c>
      <c r="L42" s="230">
        <v>436</v>
      </c>
      <c r="M42" s="361">
        <v>554</v>
      </c>
      <c r="N42" s="232">
        <v>421</v>
      </c>
      <c r="O42" s="247">
        <f t="shared" si="8"/>
        <v>3</v>
      </c>
      <c r="P42" s="238">
        <f t="shared" si="9"/>
        <v>4</v>
      </c>
      <c r="Q42" s="238">
        <f t="shared" si="10"/>
        <v>2.3333333333333335</v>
      </c>
      <c r="R42" s="238">
        <f t="shared" si="11"/>
        <v>3</v>
      </c>
      <c r="S42" s="239">
        <f t="shared" si="12"/>
        <v>3</v>
      </c>
      <c r="T42" s="239">
        <f t="shared" si="13"/>
        <v>0</v>
      </c>
      <c r="U42" s="240">
        <f t="shared" si="14"/>
        <v>2.5</v>
      </c>
      <c r="V42" s="238">
        <v>1</v>
      </c>
      <c r="W42" s="239">
        <v>0.625</v>
      </c>
      <c r="X42" s="362">
        <v>0.64</v>
      </c>
      <c r="Y42" s="363">
        <v>0.81</v>
      </c>
      <c r="Z42" s="364">
        <v>0.62</v>
      </c>
    </row>
    <row r="43" spans="1:26" s="245" customFormat="1" ht="13.5" customHeight="1">
      <c r="A43" s="713"/>
      <c r="B43" s="360" t="s">
        <v>37</v>
      </c>
      <c r="C43" s="230">
        <v>2</v>
      </c>
      <c r="D43" s="231">
        <v>2</v>
      </c>
      <c r="E43" s="231">
        <v>4</v>
      </c>
      <c r="F43" s="231">
        <v>0</v>
      </c>
      <c r="G43" s="232">
        <v>1</v>
      </c>
      <c r="H43" s="232">
        <v>0</v>
      </c>
      <c r="I43" s="230">
        <f t="shared" si="7"/>
        <v>9</v>
      </c>
      <c r="J43" s="231">
        <v>7</v>
      </c>
      <c r="K43" s="232">
        <v>5</v>
      </c>
      <c r="L43" s="230">
        <v>349</v>
      </c>
      <c r="M43" s="361">
        <v>449</v>
      </c>
      <c r="N43" s="232">
        <v>352</v>
      </c>
      <c r="O43" s="247">
        <f t="shared" si="8"/>
        <v>2</v>
      </c>
      <c r="P43" s="238">
        <f t="shared" si="9"/>
        <v>2</v>
      </c>
      <c r="Q43" s="238">
        <f t="shared" si="10"/>
        <v>1.3333333333333333</v>
      </c>
      <c r="R43" s="238">
        <f t="shared" si="11"/>
        <v>0</v>
      </c>
      <c r="S43" s="239">
        <f t="shared" si="12"/>
        <v>1</v>
      </c>
      <c r="T43" s="239">
        <f t="shared" si="13"/>
        <v>0</v>
      </c>
      <c r="U43" s="240">
        <f t="shared" si="14"/>
        <v>1.125</v>
      </c>
      <c r="V43" s="238">
        <v>0.875</v>
      </c>
      <c r="W43" s="239">
        <v>0.625</v>
      </c>
      <c r="X43" s="362">
        <v>0.51</v>
      </c>
      <c r="Y43" s="363">
        <v>0.66</v>
      </c>
      <c r="Z43" s="364">
        <v>0.51</v>
      </c>
    </row>
    <row r="44" spans="1:26" s="245" customFormat="1" ht="13.5" customHeight="1">
      <c r="A44" s="714"/>
      <c r="B44" s="365" t="s">
        <v>38</v>
      </c>
      <c r="C44" s="249">
        <v>2</v>
      </c>
      <c r="D44" s="250">
        <v>3</v>
      </c>
      <c r="E44" s="250">
        <v>3</v>
      </c>
      <c r="F44" s="250">
        <v>0</v>
      </c>
      <c r="G44" s="251">
        <v>0</v>
      </c>
      <c r="H44" s="251">
        <v>0</v>
      </c>
      <c r="I44" s="249">
        <f t="shared" si="7"/>
        <v>8</v>
      </c>
      <c r="J44" s="250">
        <v>7</v>
      </c>
      <c r="K44" s="251">
        <v>12</v>
      </c>
      <c r="L44" s="249">
        <v>328</v>
      </c>
      <c r="M44" s="368">
        <v>419</v>
      </c>
      <c r="N44" s="251">
        <v>415</v>
      </c>
      <c r="O44" s="269">
        <f t="shared" si="8"/>
        <v>2</v>
      </c>
      <c r="P44" s="257">
        <f t="shared" si="9"/>
        <v>3</v>
      </c>
      <c r="Q44" s="257">
        <f t="shared" si="10"/>
        <v>1</v>
      </c>
      <c r="R44" s="257">
        <f t="shared" si="11"/>
        <v>0</v>
      </c>
      <c r="S44" s="258">
        <f t="shared" si="12"/>
        <v>0</v>
      </c>
      <c r="T44" s="258">
        <f t="shared" si="13"/>
        <v>0</v>
      </c>
      <c r="U44" s="256">
        <f t="shared" si="14"/>
        <v>1</v>
      </c>
      <c r="V44" s="257">
        <v>0.875</v>
      </c>
      <c r="W44" s="258">
        <v>1.5</v>
      </c>
      <c r="X44" s="369">
        <v>0.48</v>
      </c>
      <c r="Y44" s="370">
        <v>0.61</v>
      </c>
      <c r="Z44" s="371">
        <v>0.6</v>
      </c>
    </row>
    <row r="45" spans="1:26" s="245" customFormat="1" ht="13.5" customHeight="1">
      <c r="A45" s="712">
        <v>10</v>
      </c>
      <c r="B45" s="375" t="s">
        <v>39</v>
      </c>
      <c r="C45" s="317">
        <v>2</v>
      </c>
      <c r="D45" s="318">
        <v>0</v>
      </c>
      <c r="E45" s="318">
        <v>4</v>
      </c>
      <c r="F45" s="318">
        <v>0</v>
      </c>
      <c r="G45" s="319">
        <v>1</v>
      </c>
      <c r="H45" s="319">
        <v>0</v>
      </c>
      <c r="I45" s="317">
        <f t="shared" si="7"/>
        <v>7</v>
      </c>
      <c r="J45" s="318">
        <v>5</v>
      </c>
      <c r="K45" s="319">
        <v>10</v>
      </c>
      <c r="L45" s="317">
        <v>377</v>
      </c>
      <c r="M45" s="376">
        <v>369</v>
      </c>
      <c r="N45" s="319">
        <v>440</v>
      </c>
      <c r="O45" s="265">
        <f t="shared" si="8"/>
        <v>2</v>
      </c>
      <c r="P45" s="266">
        <f t="shared" si="9"/>
        <v>0</v>
      </c>
      <c r="Q45" s="266">
        <f t="shared" si="10"/>
        <v>1.3333333333333333</v>
      </c>
      <c r="R45" s="266">
        <f t="shared" si="11"/>
        <v>0</v>
      </c>
      <c r="S45" s="279">
        <f t="shared" si="12"/>
        <v>1</v>
      </c>
      <c r="T45" s="279">
        <f t="shared" si="13"/>
        <v>0</v>
      </c>
      <c r="U45" s="278">
        <f t="shared" si="14"/>
        <v>0.875</v>
      </c>
      <c r="V45" s="266">
        <v>0.625</v>
      </c>
      <c r="W45" s="279">
        <v>1.25</v>
      </c>
      <c r="X45" s="377">
        <v>0.55</v>
      </c>
      <c r="Y45" s="378">
        <v>0.54</v>
      </c>
      <c r="Z45" s="379">
        <v>0.64</v>
      </c>
    </row>
    <row r="46" spans="1:26" s="245" customFormat="1" ht="13.5" customHeight="1">
      <c r="A46" s="713"/>
      <c r="B46" s="360" t="s">
        <v>40</v>
      </c>
      <c r="C46" s="230">
        <v>0</v>
      </c>
      <c r="D46" s="231">
        <v>1</v>
      </c>
      <c r="E46" s="231">
        <v>5</v>
      </c>
      <c r="F46" s="231">
        <v>1</v>
      </c>
      <c r="G46" s="232">
        <v>4</v>
      </c>
      <c r="H46" s="232">
        <v>0</v>
      </c>
      <c r="I46" s="230">
        <f t="shared" si="7"/>
        <v>11</v>
      </c>
      <c r="J46" s="231">
        <v>6</v>
      </c>
      <c r="K46" s="232">
        <v>9</v>
      </c>
      <c r="L46" s="230">
        <v>337</v>
      </c>
      <c r="M46" s="361">
        <v>331</v>
      </c>
      <c r="N46" s="232">
        <v>368</v>
      </c>
      <c r="O46" s="247">
        <f t="shared" si="8"/>
        <v>0</v>
      </c>
      <c r="P46" s="238">
        <f t="shared" si="9"/>
        <v>1</v>
      </c>
      <c r="Q46" s="238">
        <f t="shared" si="10"/>
        <v>1.6666666666666667</v>
      </c>
      <c r="R46" s="238">
        <f t="shared" si="11"/>
        <v>1</v>
      </c>
      <c r="S46" s="239">
        <f t="shared" si="12"/>
        <v>4</v>
      </c>
      <c r="T46" s="239">
        <f t="shared" si="13"/>
        <v>0</v>
      </c>
      <c r="U46" s="240">
        <f t="shared" si="14"/>
        <v>1.375</v>
      </c>
      <c r="V46" s="238">
        <v>0.75</v>
      </c>
      <c r="W46" s="239">
        <v>1.125</v>
      </c>
      <c r="X46" s="362">
        <v>0.49</v>
      </c>
      <c r="Y46" s="363">
        <v>0.49</v>
      </c>
      <c r="Z46" s="364">
        <v>0.54</v>
      </c>
    </row>
    <row r="47" spans="1:26" s="245" customFormat="1" ht="13.5" customHeight="1">
      <c r="A47" s="713"/>
      <c r="B47" s="360" t="s">
        <v>41</v>
      </c>
      <c r="C47" s="230">
        <v>0</v>
      </c>
      <c r="D47" s="231">
        <v>5</v>
      </c>
      <c r="E47" s="231">
        <v>5</v>
      </c>
      <c r="F47" s="231">
        <v>0</v>
      </c>
      <c r="G47" s="232">
        <v>2</v>
      </c>
      <c r="H47" s="232">
        <v>0</v>
      </c>
      <c r="I47" s="230">
        <f t="shared" si="7"/>
        <v>12</v>
      </c>
      <c r="J47" s="231">
        <v>9</v>
      </c>
      <c r="K47" s="232">
        <v>6</v>
      </c>
      <c r="L47" s="230">
        <v>354</v>
      </c>
      <c r="M47" s="361">
        <v>323</v>
      </c>
      <c r="N47" s="232">
        <v>358</v>
      </c>
      <c r="O47" s="247">
        <f t="shared" si="8"/>
        <v>0</v>
      </c>
      <c r="P47" s="238">
        <f t="shared" si="9"/>
        <v>5</v>
      </c>
      <c r="Q47" s="238">
        <f t="shared" si="10"/>
        <v>1.6666666666666667</v>
      </c>
      <c r="R47" s="238">
        <f t="shared" si="11"/>
        <v>0</v>
      </c>
      <c r="S47" s="239">
        <f t="shared" si="12"/>
        <v>2</v>
      </c>
      <c r="T47" s="239">
        <f t="shared" si="13"/>
        <v>0</v>
      </c>
      <c r="U47" s="240">
        <f t="shared" si="14"/>
        <v>1.5</v>
      </c>
      <c r="V47" s="238">
        <v>1.125</v>
      </c>
      <c r="W47" s="239">
        <v>0.75</v>
      </c>
      <c r="X47" s="362">
        <v>0.52</v>
      </c>
      <c r="Y47" s="363">
        <v>0.47</v>
      </c>
      <c r="Z47" s="364">
        <v>0.52</v>
      </c>
    </row>
    <row r="48" spans="1:26" s="245" customFormat="1" ht="13.5" customHeight="1">
      <c r="A48" s="713"/>
      <c r="B48" s="360" t="s">
        <v>42</v>
      </c>
      <c r="C48" s="230">
        <v>0</v>
      </c>
      <c r="D48" s="231">
        <v>4</v>
      </c>
      <c r="E48" s="231">
        <v>6</v>
      </c>
      <c r="F48" s="231">
        <v>0</v>
      </c>
      <c r="G48" s="232">
        <v>0</v>
      </c>
      <c r="H48" s="232">
        <v>0</v>
      </c>
      <c r="I48" s="230">
        <f t="shared" si="7"/>
        <v>10</v>
      </c>
      <c r="J48" s="231">
        <v>11</v>
      </c>
      <c r="K48" s="232">
        <v>6</v>
      </c>
      <c r="L48" s="230">
        <v>325</v>
      </c>
      <c r="M48" s="361">
        <v>365</v>
      </c>
      <c r="N48" s="232">
        <v>352</v>
      </c>
      <c r="O48" s="247">
        <f t="shared" si="8"/>
        <v>0</v>
      </c>
      <c r="P48" s="238">
        <f t="shared" si="9"/>
        <v>4</v>
      </c>
      <c r="Q48" s="238">
        <f t="shared" si="10"/>
        <v>2</v>
      </c>
      <c r="R48" s="238">
        <f t="shared" si="11"/>
        <v>0</v>
      </c>
      <c r="S48" s="239">
        <f t="shared" si="12"/>
        <v>0</v>
      </c>
      <c r="T48" s="239">
        <f t="shared" si="13"/>
        <v>0</v>
      </c>
      <c r="U48" s="240">
        <f t="shared" si="14"/>
        <v>1.25</v>
      </c>
      <c r="V48" s="238">
        <v>1.375</v>
      </c>
      <c r="W48" s="239">
        <v>0.75</v>
      </c>
      <c r="X48" s="362">
        <v>0.47</v>
      </c>
      <c r="Y48" s="363">
        <v>0.53</v>
      </c>
      <c r="Z48" s="364">
        <v>0.51</v>
      </c>
    </row>
    <row r="49" spans="1:26" s="245" customFormat="1" ht="13.5" customHeight="1">
      <c r="A49" s="714"/>
      <c r="B49" s="365" t="s">
        <v>43</v>
      </c>
      <c r="C49" s="249">
        <v>3</v>
      </c>
      <c r="D49" s="250">
        <v>4</v>
      </c>
      <c r="E49" s="250">
        <v>2</v>
      </c>
      <c r="F49" s="250">
        <v>0</v>
      </c>
      <c r="G49" s="251">
        <v>2</v>
      </c>
      <c r="H49" s="251">
        <v>0</v>
      </c>
      <c r="I49" s="249">
        <f t="shared" si="7"/>
        <v>11</v>
      </c>
      <c r="J49" s="250">
        <v>15</v>
      </c>
      <c r="K49" s="251">
        <v>8</v>
      </c>
      <c r="L49" s="249">
        <v>339</v>
      </c>
      <c r="M49" s="368">
        <v>347</v>
      </c>
      <c r="N49" s="251">
        <v>276</v>
      </c>
      <c r="O49" s="269">
        <f t="shared" si="8"/>
        <v>3</v>
      </c>
      <c r="P49" s="257">
        <f t="shared" si="9"/>
        <v>4</v>
      </c>
      <c r="Q49" s="257">
        <f t="shared" si="10"/>
        <v>0.6666666666666666</v>
      </c>
      <c r="R49" s="257">
        <f t="shared" si="11"/>
        <v>0</v>
      </c>
      <c r="S49" s="258">
        <f t="shared" si="12"/>
        <v>2</v>
      </c>
      <c r="T49" s="258">
        <f t="shared" si="13"/>
        <v>0</v>
      </c>
      <c r="U49" s="256">
        <f t="shared" si="14"/>
        <v>1.375</v>
      </c>
      <c r="V49" s="257">
        <v>1.875</v>
      </c>
      <c r="W49" s="258">
        <v>1</v>
      </c>
      <c r="X49" s="369">
        <v>0.5</v>
      </c>
      <c r="Y49" s="370">
        <v>0.51</v>
      </c>
      <c r="Z49" s="371">
        <v>0.4</v>
      </c>
    </row>
    <row r="50" spans="1:26" s="245" customFormat="1" ht="13.5" customHeight="1">
      <c r="A50" s="712">
        <v>11</v>
      </c>
      <c r="B50" s="360" t="s">
        <v>44</v>
      </c>
      <c r="C50" s="230">
        <v>0</v>
      </c>
      <c r="D50" s="231">
        <v>3</v>
      </c>
      <c r="E50" s="231">
        <v>5</v>
      </c>
      <c r="F50" s="231">
        <v>1</v>
      </c>
      <c r="G50" s="232">
        <v>1</v>
      </c>
      <c r="H50" s="232">
        <v>0</v>
      </c>
      <c r="I50" s="230">
        <f t="shared" si="7"/>
        <v>10</v>
      </c>
      <c r="J50" s="231">
        <v>10</v>
      </c>
      <c r="K50" s="232">
        <v>5</v>
      </c>
      <c r="L50" s="230">
        <v>296</v>
      </c>
      <c r="M50" s="361">
        <v>296</v>
      </c>
      <c r="N50" s="232">
        <v>390</v>
      </c>
      <c r="O50" s="247">
        <f t="shared" si="8"/>
        <v>0</v>
      </c>
      <c r="P50" s="238">
        <f t="shared" si="9"/>
        <v>3</v>
      </c>
      <c r="Q50" s="238">
        <f t="shared" si="10"/>
        <v>1.6666666666666667</v>
      </c>
      <c r="R50" s="238">
        <f t="shared" si="11"/>
        <v>1</v>
      </c>
      <c r="S50" s="239">
        <f t="shared" si="12"/>
        <v>1</v>
      </c>
      <c r="T50" s="239">
        <f t="shared" si="13"/>
        <v>0</v>
      </c>
      <c r="U50" s="240">
        <f t="shared" si="14"/>
        <v>1.25</v>
      </c>
      <c r="V50" s="238">
        <v>1.25</v>
      </c>
      <c r="W50" s="239">
        <v>0.625</v>
      </c>
      <c r="X50" s="362">
        <v>0.43</v>
      </c>
      <c r="Y50" s="363">
        <v>0.43</v>
      </c>
      <c r="Z50" s="364">
        <v>0.57</v>
      </c>
    </row>
    <row r="51" spans="1:26" s="245" customFormat="1" ht="13.5" customHeight="1">
      <c r="A51" s="713"/>
      <c r="B51" s="360" t="s">
        <v>45</v>
      </c>
      <c r="C51" s="230">
        <v>0</v>
      </c>
      <c r="D51" s="231">
        <v>1</v>
      </c>
      <c r="E51" s="231">
        <v>2</v>
      </c>
      <c r="F51" s="231">
        <v>0</v>
      </c>
      <c r="G51" s="232">
        <v>2</v>
      </c>
      <c r="H51" s="232">
        <v>0</v>
      </c>
      <c r="I51" s="230">
        <f t="shared" si="7"/>
        <v>5</v>
      </c>
      <c r="J51" s="231">
        <v>12</v>
      </c>
      <c r="K51" s="232">
        <v>17</v>
      </c>
      <c r="L51" s="230">
        <v>347</v>
      </c>
      <c r="M51" s="361">
        <v>382</v>
      </c>
      <c r="N51" s="232">
        <v>396</v>
      </c>
      <c r="O51" s="247">
        <f t="shared" si="8"/>
        <v>0</v>
      </c>
      <c r="P51" s="238">
        <f t="shared" si="9"/>
        <v>1</v>
      </c>
      <c r="Q51" s="238">
        <f t="shared" si="10"/>
        <v>0.6666666666666666</v>
      </c>
      <c r="R51" s="238">
        <f t="shared" si="11"/>
        <v>0</v>
      </c>
      <c r="S51" s="239">
        <f t="shared" si="12"/>
        <v>2</v>
      </c>
      <c r="T51" s="239">
        <f t="shared" si="13"/>
        <v>0</v>
      </c>
      <c r="U51" s="240">
        <f t="shared" si="14"/>
        <v>0.625</v>
      </c>
      <c r="V51" s="238">
        <v>1.5</v>
      </c>
      <c r="W51" s="239">
        <v>2.125</v>
      </c>
      <c r="X51" s="362">
        <v>0.51</v>
      </c>
      <c r="Y51" s="363">
        <v>0.56</v>
      </c>
      <c r="Z51" s="364">
        <v>0.58</v>
      </c>
    </row>
    <row r="52" spans="1:26" s="245" customFormat="1" ht="13.5" customHeight="1">
      <c r="A52" s="713"/>
      <c r="B52" s="360" t="s">
        <v>46</v>
      </c>
      <c r="C52" s="230">
        <v>0</v>
      </c>
      <c r="D52" s="231">
        <v>6</v>
      </c>
      <c r="E52" s="231">
        <v>4</v>
      </c>
      <c r="F52" s="231">
        <v>1</v>
      </c>
      <c r="G52" s="232">
        <v>0</v>
      </c>
      <c r="H52" s="232">
        <v>0</v>
      </c>
      <c r="I52" s="230">
        <f t="shared" si="7"/>
        <v>11</v>
      </c>
      <c r="J52" s="231">
        <v>17</v>
      </c>
      <c r="K52" s="232">
        <v>8</v>
      </c>
      <c r="L52" s="230">
        <v>375</v>
      </c>
      <c r="M52" s="361">
        <v>417</v>
      </c>
      <c r="N52" s="232">
        <v>330</v>
      </c>
      <c r="O52" s="247">
        <f t="shared" si="8"/>
        <v>0</v>
      </c>
      <c r="P52" s="238">
        <f t="shared" si="9"/>
        <v>6</v>
      </c>
      <c r="Q52" s="238">
        <f t="shared" si="10"/>
        <v>1.3333333333333333</v>
      </c>
      <c r="R52" s="238">
        <f t="shared" si="11"/>
        <v>1</v>
      </c>
      <c r="S52" s="239">
        <f t="shared" si="12"/>
        <v>0</v>
      </c>
      <c r="T52" s="239">
        <f t="shared" si="13"/>
        <v>0</v>
      </c>
      <c r="U52" s="240">
        <f t="shared" si="14"/>
        <v>1.375</v>
      </c>
      <c r="V52" s="238">
        <v>2.125</v>
      </c>
      <c r="W52" s="239">
        <v>1</v>
      </c>
      <c r="X52" s="362">
        <v>0.55</v>
      </c>
      <c r="Y52" s="363">
        <v>0.61</v>
      </c>
      <c r="Z52" s="364">
        <v>0.48</v>
      </c>
    </row>
    <row r="53" spans="1:26" s="245" customFormat="1" ht="13.5" customHeight="1">
      <c r="A53" s="714"/>
      <c r="B53" s="365" t="s">
        <v>47</v>
      </c>
      <c r="C53" s="249">
        <v>0</v>
      </c>
      <c r="D53" s="250">
        <v>2</v>
      </c>
      <c r="E53" s="250">
        <v>6</v>
      </c>
      <c r="F53" s="250">
        <v>0</v>
      </c>
      <c r="G53" s="251">
        <v>5</v>
      </c>
      <c r="H53" s="251">
        <v>0</v>
      </c>
      <c r="I53" s="249">
        <f t="shared" si="7"/>
        <v>13</v>
      </c>
      <c r="J53" s="250">
        <v>21</v>
      </c>
      <c r="K53" s="251">
        <v>9</v>
      </c>
      <c r="L53" s="249">
        <v>386</v>
      </c>
      <c r="M53" s="368">
        <v>396</v>
      </c>
      <c r="N53" s="251">
        <v>424</v>
      </c>
      <c r="O53" s="269">
        <f t="shared" si="8"/>
        <v>0</v>
      </c>
      <c r="P53" s="257">
        <f t="shared" si="9"/>
        <v>2</v>
      </c>
      <c r="Q53" s="257">
        <f t="shared" si="10"/>
        <v>2</v>
      </c>
      <c r="R53" s="257">
        <f t="shared" si="11"/>
        <v>0</v>
      </c>
      <c r="S53" s="258">
        <f t="shared" si="12"/>
        <v>5</v>
      </c>
      <c r="T53" s="258">
        <f t="shared" si="13"/>
        <v>0</v>
      </c>
      <c r="U53" s="256">
        <f t="shared" si="14"/>
        <v>1.625</v>
      </c>
      <c r="V53" s="257">
        <v>2.625</v>
      </c>
      <c r="W53" s="258">
        <v>1.125</v>
      </c>
      <c r="X53" s="369">
        <v>0.56</v>
      </c>
      <c r="Y53" s="370">
        <v>0.58</v>
      </c>
      <c r="Z53" s="371">
        <v>0.62</v>
      </c>
    </row>
    <row r="54" spans="1:26" s="245" customFormat="1" ht="13.5" customHeight="1">
      <c r="A54" s="712">
        <v>12</v>
      </c>
      <c r="B54" s="360" t="s">
        <v>48</v>
      </c>
      <c r="C54" s="230">
        <v>2</v>
      </c>
      <c r="D54" s="231">
        <v>3</v>
      </c>
      <c r="E54" s="231">
        <v>2</v>
      </c>
      <c r="F54" s="231">
        <v>0</v>
      </c>
      <c r="G54" s="232">
        <v>1</v>
      </c>
      <c r="H54" s="232">
        <v>0</v>
      </c>
      <c r="I54" s="230">
        <f t="shared" si="7"/>
        <v>8</v>
      </c>
      <c r="J54" s="231">
        <v>12</v>
      </c>
      <c r="K54" s="232">
        <v>11</v>
      </c>
      <c r="L54" s="230">
        <v>410</v>
      </c>
      <c r="M54" s="361">
        <v>390</v>
      </c>
      <c r="N54" s="232">
        <v>440</v>
      </c>
      <c r="O54" s="247">
        <f t="shared" si="8"/>
        <v>2</v>
      </c>
      <c r="P54" s="238">
        <f t="shared" si="9"/>
        <v>3</v>
      </c>
      <c r="Q54" s="238">
        <f t="shared" si="10"/>
        <v>0.6666666666666666</v>
      </c>
      <c r="R54" s="238">
        <f t="shared" si="11"/>
        <v>0</v>
      </c>
      <c r="S54" s="239">
        <f t="shared" si="12"/>
        <v>1</v>
      </c>
      <c r="T54" s="239">
        <f t="shared" si="13"/>
        <v>0</v>
      </c>
      <c r="U54" s="240">
        <f t="shared" si="14"/>
        <v>1</v>
      </c>
      <c r="V54" s="238">
        <v>1.5</v>
      </c>
      <c r="W54" s="239">
        <v>1.375</v>
      </c>
      <c r="X54" s="362">
        <v>0.6</v>
      </c>
      <c r="Y54" s="363">
        <v>0.57</v>
      </c>
      <c r="Z54" s="364">
        <v>0.64</v>
      </c>
    </row>
    <row r="55" spans="1:26" s="245" customFormat="1" ht="13.5" customHeight="1">
      <c r="A55" s="713"/>
      <c r="B55" s="360" t="s">
        <v>49</v>
      </c>
      <c r="C55" s="230">
        <v>0</v>
      </c>
      <c r="D55" s="231">
        <v>11</v>
      </c>
      <c r="E55" s="231">
        <v>1</v>
      </c>
      <c r="F55" s="231">
        <v>0</v>
      </c>
      <c r="G55" s="232">
        <v>6</v>
      </c>
      <c r="H55" s="232">
        <v>0</v>
      </c>
      <c r="I55" s="230">
        <f t="shared" si="7"/>
        <v>18</v>
      </c>
      <c r="J55" s="231">
        <v>15</v>
      </c>
      <c r="K55" s="232">
        <v>9</v>
      </c>
      <c r="L55" s="230">
        <v>408</v>
      </c>
      <c r="M55" s="361">
        <v>460</v>
      </c>
      <c r="N55" s="232">
        <v>429</v>
      </c>
      <c r="O55" s="247">
        <f t="shared" si="8"/>
        <v>0</v>
      </c>
      <c r="P55" s="238">
        <f t="shared" si="9"/>
        <v>11</v>
      </c>
      <c r="Q55" s="238">
        <f t="shared" si="10"/>
        <v>0.3333333333333333</v>
      </c>
      <c r="R55" s="238">
        <f t="shared" si="11"/>
        <v>0</v>
      </c>
      <c r="S55" s="239">
        <f t="shared" si="12"/>
        <v>6</v>
      </c>
      <c r="T55" s="239">
        <f t="shared" si="13"/>
        <v>0</v>
      </c>
      <c r="U55" s="240">
        <f t="shared" si="14"/>
        <v>2.25</v>
      </c>
      <c r="V55" s="238">
        <v>1.875</v>
      </c>
      <c r="W55" s="239">
        <v>1.125</v>
      </c>
      <c r="X55" s="362">
        <v>0.6</v>
      </c>
      <c r="Y55" s="363">
        <v>0.67</v>
      </c>
      <c r="Z55" s="364">
        <v>0.63</v>
      </c>
    </row>
    <row r="56" spans="1:26" s="245" customFormat="1" ht="13.5" customHeight="1">
      <c r="A56" s="713"/>
      <c r="B56" s="360" t="s">
        <v>50</v>
      </c>
      <c r="C56" s="230">
        <v>0</v>
      </c>
      <c r="D56" s="231">
        <v>3</v>
      </c>
      <c r="E56" s="231">
        <v>2</v>
      </c>
      <c r="F56" s="231">
        <v>0</v>
      </c>
      <c r="G56" s="232">
        <v>3</v>
      </c>
      <c r="H56" s="232">
        <v>0</v>
      </c>
      <c r="I56" s="230">
        <f t="shared" si="7"/>
        <v>8</v>
      </c>
      <c r="J56" s="231">
        <v>20</v>
      </c>
      <c r="K56" s="232">
        <v>7</v>
      </c>
      <c r="L56" s="230">
        <v>371</v>
      </c>
      <c r="M56" s="361">
        <v>486</v>
      </c>
      <c r="N56" s="232">
        <v>435</v>
      </c>
      <c r="O56" s="247">
        <f t="shared" si="8"/>
        <v>0</v>
      </c>
      <c r="P56" s="238">
        <f t="shared" si="9"/>
        <v>3</v>
      </c>
      <c r="Q56" s="238">
        <f t="shared" si="10"/>
        <v>0.6666666666666666</v>
      </c>
      <c r="R56" s="238">
        <f t="shared" si="11"/>
        <v>0</v>
      </c>
      <c r="S56" s="239">
        <f t="shared" si="12"/>
        <v>3</v>
      </c>
      <c r="T56" s="239">
        <f t="shared" si="13"/>
        <v>0</v>
      </c>
      <c r="U56" s="240">
        <f t="shared" si="14"/>
        <v>1</v>
      </c>
      <c r="V56" s="238">
        <v>2.5</v>
      </c>
      <c r="W56" s="239">
        <v>0.875</v>
      </c>
      <c r="X56" s="362">
        <v>0.54</v>
      </c>
      <c r="Y56" s="363">
        <v>0.71</v>
      </c>
      <c r="Z56" s="364">
        <v>0.64</v>
      </c>
    </row>
    <row r="57" spans="1:26" s="245" customFormat="1" ht="13.5" customHeight="1">
      <c r="A57" s="713"/>
      <c r="B57" s="360" t="s">
        <v>51</v>
      </c>
      <c r="C57" s="230">
        <v>1</v>
      </c>
      <c r="D57" s="231">
        <v>0</v>
      </c>
      <c r="E57" s="231">
        <v>6</v>
      </c>
      <c r="F57" s="231">
        <v>0</v>
      </c>
      <c r="G57" s="232">
        <v>9</v>
      </c>
      <c r="H57" s="232">
        <v>0</v>
      </c>
      <c r="I57" s="230">
        <f t="shared" si="7"/>
        <v>16</v>
      </c>
      <c r="J57" s="231">
        <v>17</v>
      </c>
      <c r="K57" s="232">
        <v>10</v>
      </c>
      <c r="L57" s="230">
        <v>369</v>
      </c>
      <c r="M57" s="361">
        <v>449</v>
      </c>
      <c r="N57" s="232">
        <v>371</v>
      </c>
      <c r="O57" s="247">
        <f t="shared" si="8"/>
        <v>1</v>
      </c>
      <c r="P57" s="238">
        <f t="shared" si="9"/>
        <v>0</v>
      </c>
      <c r="Q57" s="238">
        <f t="shared" si="10"/>
        <v>2</v>
      </c>
      <c r="R57" s="238">
        <f t="shared" si="11"/>
        <v>0</v>
      </c>
      <c r="S57" s="239">
        <f t="shared" si="12"/>
        <v>9</v>
      </c>
      <c r="T57" s="239">
        <f t="shared" si="13"/>
        <v>0</v>
      </c>
      <c r="U57" s="240">
        <f t="shared" si="14"/>
        <v>2</v>
      </c>
      <c r="V57" s="238">
        <v>2.125</v>
      </c>
      <c r="W57" s="239">
        <v>1.25</v>
      </c>
      <c r="X57" s="362">
        <v>0.54</v>
      </c>
      <c r="Y57" s="363">
        <v>0.66</v>
      </c>
      <c r="Z57" s="364">
        <v>0.55</v>
      </c>
    </row>
    <row r="58" spans="1:26" s="245" customFormat="1" ht="13.5" customHeight="1" hidden="1">
      <c r="A58" s="380"/>
      <c r="B58" s="469">
        <v>53</v>
      </c>
      <c r="C58" s="382">
        <v>0</v>
      </c>
      <c r="D58" s="383">
        <v>0</v>
      </c>
      <c r="E58" s="383">
        <v>0</v>
      </c>
      <c r="F58" s="383">
        <v>0</v>
      </c>
      <c r="G58" s="384">
        <v>0</v>
      </c>
      <c r="H58" s="384">
        <v>0</v>
      </c>
      <c r="I58" s="382">
        <f>SUM(C58:H58)</f>
        <v>0</v>
      </c>
      <c r="J58" s="383">
        <v>0</v>
      </c>
      <c r="K58" s="384">
        <v>0</v>
      </c>
      <c r="L58" s="382"/>
      <c r="M58" s="386"/>
      <c r="N58" s="384"/>
      <c r="O58" s="470"/>
      <c r="P58" s="391"/>
      <c r="Q58" s="391"/>
      <c r="R58" s="391"/>
      <c r="S58" s="392"/>
      <c r="T58" s="392"/>
      <c r="U58" s="471">
        <f t="shared" si="14"/>
        <v>0</v>
      </c>
      <c r="V58" s="391">
        <v>0</v>
      </c>
      <c r="W58" s="392">
        <v>0</v>
      </c>
      <c r="X58" s="393"/>
      <c r="Y58" s="394"/>
      <c r="Z58" s="395"/>
    </row>
    <row r="59" spans="1:26" s="245" customFormat="1" ht="15.75" customHeight="1">
      <c r="A59" s="794" t="s">
        <v>60</v>
      </c>
      <c r="B59" s="795"/>
      <c r="C59" s="335">
        <f aca="true" t="shared" si="15" ref="C59:H59">SUM(C6:C58)</f>
        <v>78</v>
      </c>
      <c r="D59" s="336">
        <f t="shared" si="15"/>
        <v>235</v>
      </c>
      <c r="E59" s="336">
        <f t="shared" si="15"/>
        <v>268</v>
      </c>
      <c r="F59" s="336">
        <f t="shared" si="15"/>
        <v>13</v>
      </c>
      <c r="G59" s="337">
        <f t="shared" si="15"/>
        <v>198</v>
      </c>
      <c r="H59" s="337">
        <f t="shared" si="15"/>
        <v>15</v>
      </c>
      <c r="I59" s="335">
        <f>SUM(I6:I58)</f>
        <v>807</v>
      </c>
      <c r="J59" s="336">
        <v>616</v>
      </c>
      <c r="K59" s="337">
        <v>666</v>
      </c>
      <c r="L59" s="535">
        <f>SUM(L6:L57)</f>
        <v>20233</v>
      </c>
      <c r="M59" s="336">
        <f>SUM(M6:M57)</f>
        <v>20606</v>
      </c>
      <c r="N59" s="337">
        <f aca="true" t="shared" si="16" ref="N59:U59">SUM(N6:N58)</f>
        <v>19712</v>
      </c>
      <c r="O59" s="340">
        <f t="shared" si="16"/>
        <v>78</v>
      </c>
      <c r="P59" s="341">
        <f t="shared" si="16"/>
        <v>235</v>
      </c>
      <c r="Q59" s="341">
        <f t="shared" si="16"/>
        <v>89.33333333333333</v>
      </c>
      <c r="R59" s="341">
        <f t="shared" si="16"/>
        <v>13</v>
      </c>
      <c r="S59" s="342">
        <f t="shared" si="16"/>
        <v>198</v>
      </c>
      <c r="T59" s="342">
        <f t="shared" si="16"/>
        <v>15</v>
      </c>
      <c r="U59" s="343">
        <f t="shared" si="16"/>
        <v>100.875</v>
      </c>
      <c r="V59" s="341">
        <v>77</v>
      </c>
      <c r="W59" s="342">
        <v>83.25</v>
      </c>
      <c r="X59" s="343">
        <v>29.62</v>
      </c>
      <c r="Y59" s="398">
        <v>30.21</v>
      </c>
      <c r="Z59" s="397">
        <v>28.95</v>
      </c>
    </row>
    <row r="60" spans="2:26" s="246" customFormat="1" ht="13.5" customHeight="1">
      <c r="B60" s="601"/>
      <c r="C60" s="602"/>
      <c r="D60" s="602"/>
      <c r="E60" s="602"/>
      <c r="F60" s="602"/>
      <c r="G60" s="602"/>
      <c r="H60" s="602"/>
      <c r="I60" s="602"/>
      <c r="K60" s="602"/>
      <c r="O60" s="4"/>
      <c r="P60" s="602"/>
      <c r="R60" s="602"/>
      <c r="S60" s="602"/>
      <c r="T60" s="602"/>
      <c r="U60" s="602"/>
      <c r="V60" s="602"/>
      <c r="W60" s="602"/>
      <c r="X60" s="602"/>
      <c r="Y60" s="602"/>
      <c r="Z60" s="602"/>
    </row>
    <row r="61" ht="12">
      <c r="N61" s="4"/>
    </row>
  </sheetData>
  <sheetProtection/>
  <mergeCells count="33">
    <mergeCell ref="A6:A10"/>
    <mergeCell ref="A15:A18"/>
    <mergeCell ref="A59:B59"/>
    <mergeCell ref="A19:A22"/>
    <mergeCell ref="A32:A35"/>
    <mergeCell ref="A54:A57"/>
    <mergeCell ref="A11:A14"/>
    <mergeCell ref="A36:A40"/>
    <mergeCell ref="A28:A31"/>
    <mergeCell ref="O2:Z2"/>
    <mergeCell ref="C2:N2"/>
    <mergeCell ref="C3:H3"/>
    <mergeCell ref="I3:K3"/>
    <mergeCell ref="O3:T3"/>
    <mergeCell ref="U3:W3"/>
    <mergeCell ref="X3:Z3"/>
    <mergeCell ref="L3:N3"/>
    <mergeCell ref="L4:L5"/>
    <mergeCell ref="N4:N5"/>
    <mergeCell ref="A50:A53"/>
    <mergeCell ref="A23:A27"/>
    <mergeCell ref="A41:A44"/>
    <mergeCell ref="I4:I5"/>
    <mergeCell ref="J4:J5"/>
    <mergeCell ref="K4:K5"/>
    <mergeCell ref="A45:A49"/>
    <mergeCell ref="M4:M5"/>
    <mergeCell ref="U4:U5"/>
    <mergeCell ref="V4:V5"/>
    <mergeCell ref="W4:W5"/>
    <mergeCell ref="X4:X5"/>
    <mergeCell ref="Z4:Z5"/>
    <mergeCell ref="Y4:Y5"/>
  </mergeCells>
  <printOptions horizontalCentered="1" verticalCentered="1"/>
  <pageMargins left="0" right="0" top="0.3937007874015748" bottom="0" header="0.4724409448818898" footer="0.15748031496062992"/>
  <pageSetup horizontalDpi="1200" verticalDpi="1200" orientation="landscape" paperSize="9" scale="68" r:id="rId1"/>
  <ignoredErrors>
    <ignoredError sqref="I59 I31 N59 O59:U59" formulaRange="1"/>
    <ignoredError sqref="Q6:Q54 Q55:Q58" formula="1"/>
    <ignoredError sqref="B6:B30 B32:B49 B50:B57" numberStoredAsText="1"/>
    <ignoredError sqref="L59" formula="1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AO74"/>
  <sheetViews>
    <sheetView showGridLines="0" showZeros="0"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.00390625" style="62" customWidth="1"/>
    <col min="2" max="2" width="3.625" style="62" customWidth="1"/>
    <col min="3" max="8" width="3.875" style="62" customWidth="1"/>
    <col min="9" max="11" width="5.375" style="62" customWidth="1"/>
    <col min="12" max="14" width="6.875" style="62" customWidth="1"/>
    <col min="15" max="20" width="6.125" style="62" customWidth="1"/>
    <col min="21" max="21" width="4.125" style="62" customWidth="1"/>
    <col min="22" max="22" width="3.00390625" style="62" customWidth="1"/>
    <col min="23" max="23" width="3.625" style="62" customWidth="1"/>
    <col min="24" max="29" width="3.875" style="62" customWidth="1"/>
    <col min="30" max="32" width="5.375" style="62" customWidth="1"/>
    <col min="33" max="35" width="6.875" style="62" customWidth="1"/>
    <col min="36" max="41" width="6.125" style="62" customWidth="1"/>
    <col min="42" max="16384" width="9.00390625" style="62" customWidth="1"/>
  </cols>
  <sheetData>
    <row r="1" spans="1:22" s="58" customFormat="1" ht="24.75" customHeight="1">
      <c r="A1" s="13" t="s">
        <v>98</v>
      </c>
      <c r="V1" s="13" t="s">
        <v>61</v>
      </c>
    </row>
    <row r="2" spans="1:41" s="65" customFormat="1" ht="18" customHeight="1">
      <c r="A2" s="537"/>
      <c r="B2" s="538"/>
      <c r="C2" s="764" t="s">
        <v>56</v>
      </c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807"/>
      <c r="O2" s="808" t="s">
        <v>89</v>
      </c>
      <c r="P2" s="762"/>
      <c r="Q2" s="762"/>
      <c r="R2" s="762"/>
      <c r="S2" s="762"/>
      <c r="T2" s="763"/>
      <c r="V2" s="537"/>
      <c r="W2" s="538"/>
      <c r="X2" s="764" t="s">
        <v>56</v>
      </c>
      <c r="Y2" s="762"/>
      <c r="Z2" s="762"/>
      <c r="AA2" s="762"/>
      <c r="AB2" s="762"/>
      <c r="AC2" s="762"/>
      <c r="AD2" s="762"/>
      <c r="AE2" s="762"/>
      <c r="AF2" s="762"/>
      <c r="AG2" s="762"/>
      <c r="AH2" s="762"/>
      <c r="AI2" s="807"/>
      <c r="AJ2" s="808" t="s">
        <v>89</v>
      </c>
      <c r="AK2" s="762"/>
      <c r="AL2" s="762"/>
      <c r="AM2" s="762"/>
      <c r="AN2" s="762"/>
      <c r="AO2" s="763"/>
    </row>
    <row r="3" spans="1:41" s="65" customFormat="1" ht="18" customHeight="1">
      <c r="A3" s="539"/>
      <c r="B3" s="540"/>
      <c r="C3" s="765" t="s">
        <v>115</v>
      </c>
      <c r="D3" s="766"/>
      <c r="E3" s="766"/>
      <c r="F3" s="766"/>
      <c r="G3" s="766"/>
      <c r="H3" s="766"/>
      <c r="I3" s="743" t="s">
        <v>53</v>
      </c>
      <c r="J3" s="745"/>
      <c r="K3" s="745"/>
      <c r="L3" s="743" t="s">
        <v>59</v>
      </c>
      <c r="M3" s="745"/>
      <c r="N3" s="805"/>
      <c r="O3" s="774" t="s">
        <v>57</v>
      </c>
      <c r="P3" s="775"/>
      <c r="Q3" s="775"/>
      <c r="R3" s="740" t="s">
        <v>58</v>
      </c>
      <c r="S3" s="806"/>
      <c r="T3" s="742"/>
      <c r="V3" s="539"/>
      <c r="W3" s="540"/>
      <c r="X3" s="765" t="s">
        <v>115</v>
      </c>
      <c r="Y3" s="766"/>
      <c r="Z3" s="766"/>
      <c r="AA3" s="766"/>
      <c r="AB3" s="766"/>
      <c r="AC3" s="766"/>
      <c r="AD3" s="743" t="s">
        <v>53</v>
      </c>
      <c r="AE3" s="745"/>
      <c r="AF3" s="745"/>
      <c r="AG3" s="743" t="s">
        <v>59</v>
      </c>
      <c r="AH3" s="745"/>
      <c r="AI3" s="805"/>
      <c r="AJ3" s="774" t="s">
        <v>57</v>
      </c>
      <c r="AK3" s="775"/>
      <c r="AL3" s="775"/>
      <c r="AM3" s="740" t="s">
        <v>58</v>
      </c>
      <c r="AN3" s="806"/>
      <c r="AO3" s="742"/>
    </row>
    <row r="4" spans="1:41" s="65" customFormat="1" ht="6.75" customHeight="1">
      <c r="A4" s="539"/>
      <c r="B4" s="540"/>
      <c r="C4" s="78"/>
      <c r="D4" s="77"/>
      <c r="E4" s="77"/>
      <c r="F4" s="77"/>
      <c r="G4" s="77"/>
      <c r="H4" s="76"/>
      <c r="I4" s="788">
        <v>2014</v>
      </c>
      <c r="J4" s="784">
        <v>2013</v>
      </c>
      <c r="K4" s="798">
        <v>2012</v>
      </c>
      <c r="L4" s="788">
        <v>2014</v>
      </c>
      <c r="M4" s="784">
        <v>2013</v>
      </c>
      <c r="N4" s="800">
        <v>2012</v>
      </c>
      <c r="O4" s="802">
        <v>2014</v>
      </c>
      <c r="P4" s="784">
        <v>2013</v>
      </c>
      <c r="Q4" s="798">
        <v>2012</v>
      </c>
      <c r="R4" s="782">
        <v>2014</v>
      </c>
      <c r="S4" s="784">
        <v>2013</v>
      </c>
      <c r="T4" s="786">
        <v>2012</v>
      </c>
      <c r="V4" s="539"/>
      <c r="W4" s="540"/>
      <c r="X4" s="78"/>
      <c r="Y4" s="77"/>
      <c r="Z4" s="77"/>
      <c r="AA4" s="77"/>
      <c r="AB4" s="77"/>
      <c r="AC4" s="76"/>
      <c r="AD4" s="788">
        <v>2014</v>
      </c>
      <c r="AE4" s="784">
        <v>2013</v>
      </c>
      <c r="AF4" s="798">
        <v>2012</v>
      </c>
      <c r="AG4" s="788">
        <v>2014</v>
      </c>
      <c r="AH4" s="784">
        <v>2013</v>
      </c>
      <c r="AI4" s="800">
        <v>2012</v>
      </c>
      <c r="AJ4" s="796">
        <v>2014</v>
      </c>
      <c r="AK4" s="784">
        <v>2013</v>
      </c>
      <c r="AL4" s="798">
        <v>2012</v>
      </c>
      <c r="AM4" s="782">
        <v>2014</v>
      </c>
      <c r="AN4" s="784">
        <v>2013</v>
      </c>
      <c r="AO4" s="786">
        <v>2012</v>
      </c>
    </row>
    <row r="5" spans="1:41" s="66" customFormat="1" ht="64.5" customHeight="1">
      <c r="A5" s="592" t="s">
        <v>54</v>
      </c>
      <c r="B5" s="593" t="s">
        <v>55</v>
      </c>
      <c r="C5" s="603" t="s">
        <v>82</v>
      </c>
      <c r="D5" s="61" t="s">
        <v>83</v>
      </c>
      <c r="E5" s="61" t="s">
        <v>84</v>
      </c>
      <c r="F5" s="61" t="s">
        <v>93</v>
      </c>
      <c r="G5" s="61" t="s">
        <v>85</v>
      </c>
      <c r="H5" s="595" t="s">
        <v>86</v>
      </c>
      <c r="I5" s="789"/>
      <c r="J5" s="785"/>
      <c r="K5" s="799"/>
      <c r="L5" s="789"/>
      <c r="M5" s="785"/>
      <c r="N5" s="801"/>
      <c r="O5" s="803"/>
      <c r="P5" s="785"/>
      <c r="Q5" s="799"/>
      <c r="R5" s="783"/>
      <c r="S5" s="785"/>
      <c r="T5" s="787"/>
      <c r="V5" s="592" t="s">
        <v>54</v>
      </c>
      <c r="W5" s="593" t="s">
        <v>55</v>
      </c>
      <c r="X5" s="603" t="s">
        <v>82</v>
      </c>
      <c r="Y5" s="61" t="s">
        <v>83</v>
      </c>
      <c r="Z5" s="61" t="s">
        <v>84</v>
      </c>
      <c r="AA5" s="61" t="s">
        <v>93</v>
      </c>
      <c r="AB5" s="61" t="s">
        <v>85</v>
      </c>
      <c r="AC5" s="595" t="s">
        <v>86</v>
      </c>
      <c r="AD5" s="789"/>
      <c r="AE5" s="785"/>
      <c r="AF5" s="799"/>
      <c r="AG5" s="789"/>
      <c r="AH5" s="785"/>
      <c r="AI5" s="801"/>
      <c r="AJ5" s="797"/>
      <c r="AK5" s="785"/>
      <c r="AL5" s="799"/>
      <c r="AM5" s="783"/>
      <c r="AN5" s="785"/>
      <c r="AO5" s="787"/>
    </row>
    <row r="6" spans="1:41" s="46" customFormat="1" ht="13.5" customHeight="1">
      <c r="A6" s="770">
        <v>1</v>
      </c>
      <c r="B6" s="604" t="s">
        <v>0</v>
      </c>
      <c r="C6" s="605"/>
      <c r="D6" s="606"/>
      <c r="E6" s="606"/>
      <c r="F6" s="606"/>
      <c r="G6" s="606">
        <v>1</v>
      </c>
      <c r="H6" s="607"/>
      <c r="I6" s="608">
        <f>SUM(C6:H6)</f>
        <v>1</v>
      </c>
      <c r="J6" s="606" t="s">
        <v>99</v>
      </c>
      <c r="K6" s="607" t="s">
        <v>99</v>
      </c>
      <c r="L6" s="609">
        <v>33</v>
      </c>
      <c r="M6" s="610" t="s">
        <v>99</v>
      </c>
      <c r="N6" s="611" t="s">
        <v>99</v>
      </c>
      <c r="O6" s="612">
        <f>SUM(I6/6)</f>
        <v>0.16666666666666666</v>
      </c>
      <c r="P6" s="613" t="s">
        <v>99</v>
      </c>
      <c r="Q6" s="614" t="s">
        <v>99</v>
      </c>
      <c r="R6" s="615">
        <v>0.07</v>
      </c>
      <c r="S6" s="616" t="s">
        <v>99</v>
      </c>
      <c r="T6" s="617" t="s">
        <v>99</v>
      </c>
      <c r="V6" s="770">
        <v>1</v>
      </c>
      <c r="W6" s="604" t="s">
        <v>0</v>
      </c>
      <c r="X6" s="68"/>
      <c r="Y6" s="561"/>
      <c r="Z6" s="561"/>
      <c r="AA6" s="561"/>
      <c r="AB6" s="561"/>
      <c r="AC6" s="461"/>
      <c r="AD6" s="68">
        <f>SUM(X6:AC6)</f>
        <v>0</v>
      </c>
      <c r="AE6" s="561">
        <v>0</v>
      </c>
      <c r="AF6" s="461">
        <v>0</v>
      </c>
      <c r="AG6" s="299">
        <v>11</v>
      </c>
      <c r="AH6" s="447">
        <v>9</v>
      </c>
      <c r="AI6" s="618">
        <v>7</v>
      </c>
      <c r="AJ6" s="303">
        <f aca="true" t="shared" si="0" ref="AJ6:AJ59">AD6/6</f>
        <v>0</v>
      </c>
      <c r="AK6" s="304">
        <v>0</v>
      </c>
      <c r="AL6" s="305">
        <v>0</v>
      </c>
      <c r="AM6" s="2">
        <v>0.02</v>
      </c>
      <c r="AN6" s="449">
        <v>0.02</v>
      </c>
      <c r="AO6" s="520">
        <v>0.01</v>
      </c>
    </row>
    <row r="7" spans="1:41" s="46" customFormat="1" ht="13.5" customHeight="1">
      <c r="A7" s="758"/>
      <c r="B7" s="619" t="s">
        <v>1</v>
      </c>
      <c r="C7" s="620"/>
      <c r="D7" s="621"/>
      <c r="E7" s="621"/>
      <c r="F7" s="621"/>
      <c r="G7" s="621"/>
      <c r="H7" s="622"/>
      <c r="I7" s="623">
        <f aca="true" t="shared" si="1" ref="I7:I59">SUM(C7:H7)</f>
        <v>0</v>
      </c>
      <c r="J7" s="624" t="s">
        <v>99</v>
      </c>
      <c r="K7" s="622" t="s">
        <v>99</v>
      </c>
      <c r="L7" s="625">
        <v>38</v>
      </c>
      <c r="M7" s="626" t="s">
        <v>99</v>
      </c>
      <c r="N7" s="627" t="s">
        <v>99</v>
      </c>
      <c r="O7" s="612">
        <f aca="true" t="shared" si="2" ref="O7:O47">SUM(I7/6)</f>
        <v>0</v>
      </c>
      <c r="P7" s="628" t="s">
        <v>99</v>
      </c>
      <c r="Q7" s="629" t="s">
        <v>99</v>
      </c>
      <c r="R7" s="630">
        <v>0.08</v>
      </c>
      <c r="S7" s="631" t="s">
        <v>99</v>
      </c>
      <c r="T7" s="632" t="s">
        <v>99</v>
      </c>
      <c r="V7" s="758"/>
      <c r="W7" s="619" t="s">
        <v>1</v>
      </c>
      <c r="X7" s="485"/>
      <c r="Y7" s="435"/>
      <c r="Z7" s="435"/>
      <c r="AA7" s="435"/>
      <c r="AB7" s="435"/>
      <c r="AC7" s="422"/>
      <c r="AD7" s="485">
        <f aca="true" t="shared" si="3" ref="AD7:AD41">SUM(X7:AC7)</f>
        <v>0</v>
      </c>
      <c r="AE7" s="435">
        <v>0</v>
      </c>
      <c r="AF7" s="422">
        <v>0</v>
      </c>
      <c r="AG7" s="234">
        <v>9</v>
      </c>
      <c r="AH7" s="284">
        <v>6</v>
      </c>
      <c r="AI7" s="633">
        <v>5</v>
      </c>
      <c r="AJ7" s="308">
        <f t="shared" si="0"/>
        <v>0</v>
      </c>
      <c r="AK7" s="285">
        <v>0</v>
      </c>
      <c r="AL7" s="286">
        <v>0</v>
      </c>
      <c r="AM7" s="241">
        <v>0.02</v>
      </c>
      <c r="AN7" s="437">
        <v>0.01</v>
      </c>
      <c r="AO7" s="372">
        <v>0.01</v>
      </c>
    </row>
    <row r="8" spans="1:41" s="46" customFormat="1" ht="13.5" customHeight="1">
      <c r="A8" s="758"/>
      <c r="B8" s="619" t="s">
        <v>2</v>
      </c>
      <c r="C8" s="620"/>
      <c r="D8" s="621"/>
      <c r="E8" s="621"/>
      <c r="F8" s="621"/>
      <c r="G8" s="621"/>
      <c r="H8" s="622"/>
      <c r="I8" s="623">
        <f t="shared" si="1"/>
        <v>0</v>
      </c>
      <c r="J8" s="624" t="s">
        <v>99</v>
      </c>
      <c r="K8" s="622" t="s">
        <v>99</v>
      </c>
      <c r="L8" s="625">
        <v>41</v>
      </c>
      <c r="M8" s="626" t="s">
        <v>99</v>
      </c>
      <c r="N8" s="627" t="s">
        <v>99</v>
      </c>
      <c r="O8" s="612">
        <f t="shared" si="2"/>
        <v>0</v>
      </c>
      <c r="P8" s="628" t="s">
        <v>99</v>
      </c>
      <c r="Q8" s="629" t="s">
        <v>99</v>
      </c>
      <c r="R8" s="630">
        <v>0.09</v>
      </c>
      <c r="S8" s="631" t="s">
        <v>99</v>
      </c>
      <c r="T8" s="632" t="s">
        <v>99</v>
      </c>
      <c r="V8" s="758"/>
      <c r="W8" s="619" t="s">
        <v>2</v>
      </c>
      <c r="X8" s="485"/>
      <c r="Y8" s="435"/>
      <c r="Z8" s="435"/>
      <c r="AA8" s="435"/>
      <c r="AB8" s="435"/>
      <c r="AC8" s="422"/>
      <c r="AD8" s="485">
        <f t="shared" si="3"/>
        <v>0</v>
      </c>
      <c r="AE8" s="435">
        <v>0</v>
      </c>
      <c r="AF8" s="422">
        <v>0</v>
      </c>
      <c r="AG8" s="234">
        <v>7</v>
      </c>
      <c r="AH8" s="284">
        <v>6</v>
      </c>
      <c r="AI8" s="633">
        <v>12</v>
      </c>
      <c r="AJ8" s="308">
        <f t="shared" si="0"/>
        <v>0</v>
      </c>
      <c r="AK8" s="285">
        <v>0</v>
      </c>
      <c r="AL8" s="286">
        <v>0</v>
      </c>
      <c r="AM8" s="241">
        <v>0.01</v>
      </c>
      <c r="AN8" s="437">
        <v>0.01</v>
      </c>
      <c r="AO8" s="372">
        <v>0.03</v>
      </c>
    </row>
    <row r="9" spans="1:41" s="46" customFormat="1" ht="13.5" customHeight="1">
      <c r="A9" s="758"/>
      <c r="B9" s="619" t="s">
        <v>3</v>
      </c>
      <c r="C9" s="620"/>
      <c r="D9" s="621"/>
      <c r="E9" s="621"/>
      <c r="F9" s="621"/>
      <c r="G9" s="621"/>
      <c r="H9" s="622"/>
      <c r="I9" s="623">
        <f t="shared" si="1"/>
        <v>0</v>
      </c>
      <c r="J9" s="624" t="s">
        <v>99</v>
      </c>
      <c r="K9" s="622" t="s">
        <v>99</v>
      </c>
      <c r="L9" s="625">
        <v>69</v>
      </c>
      <c r="M9" s="626" t="s">
        <v>99</v>
      </c>
      <c r="N9" s="627" t="s">
        <v>99</v>
      </c>
      <c r="O9" s="612">
        <f t="shared" si="2"/>
        <v>0</v>
      </c>
      <c r="P9" s="628" t="s">
        <v>99</v>
      </c>
      <c r="Q9" s="629" t="s">
        <v>99</v>
      </c>
      <c r="R9" s="630">
        <v>0.15</v>
      </c>
      <c r="S9" s="631" t="s">
        <v>99</v>
      </c>
      <c r="T9" s="632" t="s">
        <v>99</v>
      </c>
      <c r="V9" s="758"/>
      <c r="W9" s="619" t="s">
        <v>3</v>
      </c>
      <c r="X9" s="485"/>
      <c r="Y9" s="435"/>
      <c r="Z9" s="435"/>
      <c r="AA9" s="435"/>
      <c r="AB9" s="435"/>
      <c r="AC9" s="422"/>
      <c r="AD9" s="485">
        <f t="shared" si="3"/>
        <v>0</v>
      </c>
      <c r="AE9" s="435">
        <v>0</v>
      </c>
      <c r="AF9" s="422">
        <v>0</v>
      </c>
      <c r="AG9" s="234">
        <v>7</v>
      </c>
      <c r="AH9" s="284">
        <v>5</v>
      </c>
      <c r="AI9" s="633">
        <v>7</v>
      </c>
      <c r="AJ9" s="308">
        <f t="shared" si="0"/>
        <v>0</v>
      </c>
      <c r="AK9" s="285">
        <v>0</v>
      </c>
      <c r="AL9" s="286">
        <v>0</v>
      </c>
      <c r="AM9" s="241">
        <v>0.01</v>
      </c>
      <c r="AN9" s="437">
        <v>0.01</v>
      </c>
      <c r="AO9" s="372">
        <v>0.01</v>
      </c>
    </row>
    <row r="10" spans="1:41" s="46" customFormat="1" ht="13.5" customHeight="1">
      <c r="A10" s="759"/>
      <c r="B10" s="619" t="s">
        <v>4</v>
      </c>
      <c r="C10" s="620"/>
      <c r="D10" s="621"/>
      <c r="E10" s="621"/>
      <c r="F10" s="621"/>
      <c r="G10" s="621"/>
      <c r="H10" s="622"/>
      <c r="I10" s="634">
        <f t="shared" si="1"/>
        <v>0</v>
      </c>
      <c r="J10" s="624" t="s">
        <v>99</v>
      </c>
      <c r="K10" s="622" t="s">
        <v>99</v>
      </c>
      <c r="L10" s="625">
        <v>59</v>
      </c>
      <c r="M10" s="626" t="s">
        <v>99</v>
      </c>
      <c r="N10" s="627" t="s">
        <v>99</v>
      </c>
      <c r="O10" s="635">
        <f t="shared" si="2"/>
        <v>0</v>
      </c>
      <c r="P10" s="628" t="s">
        <v>99</v>
      </c>
      <c r="Q10" s="629" t="s">
        <v>99</v>
      </c>
      <c r="R10" s="630">
        <v>0.12</v>
      </c>
      <c r="S10" s="631" t="s">
        <v>99</v>
      </c>
      <c r="T10" s="632" t="s">
        <v>99</v>
      </c>
      <c r="V10" s="759"/>
      <c r="W10" s="619" t="s">
        <v>4</v>
      </c>
      <c r="X10" s="485"/>
      <c r="Y10" s="435"/>
      <c r="Z10" s="435"/>
      <c r="AA10" s="435"/>
      <c r="AB10" s="435"/>
      <c r="AC10" s="422"/>
      <c r="AD10" s="485">
        <f t="shared" si="3"/>
        <v>0</v>
      </c>
      <c r="AE10" s="435">
        <v>0</v>
      </c>
      <c r="AF10" s="422">
        <v>0</v>
      </c>
      <c r="AG10" s="234">
        <v>7</v>
      </c>
      <c r="AH10" s="284">
        <v>7</v>
      </c>
      <c r="AI10" s="633">
        <v>10</v>
      </c>
      <c r="AJ10" s="308">
        <f t="shared" si="0"/>
        <v>0</v>
      </c>
      <c r="AK10" s="285">
        <v>0</v>
      </c>
      <c r="AL10" s="286">
        <v>0</v>
      </c>
      <c r="AM10" s="241">
        <v>0.01</v>
      </c>
      <c r="AN10" s="437">
        <v>0.01</v>
      </c>
      <c r="AO10" s="372">
        <v>0.02</v>
      </c>
    </row>
    <row r="11" spans="1:41" s="3" customFormat="1" ht="13.5" customHeight="1">
      <c r="A11" s="771">
        <v>2</v>
      </c>
      <c r="B11" s="636" t="s">
        <v>5</v>
      </c>
      <c r="C11" s="637"/>
      <c r="D11" s="638"/>
      <c r="E11" s="638"/>
      <c r="F11" s="638"/>
      <c r="G11" s="638"/>
      <c r="H11" s="639"/>
      <c r="I11" s="623">
        <f t="shared" si="1"/>
        <v>0</v>
      </c>
      <c r="J11" s="640" t="s">
        <v>99</v>
      </c>
      <c r="K11" s="639" t="s">
        <v>99</v>
      </c>
      <c r="L11" s="637">
        <v>59</v>
      </c>
      <c r="M11" s="638" t="s">
        <v>99</v>
      </c>
      <c r="N11" s="639" t="s">
        <v>99</v>
      </c>
      <c r="O11" s="612">
        <f t="shared" si="2"/>
        <v>0</v>
      </c>
      <c r="P11" s="641" t="s">
        <v>99</v>
      </c>
      <c r="Q11" s="642" t="s">
        <v>99</v>
      </c>
      <c r="R11" s="643">
        <v>0.12</v>
      </c>
      <c r="S11" s="644" t="s">
        <v>99</v>
      </c>
      <c r="T11" s="645" t="s">
        <v>99</v>
      </c>
      <c r="V11" s="771">
        <v>2</v>
      </c>
      <c r="W11" s="636" t="s">
        <v>5</v>
      </c>
      <c r="X11" s="275"/>
      <c r="Y11" s="450"/>
      <c r="Z11" s="450"/>
      <c r="AA11" s="450"/>
      <c r="AB11" s="450"/>
      <c r="AC11" s="277"/>
      <c r="AD11" s="275">
        <f t="shared" si="3"/>
        <v>0</v>
      </c>
      <c r="AE11" s="450">
        <v>0</v>
      </c>
      <c r="AF11" s="277">
        <v>0</v>
      </c>
      <c r="AG11" s="275">
        <v>9</v>
      </c>
      <c r="AH11" s="450">
        <v>12</v>
      </c>
      <c r="AI11" s="646">
        <v>7</v>
      </c>
      <c r="AJ11" s="320">
        <f t="shared" si="0"/>
        <v>0</v>
      </c>
      <c r="AK11" s="314">
        <v>0</v>
      </c>
      <c r="AL11" s="321">
        <v>0.16666666666666666</v>
      </c>
      <c r="AM11" s="280">
        <v>0.02</v>
      </c>
      <c r="AN11" s="433">
        <v>0.03</v>
      </c>
      <c r="AO11" s="487">
        <v>0.01</v>
      </c>
    </row>
    <row r="12" spans="1:41" s="3" customFormat="1" ht="13.5" customHeight="1">
      <c r="A12" s="772"/>
      <c r="B12" s="619" t="s">
        <v>6</v>
      </c>
      <c r="C12" s="625"/>
      <c r="D12" s="626"/>
      <c r="E12" s="626"/>
      <c r="F12" s="626"/>
      <c r="G12" s="626"/>
      <c r="H12" s="627"/>
      <c r="I12" s="623">
        <f t="shared" si="1"/>
        <v>0</v>
      </c>
      <c r="J12" s="647" t="s">
        <v>99</v>
      </c>
      <c r="K12" s="627" t="s">
        <v>99</v>
      </c>
      <c r="L12" s="625">
        <v>74</v>
      </c>
      <c r="M12" s="626" t="s">
        <v>99</v>
      </c>
      <c r="N12" s="627" t="s">
        <v>99</v>
      </c>
      <c r="O12" s="612">
        <f t="shared" si="2"/>
        <v>0</v>
      </c>
      <c r="P12" s="628" t="s">
        <v>99</v>
      </c>
      <c r="Q12" s="629" t="s">
        <v>99</v>
      </c>
      <c r="R12" s="630">
        <v>0.16</v>
      </c>
      <c r="S12" s="631" t="s">
        <v>99</v>
      </c>
      <c r="T12" s="632" t="s">
        <v>99</v>
      </c>
      <c r="V12" s="772"/>
      <c r="W12" s="619" t="s">
        <v>6</v>
      </c>
      <c r="X12" s="234"/>
      <c r="Y12" s="284"/>
      <c r="Z12" s="284"/>
      <c r="AA12" s="284"/>
      <c r="AB12" s="284"/>
      <c r="AC12" s="236"/>
      <c r="AD12" s="234">
        <f t="shared" si="3"/>
        <v>0</v>
      </c>
      <c r="AE12" s="284">
        <v>0</v>
      </c>
      <c r="AF12" s="236">
        <v>0</v>
      </c>
      <c r="AG12" s="234">
        <v>7</v>
      </c>
      <c r="AH12" s="284">
        <v>3</v>
      </c>
      <c r="AI12" s="633">
        <v>8</v>
      </c>
      <c r="AJ12" s="308">
        <f t="shared" si="0"/>
        <v>0</v>
      </c>
      <c r="AK12" s="285">
        <v>0</v>
      </c>
      <c r="AL12" s="286">
        <v>0</v>
      </c>
      <c r="AM12" s="241">
        <v>0.01</v>
      </c>
      <c r="AN12" s="437">
        <v>0.01</v>
      </c>
      <c r="AO12" s="372">
        <v>0.02</v>
      </c>
    </row>
    <row r="13" spans="1:41" s="3" customFormat="1" ht="13.5" customHeight="1">
      <c r="A13" s="772"/>
      <c r="B13" s="619" t="s">
        <v>7</v>
      </c>
      <c r="C13" s="625"/>
      <c r="D13" s="626"/>
      <c r="E13" s="626"/>
      <c r="F13" s="626"/>
      <c r="G13" s="626"/>
      <c r="H13" s="627"/>
      <c r="I13" s="623">
        <f t="shared" si="1"/>
        <v>0</v>
      </c>
      <c r="J13" s="647" t="s">
        <v>99</v>
      </c>
      <c r="K13" s="627" t="s">
        <v>99</v>
      </c>
      <c r="L13" s="625">
        <v>60</v>
      </c>
      <c r="M13" s="626" t="s">
        <v>99</v>
      </c>
      <c r="N13" s="627" t="s">
        <v>99</v>
      </c>
      <c r="O13" s="612">
        <f t="shared" si="2"/>
        <v>0</v>
      </c>
      <c r="P13" s="628" t="s">
        <v>99</v>
      </c>
      <c r="Q13" s="629" t="s">
        <v>99</v>
      </c>
      <c r="R13" s="630">
        <v>0.13</v>
      </c>
      <c r="S13" s="631" t="s">
        <v>99</v>
      </c>
      <c r="T13" s="632" t="s">
        <v>99</v>
      </c>
      <c r="V13" s="772"/>
      <c r="W13" s="619" t="s">
        <v>7</v>
      </c>
      <c r="X13" s="234"/>
      <c r="Y13" s="284"/>
      <c r="Z13" s="284"/>
      <c r="AA13" s="284"/>
      <c r="AB13" s="284"/>
      <c r="AC13" s="236"/>
      <c r="AD13" s="234">
        <f t="shared" si="3"/>
        <v>0</v>
      </c>
      <c r="AE13" s="284">
        <v>0</v>
      </c>
      <c r="AF13" s="236">
        <v>0</v>
      </c>
      <c r="AG13" s="234">
        <v>3</v>
      </c>
      <c r="AH13" s="284">
        <v>7</v>
      </c>
      <c r="AI13" s="633">
        <v>7</v>
      </c>
      <c r="AJ13" s="308">
        <f t="shared" si="0"/>
        <v>0</v>
      </c>
      <c r="AK13" s="285">
        <v>0</v>
      </c>
      <c r="AL13" s="286">
        <v>0</v>
      </c>
      <c r="AM13" s="241">
        <v>0.01</v>
      </c>
      <c r="AN13" s="437">
        <v>0.01</v>
      </c>
      <c r="AO13" s="372">
        <v>0.02</v>
      </c>
    </row>
    <row r="14" spans="1:41" s="3" customFormat="1" ht="13.5" customHeight="1">
      <c r="A14" s="773"/>
      <c r="B14" s="451" t="s">
        <v>8</v>
      </c>
      <c r="C14" s="648"/>
      <c r="D14" s="649"/>
      <c r="E14" s="649"/>
      <c r="F14" s="649"/>
      <c r="G14" s="649"/>
      <c r="H14" s="650"/>
      <c r="I14" s="634">
        <f t="shared" si="1"/>
        <v>0</v>
      </c>
      <c r="J14" s="651" t="s">
        <v>99</v>
      </c>
      <c r="K14" s="650" t="s">
        <v>99</v>
      </c>
      <c r="L14" s="648">
        <v>85</v>
      </c>
      <c r="M14" s="649" t="s">
        <v>99</v>
      </c>
      <c r="N14" s="650" t="s">
        <v>99</v>
      </c>
      <c r="O14" s="635">
        <f t="shared" si="2"/>
        <v>0</v>
      </c>
      <c r="P14" s="652" t="s">
        <v>99</v>
      </c>
      <c r="Q14" s="653" t="s">
        <v>99</v>
      </c>
      <c r="R14" s="654">
        <v>0.18</v>
      </c>
      <c r="S14" s="655" t="s">
        <v>99</v>
      </c>
      <c r="T14" s="656" t="s">
        <v>99</v>
      </c>
      <c r="V14" s="773"/>
      <c r="W14" s="451" t="s">
        <v>8</v>
      </c>
      <c r="X14" s="253"/>
      <c r="Y14" s="288"/>
      <c r="Z14" s="288"/>
      <c r="AA14" s="288"/>
      <c r="AB14" s="288"/>
      <c r="AC14" s="255"/>
      <c r="AD14" s="253">
        <f t="shared" si="3"/>
        <v>0</v>
      </c>
      <c r="AE14" s="288">
        <v>0</v>
      </c>
      <c r="AF14" s="255">
        <v>0</v>
      </c>
      <c r="AG14" s="253">
        <v>5</v>
      </c>
      <c r="AH14" s="288">
        <v>15</v>
      </c>
      <c r="AI14" s="657">
        <v>10</v>
      </c>
      <c r="AJ14" s="312">
        <f t="shared" si="0"/>
        <v>0</v>
      </c>
      <c r="AK14" s="289">
        <v>0</v>
      </c>
      <c r="AL14" s="290">
        <v>0</v>
      </c>
      <c r="AM14" s="259">
        <v>0.01</v>
      </c>
      <c r="AN14" s="446">
        <v>0.03</v>
      </c>
      <c r="AO14" s="374">
        <v>0.02</v>
      </c>
    </row>
    <row r="15" spans="1:41" s="3" customFormat="1" ht="13.5" customHeight="1">
      <c r="A15" s="757">
        <v>3</v>
      </c>
      <c r="B15" s="619" t="s">
        <v>9</v>
      </c>
      <c r="C15" s="625"/>
      <c r="D15" s="626"/>
      <c r="E15" s="626"/>
      <c r="F15" s="626"/>
      <c r="G15" s="626"/>
      <c r="H15" s="627"/>
      <c r="I15" s="623">
        <f t="shared" si="1"/>
        <v>0</v>
      </c>
      <c r="J15" s="647" t="s">
        <v>99</v>
      </c>
      <c r="K15" s="627" t="s">
        <v>99</v>
      </c>
      <c r="L15" s="625">
        <v>83</v>
      </c>
      <c r="M15" s="626" t="s">
        <v>99</v>
      </c>
      <c r="N15" s="627" t="s">
        <v>99</v>
      </c>
      <c r="O15" s="612">
        <f t="shared" si="2"/>
        <v>0</v>
      </c>
      <c r="P15" s="628" t="s">
        <v>99</v>
      </c>
      <c r="Q15" s="629" t="s">
        <v>99</v>
      </c>
      <c r="R15" s="630">
        <v>0.17</v>
      </c>
      <c r="S15" s="631" t="s">
        <v>99</v>
      </c>
      <c r="T15" s="632" t="s">
        <v>99</v>
      </c>
      <c r="V15" s="757">
        <v>3</v>
      </c>
      <c r="W15" s="619" t="s">
        <v>9</v>
      </c>
      <c r="X15" s="234"/>
      <c r="Y15" s="284"/>
      <c r="Z15" s="284"/>
      <c r="AA15" s="284"/>
      <c r="AB15" s="284"/>
      <c r="AC15" s="236"/>
      <c r="AD15" s="234">
        <f t="shared" si="3"/>
        <v>0</v>
      </c>
      <c r="AE15" s="284">
        <v>0</v>
      </c>
      <c r="AF15" s="236">
        <v>0</v>
      </c>
      <c r="AG15" s="234">
        <v>8</v>
      </c>
      <c r="AH15" s="284">
        <v>16</v>
      </c>
      <c r="AI15" s="633">
        <v>10</v>
      </c>
      <c r="AJ15" s="308">
        <f t="shared" si="0"/>
        <v>0</v>
      </c>
      <c r="AK15" s="285">
        <v>0</v>
      </c>
      <c r="AL15" s="286">
        <v>0</v>
      </c>
      <c r="AM15" s="241">
        <v>0.02</v>
      </c>
      <c r="AN15" s="437">
        <v>0.03</v>
      </c>
      <c r="AO15" s="372">
        <v>0.02</v>
      </c>
    </row>
    <row r="16" spans="1:41" s="3" customFormat="1" ht="13.5" customHeight="1">
      <c r="A16" s="758"/>
      <c r="B16" s="619" t="s">
        <v>10</v>
      </c>
      <c r="C16" s="625"/>
      <c r="D16" s="626"/>
      <c r="E16" s="626"/>
      <c r="F16" s="626"/>
      <c r="G16" s="626"/>
      <c r="H16" s="627"/>
      <c r="I16" s="623">
        <f t="shared" si="1"/>
        <v>0</v>
      </c>
      <c r="J16" s="647" t="s">
        <v>99</v>
      </c>
      <c r="K16" s="627" t="s">
        <v>99</v>
      </c>
      <c r="L16" s="625">
        <v>88</v>
      </c>
      <c r="M16" s="626" t="s">
        <v>99</v>
      </c>
      <c r="N16" s="627" t="s">
        <v>99</v>
      </c>
      <c r="O16" s="612">
        <f t="shared" si="2"/>
        <v>0</v>
      </c>
      <c r="P16" s="628" t="s">
        <v>99</v>
      </c>
      <c r="Q16" s="629" t="s">
        <v>99</v>
      </c>
      <c r="R16" s="630">
        <v>0.19</v>
      </c>
      <c r="S16" s="631" t="s">
        <v>99</v>
      </c>
      <c r="T16" s="632" t="s">
        <v>99</v>
      </c>
      <c r="V16" s="758"/>
      <c r="W16" s="619" t="s">
        <v>10</v>
      </c>
      <c r="X16" s="234"/>
      <c r="Y16" s="284"/>
      <c r="Z16" s="284"/>
      <c r="AA16" s="284"/>
      <c r="AB16" s="284"/>
      <c r="AC16" s="236"/>
      <c r="AD16" s="234">
        <f t="shared" si="3"/>
        <v>0</v>
      </c>
      <c r="AE16" s="284">
        <v>0</v>
      </c>
      <c r="AF16" s="236">
        <v>0</v>
      </c>
      <c r="AG16" s="234">
        <v>11</v>
      </c>
      <c r="AH16" s="284">
        <v>11</v>
      </c>
      <c r="AI16" s="633">
        <v>8</v>
      </c>
      <c r="AJ16" s="308">
        <f t="shared" si="0"/>
        <v>0</v>
      </c>
      <c r="AK16" s="285">
        <v>0</v>
      </c>
      <c r="AL16" s="286">
        <v>0</v>
      </c>
      <c r="AM16" s="241">
        <v>0.02</v>
      </c>
      <c r="AN16" s="437">
        <v>0.02</v>
      </c>
      <c r="AO16" s="372">
        <v>0.02</v>
      </c>
    </row>
    <row r="17" spans="1:41" s="3" customFormat="1" ht="13.5" customHeight="1">
      <c r="A17" s="758"/>
      <c r="B17" s="619" t="s">
        <v>11</v>
      </c>
      <c r="C17" s="625"/>
      <c r="D17" s="626"/>
      <c r="E17" s="626"/>
      <c r="F17" s="626"/>
      <c r="G17" s="626"/>
      <c r="H17" s="627"/>
      <c r="I17" s="623">
        <f t="shared" si="1"/>
        <v>0</v>
      </c>
      <c r="J17" s="647" t="s">
        <v>99</v>
      </c>
      <c r="K17" s="627" t="s">
        <v>99</v>
      </c>
      <c r="L17" s="625">
        <v>134</v>
      </c>
      <c r="M17" s="626" t="s">
        <v>99</v>
      </c>
      <c r="N17" s="627" t="s">
        <v>99</v>
      </c>
      <c r="O17" s="612">
        <f t="shared" si="2"/>
        <v>0</v>
      </c>
      <c r="P17" s="628" t="s">
        <v>99</v>
      </c>
      <c r="Q17" s="629" t="s">
        <v>99</v>
      </c>
      <c r="R17" s="630">
        <v>0.28</v>
      </c>
      <c r="S17" s="631" t="s">
        <v>99</v>
      </c>
      <c r="T17" s="632" t="s">
        <v>99</v>
      </c>
      <c r="V17" s="758"/>
      <c r="W17" s="619" t="s">
        <v>11</v>
      </c>
      <c r="X17" s="234"/>
      <c r="Y17" s="284"/>
      <c r="Z17" s="284"/>
      <c r="AA17" s="284"/>
      <c r="AB17" s="284"/>
      <c r="AC17" s="236"/>
      <c r="AD17" s="234">
        <f t="shared" si="3"/>
        <v>0</v>
      </c>
      <c r="AE17" s="284">
        <v>0</v>
      </c>
      <c r="AF17" s="236">
        <v>0</v>
      </c>
      <c r="AG17" s="234">
        <v>4</v>
      </c>
      <c r="AH17" s="284">
        <v>6</v>
      </c>
      <c r="AI17" s="633">
        <v>9</v>
      </c>
      <c r="AJ17" s="308">
        <f t="shared" si="0"/>
        <v>0</v>
      </c>
      <c r="AK17" s="285">
        <v>0</v>
      </c>
      <c r="AL17" s="286">
        <v>0</v>
      </c>
      <c r="AM17" s="241">
        <v>0.01</v>
      </c>
      <c r="AN17" s="437">
        <v>0.01</v>
      </c>
      <c r="AO17" s="372">
        <v>0.02</v>
      </c>
    </row>
    <row r="18" spans="1:41" s="3" customFormat="1" ht="13.5" customHeight="1">
      <c r="A18" s="759"/>
      <c r="B18" s="451" t="s">
        <v>12</v>
      </c>
      <c r="C18" s="648"/>
      <c r="D18" s="649"/>
      <c r="E18" s="649">
        <v>1</v>
      </c>
      <c r="F18" s="649"/>
      <c r="G18" s="649"/>
      <c r="H18" s="650"/>
      <c r="I18" s="634">
        <f t="shared" si="1"/>
        <v>1</v>
      </c>
      <c r="J18" s="651" t="s">
        <v>99</v>
      </c>
      <c r="K18" s="650" t="s">
        <v>99</v>
      </c>
      <c r="L18" s="648">
        <v>133</v>
      </c>
      <c r="M18" s="649" t="s">
        <v>99</v>
      </c>
      <c r="N18" s="650" t="s">
        <v>99</v>
      </c>
      <c r="O18" s="635">
        <f t="shared" si="2"/>
        <v>0.16666666666666666</v>
      </c>
      <c r="P18" s="652" t="s">
        <v>99</v>
      </c>
      <c r="Q18" s="653" t="s">
        <v>99</v>
      </c>
      <c r="R18" s="654">
        <v>0.28</v>
      </c>
      <c r="S18" s="655" t="s">
        <v>99</v>
      </c>
      <c r="T18" s="656" t="s">
        <v>99</v>
      </c>
      <c r="V18" s="759"/>
      <c r="W18" s="451" t="s">
        <v>12</v>
      </c>
      <c r="X18" s="253"/>
      <c r="Y18" s="288"/>
      <c r="Z18" s="288"/>
      <c r="AA18" s="288"/>
      <c r="AB18" s="288"/>
      <c r="AC18" s="255"/>
      <c r="AD18" s="253">
        <f t="shared" si="3"/>
        <v>0</v>
      </c>
      <c r="AE18" s="288">
        <v>0</v>
      </c>
      <c r="AF18" s="255">
        <v>0</v>
      </c>
      <c r="AG18" s="253">
        <v>8</v>
      </c>
      <c r="AH18" s="288">
        <v>8</v>
      </c>
      <c r="AI18" s="657">
        <v>9</v>
      </c>
      <c r="AJ18" s="312">
        <f t="shared" si="0"/>
        <v>0</v>
      </c>
      <c r="AK18" s="289">
        <v>0</v>
      </c>
      <c r="AL18" s="290">
        <v>0</v>
      </c>
      <c r="AM18" s="259">
        <v>0.02</v>
      </c>
      <c r="AN18" s="446">
        <v>0.02</v>
      </c>
      <c r="AO18" s="374">
        <v>0.02</v>
      </c>
    </row>
    <row r="19" spans="1:41" s="3" customFormat="1" ht="13.5" customHeight="1">
      <c r="A19" s="757">
        <v>4</v>
      </c>
      <c r="B19" s="619" t="s">
        <v>13</v>
      </c>
      <c r="C19" s="625"/>
      <c r="D19" s="626"/>
      <c r="E19" s="626">
        <v>5</v>
      </c>
      <c r="F19" s="626"/>
      <c r="G19" s="626"/>
      <c r="H19" s="627"/>
      <c r="I19" s="623">
        <f t="shared" si="1"/>
        <v>5</v>
      </c>
      <c r="J19" s="647" t="s">
        <v>99</v>
      </c>
      <c r="K19" s="627" t="s">
        <v>99</v>
      </c>
      <c r="L19" s="625">
        <v>124</v>
      </c>
      <c r="M19" s="626" t="s">
        <v>99</v>
      </c>
      <c r="N19" s="627" t="s">
        <v>99</v>
      </c>
      <c r="O19" s="612">
        <f t="shared" si="2"/>
        <v>0.8333333333333334</v>
      </c>
      <c r="P19" s="628" t="s">
        <v>99</v>
      </c>
      <c r="Q19" s="629" t="s">
        <v>99</v>
      </c>
      <c r="R19" s="630">
        <v>0.26</v>
      </c>
      <c r="S19" s="631" t="s">
        <v>99</v>
      </c>
      <c r="T19" s="632" t="s">
        <v>99</v>
      </c>
      <c r="V19" s="757">
        <v>4</v>
      </c>
      <c r="W19" s="619" t="s">
        <v>13</v>
      </c>
      <c r="X19" s="234"/>
      <c r="Y19" s="284"/>
      <c r="Z19" s="284"/>
      <c r="AA19" s="284"/>
      <c r="AB19" s="284"/>
      <c r="AC19" s="236"/>
      <c r="AD19" s="234">
        <f t="shared" si="3"/>
        <v>0</v>
      </c>
      <c r="AE19" s="284">
        <v>0</v>
      </c>
      <c r="AF19" s="236">
        <v>0</v>
      </c>
      <c r="AG19" s="234">
        <v>13</v>
      </c>
      <c r="AH19" s="284">
        <v>9</v>
      </c>
      <c r="AI19" s="633">
        <v>5</v>
      </c>
      <c r="AJ19" s="308">
        <f t="shared" si="0"/>
        <v>0</v>
      </c>
      <c r="AK19" s="285">
        <v>0</v>
      </c>
      <c r="AL19" s="286">
        <v>0</v>
      </c>
      <c r="AM19" s="241">
        <v>0.03</v>
      </c>
      <c r="AN19" s="437">
        <v>0.02</v>
      </c>
      <c r="AO19" s="372">
        <v>0.01</v>
      </c>
    </row>
    <row r="20" spans="1:41" s="3" customFormat="1" ht="13.5" customHeight="1">
      <c r="A20" s="758"/>
      <c r="B20" s="619" t="s">
        <v>14</v>
      </c>
      <c r="C20" s="625"/>
      <c r="D20" s="626"/>
      <c r="E20" s="626">
        <v>5</v>
      </c>
      <c r="F20" s="626"/>
      <c r="G20" s="626"/>
      <c r="H20" s="627"/>
      <c r="I20" s="623">
        <f t="shared" si="1"/>
        <v>5</v>
      </c>
      <c r="J20" s="647" t="s">
        <v>99</v>
      </c>
      <c r="K20" s="627" t="s">
        <v>99</v>
      </c>
      <c r="L20" s="625">
        <v>184</v>
      </c>
      <c r="M20" s="626" t="s">
        <v>99</v>
      </c>
      <c r="N20" s="627" t="s">
        <v>99</v>
      </c>
      <c r="O20" s="612">
        <f t="shared" si="2"/>
        <v>0.8333333333333334</v>
      </c>
      <c r="P20" s="628" t="s">
        <v>99</v>
      </c>
      <c r="Q20" s="629" t="s">
        <v>99</v>
      </c>
      <c r="R20" s="630">
        <v>0.39</v>
      </c>
      <c r="S20" s="631" t="s">
        <v>99</v>
      </c>
      <c r="T20" s="632" t="s">
        <v>99</v>
      </c>
      <c r="V20" s="758"/>
      <c r="W20" s="619" t="s">
        <v>14</v>
      </c>
      <c r="X20" s="234"/>
      <c r="Y20" s="284"/>
      <c r="Z20" s="284"/>
      <c r="AA20" s="284"/>
      <c r="AB20" s="284"/>
      <c r="AC20" s="236"/>
      <c r="AD20" s="234">
        <f t="shared" si="3"/>
        <v>0</v>
      </c>
      <c r="AE20" s="284">
        <v>0</v>
      </c>
      <c r="AF20" s="236">
        <v>0</v>
      </c>
      <c r="AG20" s="234">
        <v>6</v>
      </c>
      <c r="AH20" s="284">
        <v>10</v>
      </c>
      <c r="AI20" s="633">
        <v>4</v>
      </c>
      <c r="AJ20" s="308">
        <f t="shared" si="0"/>
        <v>0</v>
      </c>
      <c r="AK20" s="285">
        <v>0</v>
      </c>
      <c r="AL20" s="286">
        <v>0</v>
      </c>
      <c r="AM20" s="241">
        <v>0.01</v>
      </c>
      <c r="AN20" s="437">
        <v>0.02</v>
      </c>
      <c r="AO20" s="372">
        <v>0.01</v>
      </c>
    </row>
    <row r="21" spans="1:41" s="3" customFormat="1" ht="13.5" customHeight="1">
      <c r="A21" s="758"/>
      <c r="B21" s="619" t="s">
        <v>15</v>
      </c>
      <c r="C21" s="625"/>
      <c r="D21" s="626"/>
      <c r="E21" s="626">
        <v>7</v>
      </c>
      <c r="F21" s="626"/>
      <c r="G21" s="626"/>
      <c r="H21" s="627"/>
      <c r="I21" s="623">
        <f t="shared" si="1"/>
        <v>7</v>
      </c>
      <c r="J21" s="647" t="s">
        <v>99</v>
      </c>
      <c r="K21" s="627" t="s">
        <v>99</v>
      </c>
      <c r="L21" s="625">
        <v>262</v>
      </c>
      <c r="M21" s="626" t="s">
        <v>99</v>
      </c>
      <c r="N21" s="627" t="s">
        <v>99</v>
      </c>
      <c r="O21" s="612">
        <f t="shared" si="2"/>
        <v>1.1666666666666667</v>
      </c>
      <c r="P21" s="628" t="s">
        <v>99</v>
      </c>
      <c r="Q21" s="629" t="s">
        <v>99</v>
      </c>
      <c r="R21" s="630">
        <v>0.55</v>
      </c>
      <c r="S21" s="631" t="s">
        <v>99</v>
      </c>
      <c r="T21" s="632" t="s">
        <v>99</v>
      </c>
      <c r="V21" s="758"/>
      <c r="W21" s="619" t="s">
        <v>15</v>
      </c>
      <c r="X21" s="234"/>
      <c r="Y21" s="284"/>
      <c r="Z21" s="284"/>
      <c r="AA21" s="284"/>
      <c r="AB21" s="284"/>
      <c r="AC21" s="236"/>
      <c r="AD21" s="234">
        <f t="shared" si="3"/>
        <v>0</v>
      </c>
      <c r="AE21" s="284">
        <v>0</v>
      </c>
      <c r="AF21" s="236">
        <v>0</v>
      </c>
      <c r="AG21" s="234">
        <v>11</v>
      </c>
      <c r="AH21" s="284">
        <v>11</v>
      </c>
      <c r="AI21" s="633">
        <v>8</v>
      </c>
      <c r="AJ21" s="308">
        <f t="shared" si="0"/>
        <v>0</v>
      </c>
      <c r="AK21" s="285">
        <v>0</v>
      </c>
      <c r="AL21" s="286">
        <v>0</v>
      </c>
      <c r="AM21" s="241">
        <v>0.02</v>
      </c>
      <c r="AN21" s="437">
        <v>0.02</v>
      </c>
      <c r="AO21" s="372">
        <v>0.02</v>
      </c>
    </row>
    <row r="22" spans="1:41" s="3" customFormat="1" ht="13.5" customHeight="1">
      <c r="A22" s="759"/>
      <c r="B22" s="619" t="s">
        <v>16</v>
      </c>
      <c r="C22" s="648"/>
      <c r="D22" s="649"/>
      <c r="E22" s="649">
        <v>9</v>
      </c>
      <c r="F22" s="649"/>
      <c r="G22" s="649"/>
      <c r="H22" s="650"/>
      <c r="I22" s="634">
        <f t="shared" si="1"/>
        <v>9</v>
      </c>
      <c r="J22" s="651" t="s">
        <v>99</v>
      </c>
      <c r="K22" s="650" t="s">
        <v>99</v>
      </c>
      <c r="L22" s="648">
        <v>332</v>
      </c>
      <c r="M22" s="649" t="s">
        <v>99</v>
      </c>
      <c r="N22" s="650" t="s">
        <v>99</v>
      </c>
      <c r="O22" s="635">
        <f t="shared" si="2"/>
        <v>1.5</v>
      </c>
      <c r="P22" s="652" t="s">
        <v>99</v>
      </c>
      <c r="Q22" s="653" t="s">
        <v>99</v>
      </c>
      <c r="R22" s="654">
        <v>0.7</v>
      </c>
      <c r="S22" s="655" t="s">
        <v>99</v>
      </c>
      <c r="T22" s="656" t="s">
        <v>99</v>
      </c>
      <c r="V22" s="759"/>
      <c r="W22" s="619" t="s">
        <v>16</v>
      </c>
      <c r="X22" s="253"/>
      <c r="Y22" s="288"/>
      <c r="Z22" s="288"/>
      <c r="AA22" s="288"/>
      <c r="AB22" s="288"/>
      <c r="AC22" s="255"/>
      <c r="AD22" s="253">
        <f t="shared" si="3"/>
        <v>0</v>
      </c>
      <c r="AE22" s="288">
        <v>0</v>
      </c>
      <c r="AF22" s="255">
        <v>0</v>
      </c>
      <c r="AG22" s="253">
        <v>9</v>
      </c>
      <c r="AH22" s="288">
        <v>12</v>
      </c>
      <c r="AI22" s="657">
        <v>10</v>
      </c>
      <c r="AJ22" s="312">
        <f t="shared" si="0"/>
        <v>0</v>
      </c>
      <c r="AK22" s="289">
        <v>0</v>
      </c>
      <c r="AL22" s="290">
        <v>0</v>
      </c>
      <c r="AM22" s="259">
        <v>0.02</v>
      </c>
      <c r="AN22" s="446">
        <v>0.03</v>
      </c>
      <c r="AO22" s="374">
        <v>0.02</v>
      </c>
    </row>
    <row r="23" spans="1:41" s="3" customFormat="1" ht="13.5" customHeight="1">
      <c r="A23" s="757">
        <v>5</v>
      </c>
      <c r="B23" s="636" t="s">
        <v>17</v>
      </c>
      <c r="C23" s="637"/>
      <c r="D23" s="638"/>
      <c r="E23" s="638">
        <v>16</v>
      </c>
      <c r="F23" s="638"/>
      <c r="G23" s="638"/>
      <c r="H23" s="639"/>
      <c r="I23" s="623">
        <f t="shared" si="1"/>
        <v>16</v>
      </c>
      <c r="J23" s="640" t="s">
        <v>99</v>
      </c>
      <c r="K23" s="639" t="s">
        <v>99</v>
      </c>
      <c r="L23" s="637">
        <v>382</v>
      </c>
      <c r="M23" s="638" t="s">
        <v>99</v>
      </c>
      <c r="N23" s="639" t="s">
        <v>99</v>
      </c>
      <c r="O23" s="612">
        <f t="shared" si="2"/>
        <v>2.6666666666666665</v>
      </c>
      <c r="P23" s="641" t="s">
        <v>99</v>
      </c>
      <c r="Q23" s="642" t="s">
        <v>99</v>
      </c>
      <c r="R23" s="643">
        <v>0.81</v>
      </c>
      <c r="S23" s="644" t="s">
        <v>99</v>
      </c>
      <c r="T23" s="645" t="s">
        <v>99</v>
      </c>
      <c r="V23" s="757">
        <v>5</v>
      </c>
      <c r="W23" s="636" t="s">
        <v>17</v>
      </c>
      <c r="X23" s="275"/>
      <c r="Y23" s="450"/>
      <c r="Z23" s="450"/>
      <c r="AA23" s="450"/>
      <c r="AB23" s="450"/>
      <c r="AC23" s="277"/>
      <c r="AD23" s="275">
        <f t="shared" si="3"/>
        <v>0</v>
      </c>
      <c r="AE23" s="450">
        <v>0</v>
      </c>
      <c r="AF23" s="277">
        <v>0</v>
      </c>
      <c r="AG23" s="275">
        <v>12</v>
      </c>
      <c r="AH23" s="450">
        <v>8</v>
      </c>
      <c r="AI23" s="646">
        <v>7</v>
      </c>
      <c r="AJ23" s="320">
        <f t="shared" si="0"/>
        <v>0</v>
      </c>
      <c r="AK23" s="314">
        <v>0</v>
      </c>
      <c r="AL23" s="321">
        <v>0</v>
      </c>
      <c r="AM23" s="280">
        <v>0.03</v>
      </c>
      <c r="AN23" s="433">
        <v>0.02</v>
      </c>
      <c r="AO23" s="487">
        <v>0.02</v>
      </c>
    </row>
    <row r="24" spans="1:41" s="3" customFormat="1" ht="13.5" customHeight="1">
      <c r="A24" s="758"/>
      <c r="B24" s="619" t="s">
        <v>18</v>
      </c>
      <c r="C24" s="625"/>
      <c r="D24" s="626"/>
      <c r="E24" s="626">
        <v>11</v>
      </c>
      <c r="F24" s="626"/>
      <c r="G24" s="626"/>
      <c r="H24" s="627"/>
      <c r="I24" s="623">
        <f t="shared" si="1"/>
        <v>11</v>
      </c>
      <c r="J24" s="647" t="s">
        <v>99</v>
      </c>
      <c r="K24" s="627" t="s">
        <v>99</v>
      </c>
      <c r="L24" s="625">
        <v>275</v>
      </c>
      <c r="M24" s="626" t="s">
        <v>99</v>
      </c>
      <c r="N24" s="627" t="s">
        <v>99</v>
      </c>
      <c r="O24" s="612">
        <f t="shared" si="2"/>
        <v>1.8333333333333333</v>
      </c>
      <c r="P24" s="628" t="s">
        <v>99</v>
      </c>
      <c r="Q24" s="629" t="s">
        <v>99</v>
      </c>
      <c r="R24" s="630">
        <v>0.58</v>
      </c>
      <c r="S24" s="631" t="s">
        <v>99</v>
      </c>
      <c r="T24" s="632" t="s">
        <v>99</v>
      </c>
      <c r="V24" s="758"/>
      <c r="W24" s="619" t="s">
        <v>18</v>
      </c>
      <c r="X24" s="234"/>
      <c r="Y24" s="284"/>
      <c r="Z24" s="284"/>
      <c r="AA24" s="284"/>
      <c r="AB24" s="284"/>
      <c r="AC24" s="236"/>
      <c r="AD24" s="234">
        <f t="shared" si="3"/>
        <v>0</v>
      </c>
      <c r="AE24" s="284">
        <v>0</v>
      </c>
      <c r="AF24" s="236">
        <v>0</v>
      </c>
      <c r="AG24" s="234">
        <v>3</v>
      </c>
      <c r="AH24" s="284">
        <v>4</v>
      </c>
      <c r="AI24" s="633">
        <v>18</v>
      </c>
      <c r="AJ24" s="308">
        <f t="shared" si="0"/>
        <v>0</v>
      </c>
      <c r="AK24" s="285">
        <v>0</v>
      </c>
      <c r="AL24" s="286">
        <v>0</v>
      </c>
      <c r="AM24" s="241">
        <v>0.01</v>
      </c>
      <c r="AN24" s="437">
        <v>0.01</v>
      </c>
      <c r="AO24" s="372">
        <v>0.04</v>
      </c>
    </row>
    <row r="25" spans="1:41" s="3" customFormat="1" ht="13.5" customHeight="1">
      <c r="A25" s="758"/>
      <c r="B25" s="619" t="s">
        <v>19</v>
      </c>
      <c r="C25" s="625">
        <v>2</v>
      </c>
      <c r="D25" s="626"/>
      <c r="E25" s="626">
        <v>7</v>
      </c>
      <c r="F25" s="626"/>
      <c r="G25" s="626">
        <v>2</v>
      </c>
      <c r="H25" s="627"/>
      <c r="I25" s="623">
        <f t="shared" si="1"/>
        <v>11</v>
      </c>
      <c r="J25" s="647" t="s">
        <v>99</v>
      </c>
      <c r="K25" s="627" t="s">
        <v>99</v>
      </c>
      <c r="L25" s="625">
        <v>315</v>
      </c>
      <c r="M25" s="626" t="s">
        <v>99</v>
      </c>
      <c r="N25" s="627" t="s">
        <v>99</v>
      </c>
      <c r="O25" s="612">
        <f t="shared" si="2"/>
        <v>1.8333333333333333</v>
      </c>
      <c r="P25" s="628" t="s">
        <v>99</v>
      </c>
      <c r="Q25" s="629" t="s">
        <v>99</v>
      </c>
      <c r="R25" s="630">
        <v>0.66</v>
      </c>
      <c r="S25" s="631" t="s">
        <v>99</v>
      </c>
      <c r="T25" s="632" t="s">
        <v>99</v>
      </c>
      <c r="V25" s="758"/>
      <c r="W25" s="619" t="s">
        <v>19</v>
      </c>
      <c r="X25" s="234"/>
      <c r="Y25" s="284"/>
      <c r="Z25" s="284"/>
      <c r="AA25" s="284"/>
      <c r="AB25" s="284"/>
      <c r="AC25" s="236"/>
      <c r="AD25" s="234">
        <f t="shared" si="3"/>
        <v>0</v>
      </c>
      <c r="AE25" s="284">
        <v>0</v>
      </c>
      <c r="AF25" s="236">
        <v>0</v>
      </c>
      <c r="AG25" s="234">
        <v>9</v>
      </c>
      <c r="AH25" s="284">
        <v>8</v>
      </c>
      <c r="AI25" s="633">
        <v>11</v>
      </c>
      <c r="AJ25" s="308">
        <f t="shared" si="0"/>
        <v>0</v>
      </c>
      <c r="AK25" s="285">
        <v>0</v>
      </c>
      <c r="AL25" s="286">
        <v>0</v>
      </c>
      <c r="AM25" s="241">
        <v>0.02</v>
      </c>
      <c r="AN25" s="437">
        <v>0.02</v>
      </c>
      <c r="AO25" s="372">
        <v>0.02</v>
      </c>
    </row>
    <row r="26" spans="1:41" s="3" customFormat="1" ht="13.5" customHeight="1">
      <c r="A26" s="758"/>
      <c r="B26" s="619" t="s">
        <v>20</v>
      </c>
      <c r="C26" s="625"/>
      <c r="D26" s="626"/>
      <c r="E26" s="626">
        <v>6</v>
      </c>
      <c r="F26" s="626"/>
      <c r="G26" s="626"/>
      <c r="H26" s="627"/>
      <c r="I26" s="623">
        <f t="shared" si="1"/>
        <v>6</v>
      </c>
      <c r="J26" s="647" t="s">
        <v>99</v>
      </c>
      <c r="K26" s="627" t="s">
        <v>99</v>
      </c>
      <c r="L26" s="625">
        <v>301</v>
      </c>
      <c r="M26" s="626" t="s">
        <v>99</v>
      </c>
      <c r="N26" s="627" t="s">
        <v>99</v>
      </c>
      <c r="O26" s="612">
        <f t="shared" si="2"/>
        <v>1</v>
      </c>
      <c r="P26" s="628" t="s">
        <v>99</v>
      </c>
      <c r="Q26" s="629" t="s">
        <v>99</v>
      </c>
      <c r="R26" s="630">
        <v>0.63</v>
      </c>
      <c r="S26" s="631" t="s">
        <v>99</v>
      </c>
      <c r="T26" s="632" t="s">
        <v>99</v>
      </c>
      <c r="V26" s="758"/>
      <c r="W26" s="619" t="s">
        <v>20</v>
      </c>
      <c r="X26" s="234"/>
      <c r="Y26" s="284"/>
      <c r="Z26" s="284"/>
      <c r="AA26" s="284"/>
      <c r="AB26" s="284"/>
      <c r="AC26" s="236"/>
      <c r="AD26" s="234">
        <f t="shared" si="3"/>
        <v>0</v>
      </c>
      <c r="AE26" s="284">
        <v>0</v>
      </c>
      <c r="AF26" s="236">
        <v>0</v>
      </c>
      <c r="AG26" s="234">
        <v>8</v>
      </c>
      <c r="AH26" s="284">
        <v>8</v>
      </c>
      <c r="AI26" s="633">
        <v>16</v>
      </c>
      <c r="AJ26" s="308">
        <f t="shared" si="0"/>
        <v>0</v>
      </c>
      <c r="AK26" s="285">
        <v>0</v>
      </c>
      <c r="AL26" s="286">
        <v>0</v>
      </c>
      <c r="AM26" s="241">
        <v>0.02</v>
      </c>
      <c r="AN26" s="437">
        <v>0.02</v>
      </c>
      <c r="AO26" s="372">
        <v>0.03</v>
      </c>
    </row>
    <row r="27" spans="1:41" s="3" customFormat="1" ht="13.5" customHeight="1">
      <c r="A27" s="759"/>
      <c r="B27" s="451" t="s">
        <v>21</v>
      </c>
      <c r="C27" s="648">
        <v>1</v>
      </c>
      <c r="D27" s="649"/>
      <c r="E27" s="649">
        <v>6</v>
      </c>
      <c r="F27" s="649"/>
      <c r="G27" s="649"/>
      <c r="H27" s="650"/>
      <c r="I27" s="634">
        <f t="shared" si="1"/>
        <v>7</v>
      </c>
      <c r="J27" s="651" t="s">
        <v>99</v>
      </c>
      <c r="K27" s="650" t="s">
        <v>99</v>
      </c>
      <c r="L27" s="648">
        <v>225</v>
      </c>
      <c r="M27" s="649" t="s">
        <v>99</v>
      </c>
      <c r="N27" s="650" t="s">
        <v>99</v>
      </c>
      <c r="O27" s="635">
        <f t="shared" si="2"/>
        <v>1.1666666666666667</v>
      </c>
      <c r="P27" s="652" t="s">
        <v>99</v>
      </c>
      <c r="Q27" s="653" t="s">
        <v>99</v>
      </c>
      <c r="R27" s="654">
        <v>0.47</v>
      </c>
      <c r="S27" s="655" t="s">
        <v>99</v>
      </c>
      <c r="T27" s="656" t="s">
        <v>99</v>
      </c>
      <c r="V27" s="759"/>
      <c r="W27" s="451" t="s">
        <v>21</v>
      </c>
      <c r="X27" s="253"/>
      <c r="Y27" s="288"/>
      <c r="Z27" s="288"/>
      <c r="AA27" s="288"/>
      <c r="AB27" s="288"/>
      <c r="AC27" s="255"/>
      <c r="AD27" s="253">
        <f t="shared" si="3"/>
        <v>0</v>
      </c>
      <c r="AE27" s="288">
        <v>0</v>
      </c>
      <c r="AF27" s="255">
        <v>0</v>
      </c>
      <c r="AG27" s="253">
        <v>11</v>
      </c>
      <c r="AH27" s="288">
        <v>10</v>
      </c>
      <c r="AI27" s="657">
        <v>11</v>
      </c>
      <c r="AJ27" s="312">
        <f t="shared" si="0"/>
        <v>0</v>
      </c>
      <c r="AK27" s="289">
        <v>0</v>
      </c>
      <c r="AL27" s="290">
        <v>0</v>
      </c>
      <c r="AM27" s="259">
        <v>0.02</v>
      </c>
      <c r="AN27" s="446">
        <v>0.02</v>
      </c>
      <c r="AO27" s="374">
        <v>0.02</v>
      </c>
    </row>
    <row r="28" spans="1:41" s="3" customFormat="1" ht="13.5" customHeight="1">
      <c r="A28" s="757">
        <v>6</v>
      </c>
      <c r="B28" s="619" t="s">
        <v>22</v>
      </c>
      <c r="C28" s="625"/>
      <c r="D28" s="626"/>
      <c r="E28" s="626">
        <v>1</v>
      </c>
      <c r="F28" s="626"/>
      <c r="G28" s="626"/>
      <c r="H28" s="627"/>
      <c r="I28" s="623">
        <f t="shared" si="1"/>
        <v>1</v>
      </c>
      <c r="J28" s="647" t="s">
        <v>99</v>
      </c>
      <c r="K28" s="627" t="s">
        <v>99</v>
      </c>
      <c r="L28" s="625">
        <v>149</v>
      </c>
      <c r="M28" s="626" t="s">
        <v>99</v>
      </c>
      <c r="N28" s="627" t="s">
        <v>99</v>
      </c>
      <c r="O28" s="612">
        <f t="shared" si="2"/>
        <v>0.16666666666666666</v>
      </c>
      <c r="P28" s="628" t="s">
        <v>99</v>
      </c>
      <c r="Q28" s="629" t="s">
        <v>99</v>
      </c>
      <c r="R28" s="630">
        <v>0.31</v>
      </c>
      <c r="S28" s="631" t="s">
        <v>99</v>
      </c>
      <c r="T28" s="632" t="s">
        <v>99</v>
      </c>
      <c r="V28" s="757">
        <v>6</v>
      </c>
      <c r="W28" s="619" t="s">
        <v>22</v>
      </c>
      <c r="X28" s="234"/>
      <c r="Y28" s="284"/>
      <c r="Z28" s="284"/>
      <c r="AA28" s="284"/>
      <c r="AB28" s="284"/>
      <c r="AC28" s="236"/>
      <c r="AD28" s="234">
        <f t="shared" si="3"/>
        <v>0</v>
      </c>
      <c r="AE28" s="284">
        <v>0</v>
      </c>
      <c r="AF28" s="236">
        <v>0</v>
      </c>
      <c r="AG28" s="234">
        <v>6</v>
      </c>
      <c r="AH28" s="284">
        <v>6</v>
      </c>
      <c r="AI28" s="633">
        <v>13</v>
      </c>
      <c r="AJ28" s="308">
        <f t="shared" si="0"/>
        <v>0</v>
      </c>
      <c r="AK28" s="285">
        <v>0</v>
      </c>
      <c r="AL28" s="286">
        <v>0</v>
      </c>
      <c r="AM28" s="241">
        <v>0.01</v>
      </c>
      <c r="AN28" s="437">
        <v>0.01</v>
      </c>
      <c r="AO28" s="372">
        <v>0.03</v>
      </c>
    </row>
    <row r="29" spans="1:41" s="3" customFormat="1" ht="13.5" customHeight="1">
      <c r="A29" s="758"/>
      <c r="B29" s="619" t="s">
        <v>23</v>
      </c>
      <c r="C29" s="625"/>
      <c r="D29" s="626"/>
      <c r="E29" s="626">
        <v>2</v>
      </c>
      <c r="F29" s="626"/>
      <c r="G29" s="626"/>
      <c r="H29" s="627"/>
      <c r="I29" s="623">
        <f t="shared" si="1"/>
        <v>2</v>
      </c>
      <c r="J29" s="647" t="s">
        <v>99</v>
      </c>
      <c r="K29" s="627" t="s">
        <v>99</v>
      </c>
      <c r="L29" s="625">
        <v>95</v>
      </c>
      <c r="M29" s="626" t="s">
        <v>99</v>
      </c>
      <c r="N29" s="627" t="s">
        <v>99</v>
      </c>
      <c r="O29" s="612">
        <f t="shared" si="2"/>
        <v>0.3333333333333333</v>
      </c>
      <c r="P29" s="628" t="s">
        <v>99</v>
      </c>
      <c r="Q29" s="629" t="s">
        <v>99</v>
      </c>
      <c r="R29" s="630">
        <v>0.2</v>
      </c>
      <c r="S29" s="631" t="s">
        <v>99</v>
      </c>
      <c r="T29" s="632" t="s">
        <v>99</v>
      </c>
      <c r="V29" s="758"/>
      <c r="W29" s="619" t="s">
        <v>23</v>
      </c>
      <c r="X29" s="234"/>
      <c r="Y29" s="284"/>
      <c r="Z29" s="284"/>
      <c r="AA29" s="284"/>
      <c r="AB29" s="284"/>
      <c r="AC29" s="236"/>
      <c r="AD29" s="234">
        <f t="shared" si="3"/>
        <v>0</v>
      </c>
      <c r="AE29" s="284">
        <v>0</v>
      </c>
      <c r="AF29" s="236">
        <v>0</v>
      </c>
      <c r="AG29" s="234">
        <v>5</v>
      </c>
      <c r="AH29" s="284">
        <v>7</v>
      </c>
      <c r="AI29" s="633">
        <v>7</v>
      </c>
      <c r="AJ29" s="308">
        <f t="shared" si="0"/>
        <v>0</v>
      </c>
      <c r="AK29" s="285">
        <v>0</v>
      </c>
      <c r="AL29" s="286">
        <v>0</v>
      </c>
      <c r="AM29" s="241">
        <v>0.01</v>
      </c>
      <c r="AN29" s="437">
        <v>0.01</v>
      </c>
      <c r="AO29" s="372">
        <v>0.01</v>
      </c>
    </row>
    <row r="30" spans="1:41" s="3" customFormat="1" ht="13.5" customHeight="1">
      <c r="A30" s="758"/>
      <c r="B30" s="619" t="s">
        <v>24</v>
      </c>
      <c r="C30" s="625">
        <v>2</v>
      </c>
      <c r="D30" s="626"/>
      <c r="E30" s="626">
        <v>1</v>
      </c>
      <c r="F30" s="626"/>
      <c r="G30" s="626"/>
      <c r="H30" s="627"/>
      <c r="I30" s="623">
        <f t="shared" si="1"/>
        <v>3</v>
      </c>
      <c r="J30" s="647" t="s">
        <v>99</v>
      </c>
      <c r="K30" s="627" t="s">
        <v>99</v>
      </c>
      <c r="L30" s="625">
        <v>66</v>
      </c>
      <c r="M30" s="626" t="s">
        <v>99</v>
      </c>
      <c r="N30" s="627" t="s">
        <v>99</v>
      </c>
      <c r="O30" s="612">
        <f t="shared" si="2"/>
        <v>0.5</v>
      </c>
      <c r="P30" s="628" t="s">
        <v>99</v>
      </c>
      <c r="Q30" s="629" t="s">
        <v>99</v>
      </c>
      <c r="R30" s="630">
        <v>0.14</v>
      </c>
      <c r="S30" s="631" t="s">
        <v>99</v>
      </c>
      <c r="T30" s="632" t="s">
        <v>99</v>
      </c>
      <c r="V30" s="758"/>
      <c r="W30" s="619" t="s">
        <v>24</v>
      </c>
      <c r="X30" s="234"/>
      <c r="Y30" s="284"/>
      <c r="Z30" s="284"/>
      <c r="AA30" s="284"/>
      <c r="AB30" s="284"/>
      <c r="AC30" s="236"/>
      <c r="AD30" s="234">
        <f t="shared" si="3"/>
        <v>0</v>
      </c>
      <c r="AE30" s="284">
        <v>0</v>
      </c>
      <c r="AF30" s="236">
        <v>0</v>
      </c>
      <c r="AG30" s="234">
        <v>10</v>
      </c>
      <c r="AH30" s="284">
        <v>8</v>
      </c>
      <c r="AI30" s="633">
        <v>4</v>
      </c>
      <c r="AJ30" s="308">
        <f t="shared" si="0"/>
        <v>0</v>
      </c>
      <c r="AK30" s="285">
        <v>0</v>
      </c>
      <c r="AL30" s="286">
        <v>0</v>
      </c>
      <c r="AM30" s="241">
        <v>0.02</v>
      </c>
      <c r="AN30" s="437">
        <v>0.02</v>
      </c>
      <c r="AO30" s="372">
        <v>0.01</v>
      </c>
    </row>
    <row r="31" spans="1:41" s="3" customFormat="1" ht="13.5" customHeight="1">
      <c r="A31" s="759"/>
      <c r="B31" s="451">
        <v>26</v>
      </c>
      <c r="C31" s="648"/>
      <c r="D31" s="649"/>
      <c r="E31" s="649"/>
      <c r="F31" s="649"/>
      <c r="G31" s="649"/>
      <c r="H31" s="650"/>
      <c r="I31" s="634">
        <f t="shared" si="1"/>
        <v>0</v>
      </c>
      <c r="J31" s="651" t="s">
        <v>99</v>
      </c>
      <c r="K31" s="650" t="s">
        <v>99</v>
      </c>
      <c r="L31" s="648">
        <v>54</v>
      </c>
      <c r="M31" s="649" t="s">
        <v>99</v>
      </c>
      <c r="N31" s="650" t="s">
        <v>99</v>
      </c>
      <c r="O31" s="635">
        <f t="shared" si="2"/>
        <v>0</v>
      </c>
      <c r="P31" s="652" t="s">
        <v>99</v>
      </c>
      <c r="Q31" s="653" t="s">
        <v>99</v>
      </c>
      <c r="R31" s="654">
        <v>0.11</v>
      </c>
      <c r="S31" s="655" t="s">
        <v>99</v>
      </c>
      <c r="T31" s="656" t="s">
        <v>99</v>
      </c>
      <c r="V31" s="759"/>
      <c r="W31" s="451">
        <v>26</v>
      </c>
      <c r="X31" s="253"/>
      <c r="Y31" s="288"/>
      <c r="Z31" s="288"/>
      <c r="AA31" s="288"/>
      <c r="AB31" s="288"/>
      <c r="AC31" s="255"/>
      <c r="AD31" s="253">
        <f t="shared" si="3"/>
        <v>0</v>
      </c>
      <c r="AE31" s="288">
        <v>0</v>
      </c>
      <c r="AF31" s="255">
        <v>0</v>
      </c>
      <c r="AG31" s="253">
        <v>9</v>
      </c>
      <c r="AH31" s="288">
        <v>10</v>
      </c>
      <c r="AI31" s="657">
        <v>11</v>
      </c>
      <c r="AJ31" s="312">
        <f t="shared" si="0"/>
        <v>0</v>
      </c>
      <c r="AK31" s="289">
        <v>0</v>
      </c>
      <c r="AL31" s="290">
        <v>0</v>
      </c>
      <c r="AM31" s="259">
        <v>0.02</v>
      </c>
      <c r="AN31" s="446">
        <v>0.02</v>
      </c>
      <c r="AO31" s="374">
        <v>0.02</v>
      </c>
    </row>
    <row r="32" spans="1:41" s="3" customFormat="1" ht="13.5" customHeight="1">
      <c r="A32" s="757">
        <v>7</v>
      </c>
      <c r="B32" s="619" t="s">
        <v>26</v>
      </c>
      <c r="C32" s="625"/>
      <c r="D32" s="626"/>
      <c r="E32" s="626"/>
      <c r="F32" s="626"/>
      <c r="G32" s="626"/>
      <c r="H32" s="627">
        <v>5</v>
      </c>
      <c r="I32" s="623">
        <f t="shared" si="1"/>
        <v>5</v>
      </c>
      <c r="J32" s="647" t="s">
        <v>99</v>
      </c>
      <c r="K32" s="627" t="s">
        <v>99</v>
      </c>
      <c r="L32" s="625">
        <v>40</v>
      </c>
      <c r="M32" s="626" t="s">
        <v>99</v>
      </c>
      <c r="N32" s="627" t="s">
        <v>99</v>
      </c>
      <c r="O32" s="612">
        <f t="shared" si="2"/>
        <v>0.8333333333333334</v>
      </c>
      <c r="P32" s="628" t="s">
        <v>99</v>
      </c>
      <c r="Q32" s="629" t="s">
        <v>99</v>
      </c>
      <c r="R32" s="630">
        <v>0.08</v>
      </c>
      <c r="S32" s="631" t="s">
        <v>99</v>
      </c>
      <c r="T32" s="632" t="s">
        <v>99</v>
      </c>
      <c r="V32" s="757">
        <v>7</v>
      </c>
      <c r="W32" s="619" t="s">
        <v>26</v>
      </c>
      <c r="X32" s="234"/>
      <c r="Y32" s="284">
        <v>1</v>
      </c>
      <c r="Z32" s="284"/>
      <c r="AA32" s="284"/>
      <c r="AB32" s="284"/>
      <c r="AC32" s="236"/>
      <c r="AD32" s="234">
        <f t="shared" si="3"/>
        <v>1</v>
      </c>
      <c r="AE32" s="284">
        <v>0</v>
      </c>
      <c r="AF32" s="236">
        <v>0</v>
      </c>
      <c r="AG32" s="234">
        <v>8</v>
      </c>
      <c r="AH32" s="284">
        <v>13</v>
      </c>
      <c r="AI32" s="633">
        <v>10</v>
      </c>
      <c r="AJ32" s="308">
        <f t="shared" si="0"/>
        <v>0.16666666666666666</v>
      </c>
      <c r="AK32" s="285">
        <v>0</v>
      </c>
      <c r="AL32" s="286">
        <v>0</v>
      </c>
      <c r="AM32" s="241">
        <v>0.02</v>
      </c>
      <c r="AN32" s="437">
        <v>0.03</v>
      </c>
      <c r="AO32" s="372">
        <v>0.02</v>
      </c>
    </row>
    <row r="33" spans="1:41" s="3" customFormat="1" ht="13.5" customHeight="1">
      <c r="A33" s="758"/>
      <c r="B33" s="619" t="s">
        <v>27</v>
      </c>
      <c r="C33" s="625"/>
      <c r="D33" s="626"/>
      <c r="E33" s="626"/>
      <c r="F33" s="626"/>
      <c r="G33" s="626"/>
      <c r="H33" s="627"/>
      <c r="I33" s="623">
        <f t="shared" si="1"/>
        <v>0</v>
      </c>
      <c r="J33" s="647" t="s">
        <v>99</v>
      </c>
      <c r="K33" s="627" t="s">
        <v>99</v>
      </c>
      <c r="L33" s="625">
        <v>30</v>
      </c>
      <c r="M33" s="626" t="s">
        <v>99</v>
      </c>
      <c r="N33" s="627" t="s">
        <v>99</v>
      </c>
      <c r="O33" s="612">
        <f t="shared" si="2"/>
        <v>0</v>
      </c>
      <c r="P33" s="628" t="s">
        <v>99</v>
      </c>
      <c r="Q33" s="629" t="s">
        <v>99</v>
      </c>
      <c r="R33" s="630">
        <v>0.06</v>
      </c>
      <c r="S33" s="631" t="s">
        <v>99</v>
      </c>
      <c r="T33" s="632" t="s">
        <v>99</v>
      </c>
      <c r="V33" s="758"/>
      <c r="W33" s="619" t="s">
        <v>27</v>
      </c>
      <c r="X33" s="234"/>
      <c r="Y33" s="284"/>
      <c r="Z33" s="284"/>
      <c r="AA33" s="284"/>
      <c r="AB33" s="284"/>
      <c r="AC33" s="236"/>
      <c r="AD33" s="234">
        <f t="shared" si="3"/>
        <v>0</v>
      </c>
      <c r="AE33" s="284">
        <v>0</v>
      </c>
      <c r="AF33" s="236">
        <v>0</v>
      </c>
      <c r="AG33" s="234">
        <v>6</v>
      </c>
      <c r="AH33" s="284">
        <v>4</v>
      </c>
      <c r="AI33" s="633">
        <v>4</v>
      </c>
      <c r="AJ33" s="308">
        <f t="shared" si="0"/>
        <v>0</v>
      </c>
      <c r="AK33" s="285">
        <v>0</v>
      </c>
      <c r="AL33" s="286">
        <v>0</v>
      </c>
      <c r="AM33" s="241">
        <v>0.01</v>
      </c>
      <c r="AN33" s="437">
        <v>0.01</v>
      </c>
      <c r="AO33" s="372">
        <v>0.01</v>
      </c>
    </row>
    <row r="34" spans="1:41" s="3" customFormat="1" ht="13.5" customHeight="1">
      <c r="A34" s="758"/>
      <c r="B34" s="619" t="s">
        <v>28</v>
      </c>
      <c r="C34" s="625"/>
      <c r="D34" s="626"/>
      <c r="E34" s="626"/>
      <c r="F34" s="626"/>
      <c r="G34" s="626"/>
      <c r="H34" s="627"/>
      <c r="I34" s="623">
        <f t="shared" si="1"/>
        <v>0</v>
      </c>
      <c r="J34" s="647" t="s">
        <v>99</v>
      </c>
      <c r="K34" s="627" t="s">
        <v>99</v>
      </c>
      <c r="L34" s="625">
        <v>10</v>
      </c>
      <c r="M34" s="626" t="s">
        <v>99</v>
      </c>
      <c r="N34" s="627" t="s">
        <v>99</v>
      </c>
      <c r="O34" s="612">
        <f t="shared" si="2"/>
        <v>0</v>
      </c>
      <c r="P34" s="628" t="s">
        <v>99</v>
      </c>
      <c r="Q34" s="629" t="s">
        <v>99</v>
      </c>
      <c r="R34" s="630">
        <v>0.02</v>
      </c>
      <c r="S34" s="631" t="s">
        <v>99</v>
      </c>
      <c r="T34" s="632" t="s">
        <v>99</v>
      </c>
      <c r="V34" s="758"/>
      <c r="W34" s="619" t="s">
        <v>28</v>
      </c>
      <c r="X34" s="234"/>
      <c r="Y34" s="284"/>
      <c r="Z34" s="284"/>
      <c r="AA34" s="284"/>
      <c r="AB34" s="284"/>
      <c r="AC34" s="236"/>
      <c r="AD34" s="234">
        <f t="shared" si="3"/>
        <v>0</v>
      </c>
      <c r="AE34" s="284">
        <v>0</v>
      </c>
      <c r="AF34" s="236">
        <v>0</v>
      </c>
      <c r="AG34" s="234">
        <v>13</v>
      </c>
      <c r="AH34" s="284">
        <v>7</v>
      </c>
      <c r="AI34" s="633">
        <v>5</v>
      </c>
      <c r="AJ34" s="308">
        <f t="shared" si="0"/>
        <v>0</v>
      </c>
      <c r="AK34" s="285">
        <v>0</v>
      </c>
      <c r="AL34" s="286">
        <v>0</v>
      </c>
      <c r="AM34" s="241">
        <v>0.03</v>
      </c>
      <c r="AN34" s="437">
        <v>0.01</v>
      </c>
      <c r="AO34" s="372">
        <v>0.01</v>
      </c>
    </row>
    <row r="35" spans="1:41" s="3" customFormat="1" ht="13.5" customHeight="1">
      <c r="A35" s="759"/>
      <c r="B35" s="619" t="s">
        <v>29</v>
      </c>
      <c r="C35" s="625"/>
      <c r="D35" s="626"/>
      <c r="E35" s="626"/>
      <c r="F35" s="626"/>
      <c r="G35" s="626"/>
      <c r="H35" s="627"/>
      <c r="I35" s="634">
        <f t="shared" si="1"/>
        <v>0</v>
      </c>
      <c r="J35" s="647" t="s">
        <v>99</v>
      </c>
      <c r="K35" s="627" t="s">
        <v>99</v>
      </c>
      <c r="L35" s="625">
        <v>7</v>
      </c>
      <c r="M35" s="626" t="s">
        <v>99</v>
      </c>
      <c r="N35" s="627" t="s">
        <v>99</v>
      </c>
      <c r="O35" s="635">
        <f t="shared" si="2"/>
        <v>0</v>
      </c>
      <c r="P35" s="628" t="s">
        <v>99</v>
      </c>
      <c r="Q35" s="629" t="s">
        <v>99</v>
      </c>
      <c r="R35" s="630">
        <v>0.01</v>
      </c>
      <c r="S35" s="631" t="s">
        <v>99</v>
      </c>
      <c r="T35" s="632" t="s">
        <v>99</v>
      </c>
      <c r="V35" s="759"/>
      <c r="W35" s="619" t="s">
        <v>29</v>
      </c>
      <c r="X35" s="234"/>
      <c r="Y35" s="284"/>
      <c r="Z35" s="284"/>
      <c r="AA35" s="284"/>
      <c r="AB35" s="284"/>
      <c r="AC35" s="236"/>
      <c r="AD35" s="234">
        <f t="shared" si="3"/>
        <v>0</v>
      </c>
      <c r="AE35" s="284">
        <v>0</v>
      </c>
      <c r="AF35" s="236">
        <v>0</v>
      </c>
      <c r="AG35" s="234">
        <v>12</v>
      </c>
      <c r="AH35" s="284">
        <v>14</v>
      </c>
      <c r="AI35" s="633">
        <v>7</v>
      </c>
      <c r="AJ35" s="308">
        <f t="shared" si="0"/>
        <v>0</v>
      </c>
      <c r="AK35" s="285">
        <v>0</v>
      </c>
      <c r="AL35" s="286">
        <v>0</v>
      </c>
      <c r="AM35" s="241">
        <v>0.03</v>
      </c>
      <c r="AN35" s="437">
        <v>0.03</v>
      </c>
      <c r="AO35" s="372">
        <v>0.01</v>
      </c>
    </row>
    <row r="36" spans="1:41" s="3" customFormat="1" ht="13.5" customHeight="1">
      <c r="A36" s="757">
        <v>8</v>
      </c>
      <c r="B36" s="636" t="s">
        <v>30</v>
      </c>
      <c r="C36" s="637"/>
      <c r="D36" s="638"/>
      <c r="E36" s="638"/>
      <c r="F36" s="638"/>
      <c r="G36" s="638"/>
      <c r="H36" s="639"/>
      <c r="I36" s="623">
        <f t="shared" si="1"/>
        <v>0</v>
      </c>
      <c r="J36" s="640" t="s">
        <v>99</v>
      </c>
      <c r="K36" s="639" t="s">
        <v>99</v>
      </c>
      <c r="L36" s="637">
        <v>5</v>
      </c>
      <c r="M36" s="638" t="s">
        <v>99</v>
      </c>
      <c r="N36" s="639" t="s">
        <v>99</v>
      </c>
      <c r="O36" s="612">
        <f t="shared" si="2"/>
        <v>0</v>
      </c>
      <c r="P36" s="641" t="s">
        <v>99</v>
      </c>
      <c r="Q36" s="642" t="s">
        <v>99</v>
      </c>
      <c r="R36" s="643">
        <v>0.01</v>
      </c>
      <c r="S36" s="644" t="s">
        <v>99</v>
      </c>
      <c r="T36" s="645" t="s">
        <v>99</v>
      </c>
      <c r="V36" s="757">
        <v>8</v>
      </c>
      <c r="W36" s="636" t="s">
        <v>30</v>
      </c>
      <c r="X36" s="275"/>
      <c r="Y36" s="450"/>
      <c r="Z36" s="450"/>
      <c r="AA36" s="450"/>
      <c r="AB36" s="450"/>
      <c r="AC36" s="277"/>
      <c r="AD36" s="275">
        <f t="shared" si="3"/>
        <v>0</v>
      </c>
      <c r="AE36" s="450">
        <v>0</v>
      </c>
      <c r="AF36" s="277">
        <v>0</v>
      </c>
      <c r="AG36" s="275">
        <v>12</v>
      </c>
      <c r="AH36" s="450">
        <v>8</v>
      </c>
      <c r="AI36" s="646">
        <v>14</v>
      </c>
      <c r="AJ36" s="320">
        <f t="shared" si="0"/>
        <v>0</v>
      </c>
      <c r="AK36" s="314">
        <v>0</v>
      </c>
      <c r="AL36" s="321">
        <v>0</v>
      </c>
      <c r="AM36" s="280">
        <v>0.03</v>
      </c>
      <c r="AN36" s="433">
        <v>0.02</v>
      </c>
      <c r="AO36" s="487">
        <v>0.03</v>
      </c>
    </row>
    <row r="37" spans="1:41" s="3" customFormat="1" ht="13.5" customHeight="1">
      <c r="A37" s="758"/>
      <c r="B37" s="619" t="s">
        <v>31</v>
      </c>
      <c r="C37" s="625"/>
      <c r="D37" s="626"/>
      <c r="E37" s="626"/>
      <c r="F37" s="626"/>
      <c r="G37" s="626"/>
      <c r="H37" s="627"/>
      <c r="I37" s="623">
        <f t="shared" si="1"/>
        <v>0</v>
      </c>
      <c r="J37" s="647" t="s">
        <v>99</v>
      </c>
      <c r="K37" s="627" t="s">
        <v>99</v>
      </c>
      <c r="L37" s="625">
        <v>4</v>
      </c>
      <c r="M37" s="626" t="s">
        <v>99</v>
      </c>
      <c r="N37" s="627" t="s">
        <v>99</v>
      </c>
      <c r="O37" s="612">
        <f t="shared" si="2"/>
        <v>0</v>
      </c>
      <c r="P37" s="628" t="s">
        <v>99</v>
      </c>
      <c r="Q37" s="629" t="s">
        <v>99</v>
      </c>
      <c r="R37" s="630">
        <v>0.01</v>
      </c>
      <c r="S37" s="631" t="s">
        <v>99</v>
      </c>
      <c r="T37" s="632" t="s">
        <v>99</v>
      </c>
      <c r="V37" s="758"/>
      <c r="W37" s="619" t="s">
        <v>31</v>
      </c>
      <c r="X37" s="234"/>
      <c r="Y37" s="284"/>
      <c r="Z37" s="284"/>
      <c r="AA37" s="284"/>
      <c r="AB37" s="284"/>
      <c r="AC37" s="236"/>
      <c r="AD37" s="234">
        <f t="shared" si="3"/>
        <v>0</v>
      </c>
      <c r="AE37" s="284">
        <v>0</v>
      </c>
      <c r="AF37" s="236">
        <v>0</v>
      </c>
      <c r="AG37" s="234">
        <v>6</v>
      </c>
      <c r="AH37" s="284">
        <v>8</v>
      </c>
      <c r="AI37" s="633">
        <v>13</v>
      </c>
      <c r="AJ37" s="308">
        <f t="shared" si="0"/>
        <v>0</v>
      </c>
      <c r="AK37" s="285">
        <v>0</v>
      </c>
      <c r="AL37" s="286">
        <v>0</v>
      </c>
      <c r="AM37" s="241">
        <v>0.01</v>
      </c>
      <c r="AN37" s="437">
        <v>0.02</v>
      </c>
      <c r="AO37" s="372">
        <v>0.03</v>
      </c>
    </row>
    <row r="38" spans="1:41" s="3" customFormat="1" ht="13.5" customHeight="1">
      <c r="A38" s="758"/>
      <c r="B38" s="619" t="s">
        <v>32</v>
      </c>
      <c r="C38" s="625"/>
      <c r="D38" s="626"/>
      <c r="E38" s="626"/>
      <c r="F38" s="626"/>
      <c r="G38" s="626"/>
      <c r="H38" s="627"/>
      <c r="I38" s="623">
        <f>SUM(C38:H38)</f>
        <v>0</v>
      </c>
      <c r="J38" s="647" t="s">
        <v>99</v>
      </c>
      <c r="K38" s="627" t="s">
        <v>99</v>
      </c>
      <c r="L38" s="625">
        <v>1</v>
      </c>
      <c r="M38" s="626" t="s">
        <v>99</v>
      </c>
      <c r="N38" s="627" t="s">
        <v>99</v>
      </c>
      <c r="O38" s="612">
        <f t="shared" si="2"/>
        <v>0</v>
      </c>
      <c r="P38" s="628" t="s">
        <v>99</v>
      </c>
      <c r="Q38" s="629" t="s">
        <v>99</v>
      </c>
      <c r="R38" s="630">
        <v>0.00014705882352941175</v>
      </c>
      <c r="S38" s="631" t="s">
        <v>99</v>
      </c>
      <c r="T38" s="632" t="s">
        <v>99</v>
      </c>
      <c r="V38" s="758"/>
      <c r="W38" s="619" t="s">
        <v>32</v>
      </c>
      <c r="X38" s="234"/>
      <c r="Y38" s="284"/>
      <c r="Z38" s="284"/>
      <c r="AA38" s="284"/>
      <c r="AB38" s="284"/>
      <c r="AC38" s="236"/>
      <c r="AD38" s="234">
        <f t="shared" si="3"/>
        <v>0</v>
      </c>
      <c r="AE38" s="284">
        <v>0</v>
      </c>
      <c r="AF38" s="236">
        <v>0</v>
      </c>
      <c r="AG38" s="234">
        <v>4</v>
      </c>
      <c r="AH38" s="284">
        <v>13</v>
      </c>
      <c r="AI38" s="633">
        <v>9</v>
      </c>
      <c r="AJ38" s="308">
        <f t="shared" si="0"/>
        <v>0</v>
      </c>
      <c r="AK38" s="285">
        <v>0</v>
      </c>
      <c r="AL38" s="286">
        <v>0</v>
      </c>
      <c r="AM38" s="241">
        <v>0.01</v>
      </c>
      <c r="AN38" s="437">
        <v>0.03</v>
      </c>
      <c r="AO38" s="372">
        <v>0.02</v>
      </c>
    </row>
    <row r="39" spans="1:41" s="3" customFormat="1" ht="13.5" customHeight="1">
      <c r="A39" s="758"/>
      <c r="B39" s="619" t="s">
        <v>33</v>
      </c>
      <c r="C39" s="625"/>
      <c r="D39" s="626"/>
      <c r="E39" s="626"/>
      <c r="F39" s="626"/>
      <c r="G39" s="626"/>
      <c r="H39" s="627"/>
      <c r="I39" s="623">
        <f t="shared" si="1"/>
        <v>0</v>
      </c>
      <c r="J39" s="647" t="s">
        <v>99</v>
      </c>
      <c r="K39" s="627" t="s">
        <v>99</v>
      </c>
      <c r="L39" s="625">
        <v>1</v>
      </c>
      <c r="M39" s="626" t="s">
        <v>99</v>
      </c>
      <c r="N39" s="627" t="s">
        <v>99</v>
      </c>
      <c r="O39" s="612">
        <f t="shared" si="2"/>
        <v>0</v>
      </c>
      <c r="P39" s="628" t="s">
        <v>99</v>
      </c>
      <c r="Q39" s="629" t="s">
        <v>99</v>
      </c>
      <c r="R39" s="630">
        <v>0.00014705882352941175</v>
      </c>
      <c r="S39" s="631" t="s">
        <v>99</v>
      </c>
      <c r="T39" s="632" t="s">
        <v>99</v>
      </c>
      <c r="V39" s="758"/>
      <c r="W39" s="619" t="s">
        <v>33</v>
      </c>
      <c r="X39" s="234"/>
      <c r="Y39" s="284"/>
      <c r="Z39" s="284"/>
      <c r="AA39" s="284"/>
      <c r="AB39" s="284"/>
      <c r="AC39" s="236"/>
      <c r="AD39" s="234">
        <f t="shared" si="3"/>
        <v>0</v>
      </c>
      <c r="AE39" s="284">
        <v>0</v>
      </c>
      <c r="AF39" s="236">
        <v>0</v>
      </c>
      <c r="AG39" s="234">
        <v>11</v>
      </c>
      <c r="AH39" s="284">
        <v>13</v>
      </c>
      <c r="AI39" s="633">
        <v>11</v>
      </c>
      <c r="AJ39" s="308">
        <f t="shared" si="0"/>
        <v>0</v>
      </c>
      <c r="AK39" s="285">
        <v>0</v>
      </c>
      <c r="AL39" s="286">
        <v>0</v>
      </c>
      <c r="AM39" s="241">
        <v>0.02</v>
      </c>
      <c r="AN39" s="437">
        <v>0.03</v>
      </c>
      <c r="AO39" s="372">
        <v>0.02</v>
      </c>
    </row>
    <row r="40" spans="1:41" s="3" customFormat="1" ht="13.5" customHeight="1">
      <c r="A40" s="759"/>
      <c r="B40" s="451" t="s">
        <v>34</v>
      </c>
      <c r="C40" s="648"/>
      <c r="D40" s="649"/>
      <c r="E40" s="649"/>
      <c r="F40" s="649"/>
      <c r="G40" s="649"/>
      <c r="H40" s="650"/>
      <c r="I40" s="634">
        <f t="shared" si="1"/>
        <v>0</v>
      </c>
      <c r="J40" s="651" t="s">
        <v>99</v>
      </c>
      <c r="K40" s="650" t="s">
        <v>99</v>
      </c>
      <c r="L40" s="648">
        <v>5</v>
      </c>
      <c r="M40" s="649" t="s">
        <v>99</v>
      </c>
      <c r="N40" s="650" t="s">
        <v>99</v>
      </c>
      <c r="O40" s="635">
        <f t="shared" si="2"/>
        <v>0</v>
      </c>
      <c r="P40" s="652" t="s">
        <v>99</v>
      </c>
      <c r="Q40" s="653" t="s">
        <v>99</v>
      </c>
      <c r="R40" s="654">
        <v>0.01</v>
      </c>
      <c r="S40" s="655" t="s">
        <v>99</v>
      </c>
      <c r="T40" s="656" t="s">
        <v>99</v>
      </c>
      <c r="V40" s="759"/>
      <c r="W40" s="451" t="s">
        <v>34</v>
      </c>
      <c r="X40" s="253"/>
      <c r="Y40" s="288"/>
      <c r="Z40" s="288"/>
      <c r="AA40" s="288"/>
      <c r="AB40" s="288"/>
      <c r="AC40" s="255"/>
      <c r="AD40" s="253">
        <f t="shared" si="3"/>
        <v>0</v>
      </c>
      <c r="AE40" s="288">
        <v>0</v>
      </c>
      <c r="AF40" s="255">
        <v>0</v>
      </c>
      <c r="AG40" s="253">
        <v>6</v>
      </c>
      <c r="AH40" s="288">
        <v>6</v>
      </c>
      <c r="AI40" s="657">
        <v>12</v>
      </c>
      <c r="AJ40" s="312">
        <f t="shared" si="0"/>
        <v>0</v>
      </c>
      <c r="AK40" s="289">
        <v>0</v>
      </c>
      <c r="AL40" s="290">
        <v>0</v>
      </c>
      <c r="AM40" s="259">
        <v>0.01</v>
      </c>
      <c r="AN40" s="446">
        <v>0.01</v>
      </c>
      <c r="AO40" s="374">
        <v>0.03</v>
      </c>
    </row>
    <row r="41" spans="1:41" s="3" customFormat="1" ht="13.5" customHeight="1">
      <c r="A41" s="757">
        <v>9</v>
      </c>
      <c r="B41" s="619" t="s">
        <v>35</v>
      </c>
      <c r="C41" s="625"/>
      <c r="D41" s="626"/>
      <c r="E41" s="626"/>
      <c r="F41" s="626"/>
      <c r="G41" s="626"/>
      <c r="H41" s="627"/>
      <c r="I41" s="623">
        <f t="shared" si="1"/>
        <v>0</v>
      </c>
      <c r="J41" s="647" t="s">
        <v>99</v>
      </c>
      <c r="K41" s="627" t="s">
        <v>99</v>
      </c>
      <c r="L41" s="625">
        <v>5</v>
      </c>
      <c r="M41" s="626" t="s">
        <v>99</v>
      </c>
      <c r="N41" s="627" t="s">
        <v>99</v>
      </c>
      <c r="O41" s="612">
        <f t="shared" si="2"/>
        <v>0</v>
      </c>
      <c r="P41" s="628" t="s">
        <v>99</v>
      </c>
      <c r="Q41" s="629" t="s">
        <v>99</v>
      </c>
      <c r="R41" s="630">
        <v>0.01</v>
      </c>
      <c r="S41" s="631" t="s">
        <v>99</v>
      </c>
      <c r="T41" s="632" t="s">
        <v>99</v>
      </c>
      <c r="V41" s="757">
        <v>9</v>
      </c>
      <c r="W41" s="619" t="s">
        <v>35</v>
      </c>
      <c r="X41" s="234"/>
      <c r="Y41" s="284"/>
      <c r="Z41" s="284"/>
      <c r="AA41" s="284"/>
      <c r="AB41" s="284"/>
      <c r="AC41" s="236"/>
      <c r="AD41" s="234">
        <f t="shared" si="3"/>
        <v>0</v>
      </c>
      <c r="AE41" s="284">
        <v>0</v>
      </c>
      <c r="AF41" s="236">
        <v>0</v>
      </c>
      <c r="AG41" s="234">
        <v>5</v>
      </c>
      <c r="AH41" s="284">
        <v>5</v>
      </c>
      <c r="AI41" s="633">
        <v>19</v>
      </c>
      <c r="AJ41" s="308">
        <f t="shared" si="0"/>
        <v>0</v>
      </c>
      <c r="AK41" s="285">
        <v>0</v>
      </c>
      <c r="AL41" s="286">
        <v>0</v>
      </c>
      <c r="AM41" s="241">
        <v>0.01</v>
      </c>
      <c r="AN41" s="437">
        <v>0.01</v>
      </c>
      <c r="AO41" s="372">
        <v>0.04</v>
      </c>
    </row>
    <row r="42" spans="1:41" s="3" customFormat="1" ht="13.5" customHeight="1">
      <c r="A42" s="758"/>
      <c r="B42" s="619" t="s">
        <v>36</v>
      </c>
      <c r="C42" s="625"/>
      <c r="D42" s="626"/>
      <c r="E42" s="626"/>
      <c r="F42" s="626"/>
      <c r="G42" s="626"/>
      <c r="H42" s="627"/>
      <c r="I42" s="623">
        <f t="shared" si="1"/>
        <v>0</v>
      </c>
      <c r="J42" s="647" t="s">
        <v>99</v>
      </c>
      <c r="K42" s="627" t="s">
        <v>99</v>
      </c>
      <c r="L42" s="625">
        <v>4</v>
      </c>
      <c r="M42" s="626" t="s">
        <v>99</v>
      </c>
      <c r="N42" s="627" t="s">
        <v>99</v>
      </c>
      <c r="O42" s="612">
        <f t="shared" si="2"/>
        <v>0</v>
      </c>
      <c r="P42" s="628" t="s">
        <v>99</v>
      </c>
      <c r="Q42" s="629" t="s">
        <v>99</v>
      </c>
      <c r="R42" s="630">
        <v>0.01</v>
      </c>
      <c r="S42" s="631" t="s">
        <v>99</v>
      </c>
      <c r="T42" s="632" t="s">
        <v>99</v>
      </c>
      <c r="V42" s="758"/>
      <c r="W42" s="619" t="s">
        <v>36</v>
      </c>
      <c r="X42" s="234"/>
      <c r="Y42" s="284"/>
      <c r="Z42" s="284"/>
      <c r="AA42" s="284"/>
      <c r="AB42" s="284"/>
      <c r="AC42" s="236"/>
      <c r="AD42" s="234">
        <f aca="true" t="shared" si="4" ref="AD42:AD58">SUM(X42:AC42)</f>
        <v>0</v>
      </c>
      <c r="AE42" s="284">
        <v>0</v>
      </c>
      <c r="AF42" s="236">
        <v>1</v>
      </c>
      <c r="AG42" s="234">
        <v>5</v>
      </c>
      <c r="AH42" s="284">
        <v>3</v>
      </c>
      <c r="AI42" s="633">
        <v>6</v>
      </c>
      <c r="AJ42" s="308">
        <f t="shared" si="0"/>
        <v>0</v>
      </c>
      <c r="AK42" s="285">
        <v>0.16666666666666666</v>
      </c>
      <c r="AL42" s="286">
        <v>0</v>
      </c>
      <c r="AM42" s="241">
        <v>0.01</v>
      </c>
      <c r="AN42" s="437">
        <v>0.01</v>
      </c>
      <c r="AO42" s="372">
        <v>0.01</v>
      </c>
    </row>
    <row r="43" spans="1:41" s="3" customFormat="1" ht="13.5" customHeight="1">
      <c r="A43" s="758"/>
      <c r="B43" s="619" t="s">
        <v>37</v>
      </c>
      <c r="C43" s="625"/>
      <c r="D43" s="626"/>
      <c r="E43" s="626"/>
      <c r="F43" s="626"/>
      <c r="G43" s="626"/>
      <c r="H43" s="627"/>
      <c r="I43" s="623">
        <f t="shared" si="1"/>
        <v>0</v>
      </c>
      <c r="J43" s="647" t="s">
        <v>99</v>
      </c>
      <c r="K43" s="627" t="s">
        <v>99</v>
      </c>
      <c r="L43" s="625">
        <v>8</v>
      </c>
      <c r="M43" s="626" t="s">
        <v>99</v>
      </c>
      <c r="N43" s="627" t="s">
        <v>99</v>
      </c>
      <c r="O43" s="612">
        <f t="shared" si="2"/>
        <v>0</v>
      </c>
      <c r="P43" s="628" t="s">
        <v>99</v>
      </c>
      <c r="Q43" s="629" t="s">
        <v>99</v>
      </c>
      <c r="R43" s="630">
        <v>0.02</v>
      </c>
      <c r="S43" s="631" t="s">
        <v>99</v>
      </c>
      <c r="T43" s="632" t="s">
        <v>99</v>
      </c>
      <c r="V43" s="758"/>
      <c r="W43" s="619" t="s">
        <v>37</v>
      </c>
      <c r="X43" s="234"/>
      <c r="Y43" s="284"/>
      <c r="Z43" s="284"/>
      <c r="AA43" s="284"/>
      <c r="AB43" s="284"/>
      <c r="AC43" s="236"/>
      <c r="AD43" s="234">
        <f t="shared" si="4"/>
        <v>0</v>
      </c>
      <c r="AE43" s="284">
        <v>0</v>
      </c>
      <c r="AF43" s="236">
        <v>0</v>
      </c>
      <c r="AG43" s="234">
        <v>2</v>
      </c>
      <c r="AH43" s="284">
        <v>4</v>
      </c>
      <c r="AI43" s="633">
        <v>10</v>
      </c>
      <c r="AJ43" s="308">
        <f t="shared" si="0"/>
        <v>0</v>
      </c>
      <c r="AK43" s="285">
        <v>0</v>
      </c>
      <c r="AL43" s="286">
        <v>0</v>
      </c>
      <c r="AM43" s="630">
        <v>0.00014705882352941175</v>
      </c>
      <c r="AN43" s="437">
        <v>0.01</v>
      </c>
      <c r="AO43" s="372">
        <v>0.02</v>
      </c>
    </row>
    <row r="44" spans="1:41" s="3" customFormat="1" ht="13.5" customHeight="1">
      <c r="A44" s="759"/>
      <c r="B44" s="451" t="s">
        <v>38</v>
      </c>
      <c r="C44" s="648"/>
      <c r="D44" s="649"/>
      <c r="E44" s="649"/>
      <c r="F44" s="649"/>
      <c r="G44" s="649"/>
      <c r="H44" s="650"/>
      <c r="I44" s="634">
        <f t="shared" si="1"/>
        <v>0</v>
      </c>
      <c r="J44" s="651" t="s">
        <v>99</v>
      </c>
      <c r="K44" s="650" t="s">
        <v>99</v>
      </c>
      <c r="L44" s="648">
        <v>2</v>
      </c>
      <c r="M44" s="649" t="s">
        <v>99</v>
      </c>
      <c r="N44" s="650" t="s">
        <v>99</v>
      </c>
      <c r="O44" s="635">
        <f t="shared" si="2"/>
        <v>0</v>
      </c>
      <c r="P44" s="652" t="s">
        <v>99</v>
      </c>
      <c r="Q44" s="653" t="s">
        <v>99</v>
      </c>
      <c r="R44" s="630">
        <v>0.00014705882352941175</v>
      </c>
      <c r="S44" s="655" t="s">
        <v>99</v>
      </c>
      <c r="T44" s="656" t="s">
        <v>99</v>
      </c>
      <c r="V44" s="759"/>
      <c r="W44" s="451" t="s">
        <v>38</v>
      </c>
      <c r="X44" s="253"/>
      <c r="Y44" s="288"/>
      <c r="Z44" s="288"/>
      <c r="AA44" s="288"/>
      <c r="AB44" s="288"/>
      <c r="AC44" s="255"/>
      <c r="AD44" s="253">
        <f t="shared" si="4"/>
        <v>0</v>
      </c>
      <c r="AE44" s="288">
        <v>1</v>
      </c>
      <c r="AF44" s="255">
        <v>0</v>
      </c>
      <c r="AG44" s="253">
        <v>3</v>
      </c>
      <c r="AH44" s="288">
        <v>10</v>
      </c>
      <c r="AI44" s="657">
        <v>5</v>
      </c>
      <c r="AJ44" s="312">
        <f t="shared" si="0"/>
        <v>0</v>
      </c>
      <c r="AK44" s="289">
        <v>0</v>
      </c>
      <c r="AL44" s="290">
        <v>0</v>
      </c>
      <c r="AM44" s="259">
        <v>0.01</v>
      </c>
      <c r="AN44" s="446">
        <v>0.02</v>
      </c>
      <c r="AO44" s="374">
        <v>0.01</v>
      </c>
    </row>
    <row r="45" spans="1:41" s="3" customFormat="1" ht="13.5" customHeight="1">
      <c r="A45" s="757">
        <v>10</v>
      </c>
      <c r="B45" s="636" t="s">
        <v>39</v>
      </c>
      <c r="C45" s="637"/>
      <c r="D45" s="638"/>
      <c r="E45" s="638"/>
      <c r="F45" s="638"/>
      <c r="G45" s="638"/>
      <c r="H45" s="639"/>
      <c r="I45" s="623">
        <f t="shared" si="1"/>
        <v>0</v>
      </c>
      <c r="J45" s="640" t="s">
        <v>99</v>
      </c>
      <c r="K45" s="639" t="s">
        <v>99</v>
      </c>
      <c r="L45" s="637">
        <v>4</v>
      </c>
      <c r="M45" s="638" t="s">
        <v>99</v>
      </c>
      <c r="N45" s="639" t="s">
        <v>99</v>
      </c>
      <c r="O45" s="612">
        <f t="shared" si="2"/>
        <v>0</v>
      </c>
      <c r="P45" s="641" t="s">
        <v>99</v>
      </c>
      <c r="Q45" s="642" t="s">
        <v>99</v>
      </c>
      <c r="R45" s="643">
        <v>0.01</v>
      </c>
      <c r="S45" s="644" t="s">
        <v>99</v>
      </c>
      <c r="T45" s="645" t="s">
        <v>99</v>
      </c>
      <c r="V45" s="757">
        <v>10</v>
      </c>
      <c r="W45" s="636" t="s">
        <v>39</v>
      </c>
      <c r="X45" s="275"/>
      <c r="Y45" s="450"/>
      <c r="Z45" s="450"/>
      <c r="AA45" s="450"/>
      <c r="AB45" s="450"/>
      <c r="AC45" s="277"/>
      <c r="AD45" s="275">
        <f t="shared" si="4"/>
        <v>0</v>
      </c>
      <c r="AE45" s="450">
        <v>0</v>
      </c>
      <c r="AF45" s="277">
        <v>0</v>
      </c>
      <c r="AG45" s="275">
        <v>4</v>
      </c>
      <c r="AH45" s="450">
        <v>9</v>
      </c>
      <c r="AI45" s="646">
        <v>6</v>
      </c>
      <c r="AJ45" s="320">
        <f t="shared" si="0"/>
        <v>0</v>
      </c>
      <c r="AK45" s="314">
        <v>0</v>
      </c>
      <c r="AL45" s="321">
        <v>0</v>
      </c>
      <c r="AM45" s="280">
        <v>0.01</v>
      </c>
      <c r="AN45" s="433">
        <v>0.02</v>
      </c>
      <c r="AO45" s="487">
        <v>0.01</v>
      </c>
    </row>
    <row r="46" spans="1:41" s="3" customFormat="1" ht="13.5" customHeight="1">
      <c r="A46" s="758"/>
      <c r="B46" s="619" t="s">
        <v>40</v>
      </c>
      <c r="C46" s="625"/>
      <c r="D46" s="626"/>
      <c r="E46" s="626"/>
      <c r="F46" s="626"/>
      <c r="G46" s="626"/>
      <c r="H46" s="627"/>
      <c r="I46" s="623">
        <f t="shared" si="1"/>
        <v>0</v>
      </c>
      <c r="J46" s="647" t="s">
        <v>99</v>
      </c>
      <c r="K46" s="627" t="s">
        <v>99</v>
      </c>
      <c r="L46" s="625">
        <v>3</v>
      </c>
      <c r="M46" s="626" t="s">
        <v>99</v>
      </c>
      <c r="N46" s="627" t="s">
        <v>99</v>
      </c>
      <c r="O46" s="612">
        <f t="shared" si="2"/>
        <v>0</v>
      </c>
      <c r="P46" s="628" t="s">
        <v>99</v>
      </c>
      <c r="Q46" s="629" t="s">
        <v>99</v>
      </c>
      <c r="R46" s="630">
        <v>0.01</v>
      </c>
      <c r="S46" s="631" t="s">
        <v>99</v>
      </c>
      <c r="T46" s="632" t="s">
        <v>99</v>
      </c>
      <c r="V46" s="758"/>
      <c r="W46" s="619" t="s">
        <v>40</v>
      </c>
      <c r="X46" s="234"/>
      <c r="Y46" s="284"/>
      <c r="Z46" s="284"/>
      <c r="AA46" s="284"/>
      <c r="AB46" s="284"/>
      <c r="AC46" s="236"/>
      <c r="AD46" s="234">
        <f t="shared" si="4"/>
        <v>0</v>
      </c>
      <c r="AE46" s="284">
        <v>0</v>
      </c>
      <c r="AF46" s="236">
        <v>0</v>
      </c>
      <c r="AG46" s="234">
        <v>10</v>
      </c>
      <c r="AH46" s="284">
        <v>3</v>
      </c>
      <c r="AI46" s="633">
        <v>8</v>
      </c>
      <c r="AJ46" s="308">
        <f t="shared" si="0"/>
        <v>0</v>
      </c>
      <c r="AK46" s="285">
        <v>0</v>
      </c>
      <c r="AL46" s="286">
        <v>0</v>
      </c>
      <c r="AM46" s="241">
        <v>0.02</v>
      </c>
      <c r="AN46" s="437">
        <v>0.01</v>
      </c>
      <c r="AO46" s="372">
        <v>0.02</v>
      </c>
    </row>
    <row r="47" spans="1:41" s="3" customFormat="1" ht="13.5" customHeight="1">
      <c r="A47" s="758"/>
      <c r="B47" s="619" t="s">
        <v>41</v>
      </c>
      <c r="C47" s="234"/>
      <c r="D47" s="284"/>
      <c r="E47" s="284"/>
      <c r="F47" s="284"/>
      <c r="G47" s="284"/>
      <c r="H47" s="236"/>
      <c r="I47" s="623">
        <f t="shared" si="1"/>
        <v>0</v>
      </c>
      <c r="J47" s="647">
        <v>0</v>
      </c>
      <c r="K47" s="627" t="s">
        <v>99</v>
      </c>
      <c r="L47" s="625">
        <v>6</v>
      </c>
      <c r="M47" s="626">
        <v>2</v>
      </c>
      <c r="N47" s="658" t="s">
        <v>99</v>
      </c>
      <c r="O47" s="659">
        <f t="shared" si="2"/>
        <v>0</v>
      </c>
      <c r="P47" s="660" t="s">
        <v>99</v>
      </c>
      <c r="Q47" s="629" t="s">
        <v>99</v>
      </c>
      <c r="R47" s="630">
        <v>0.01</v>
      </c>
      <c r="S47" s="631">
        <v>0.0002941176470588235</v>
      </c>
      <c r="T47" s="632" t="s">
        <v>99</v>
      </c>
      <c r="V47" s="758"/>
      <c r="W47" s="619" t="s">
        <v>41</v>
      </c>
      <c r="X47" s="234"/>
      <c r="Y47" s="284"/>
      <c r="Z47" s="284"/>
      <c r="AA47" s="284"/>
      <c r="AB47" s="284"/>
      <c r="AC47" s="236"/>
      <c r="AD47" s="234">
        <f t="shared" si="4"/>
        <v>0</v>
      </c>
      <c r="AE47" s="284">
        <v>0</v>
      </c>
      <c r="AF47" s="236">
        <v>0</v>
      </c>
      <c r="AG47" s="234">
        <v>13</v>
      </c>
      <c r="AH47" s="284">
        <v>11</v>
      </c>
      <c r="AI47" s="633">
        <v>3</v>
      </c>
      <c r="AJ47" s="308">
        <f t="shared" si="0"/>
        <v>0</v>
      </c>
      <c r="AK47" s="285">
        <v>0</v>
      </c>
      <c r="AL47" s="286">
        <v>0</v>
      </c>
      <c r="AM47" s="241">
        <v>0.03</v>
      </c>
      <c r="AN47" s="437">
        <v>0.02</v>
      </c>
      <c r="AO47" s="372">
        <v>0.01</v>
      </c>
    </row>
    <row r="48" spans="1:41" s="3" customFormat="1" ht="13.5" customHeight="1">
      <c r="A48" s="758"/>
      <c r="B48" s="619" t="s">
        <v>42</v>
      </c>
      <c r="C48" s="234"/>
      <c r="D48" s="284"/>
      <c r="E48" s="284"/>
      <c r="F48" s="284"/>
      <c r="G48" s="284"/>
      <c r="H48" s="236"/>
      <c r="I48" s="623">
        <f t="shared" si="1"/>
        <v>0</v>
      </c>
      <c r="J48" s="647">
        <v>0</v>
      </c>
      <c r="K48" s="627" t="s">
        <v>99</v>
      </c>
      <c r="L48" s="625">
        <v>1</v>
      </c>
      <c r="M48" s="626">
        <v>1</v>
      </c>
      <c r="N48" s="658" t="s">
        <v>99</v>
      </c>
      <c r="O48" s="659">
        <f>I48/6</f>
        <v>0</v>
      </c>
      <c r="P48" s="660" t="s">
        <v>99</v>
      </c>
      <c r="Q48" s="629" t="s">
        <v>99</v>
      </c>
      <c r="R48" s="630">
        <v>0.00014705882352941175</v>
      </c>
      <c r="S48" s="631">
        <v>0.00014705882352941175</v>
      </c>
      <c r="T48" s="632" t="s">
        <v>99</v>
      </c>
      <c r="V48" s="758"/>
      <c r="W48" s="619" t="s">
        <v>42</v>
      </c>
      <c r="X48" s="234"/>
      <c r="Y48" s="284"/>
      <c r="Z48" s="284"/>
      <c r="AA48" s="284"/>
      <c r="AB48" s="284"/>
      <c r="AC48" s="236"/>
      <c r="AD48" s="234">
        <f t="shared" si="4"/>
        <v>0</v>
      </c>
      <c r="AE48" s="284">
        <v>0</v>
      </c>
      <c r="AF48" s="236">
        <v>0</v>
      </c>
      <c r="AG48" s="234">
        <v>6</v>
      </c>
      <c r="AH48" s="284">
        <v>4</v>
      </c>
      <c r="AI48" s="633">
        <v>16</v>
      </c>
      <c r="AJ48" s="308">
        <f t="shared" si="0"/>
        <v>0</v>
      </c>
      <c r="AK48" s="285">
        <v>0</v>
      </c>
      <c r="AL48" s="286">
        <v>0</v>
      </c>
      <c r="AM48" s="241">
        <v>0.01</v>
      </c>
      <c r="AN48" s="437">
        <v>0.01</v>
      </c>
      <c r="AO48" s="372">
        <v>0.03</v>
      </c>
    </row>
    <row r="49" spans="1:41" s="3" customFormat="1" ht="13.5" customHeight="1">
      <c r="A49" s="759"/>
      <c r="B49" s="451" t="s">
        <v>43</v>
      </c>
      <c r="C49" s="253"/>
      <c r="D49" s="288"/>
      <c r="E49" s="288"/>
      <c r="F49" s="288"/>
      <c r="G49" s="288"/>
      <c r="H49" s="255"/>
      <c r="I49" s="634">
        <f t="shared" si="1"/>
        <v>0</v>
      </c>
      <c r="J49" s="651">
        <v>0</v>
      </c>
      <c r="K49" s="650" t="s">
        <v>99</v>
      </c>
      <c r="L49" s="648">
        <v>9</v>
      </c>
      <c r="M49" s="649">
        <v>7</v>
      </c>
      <c r="N49" s="661" t="s">
        <v>99</v>
      </c>
      <c r="O49" s="662">
        <f>I49/6</f>
        <v>0</v>
      </c>
      <c r="P49" s="663" t="s">
        <v>99</v>
      </c>
      <c r="Q49" s="653" t="s">
        <v>99</v>
      </c>
      <c r="R49" s="654">
        <v>0.02</v>
      </c>
      <c r="S49" s="655">
        <v>0.01</v>
      </c>
      <c r="T49" s="656" t="s">
        <v>99</v>
      </c>
      <c r="V49" s="759"/>
      <c r="W49" s="451" t="s">
        <v>43</v>
      </c>
      <c r="X49" s="253"/>
      <c r="Y49" s="288"/>
      <c r="Z49" s="288"/>
      <c r="AA49" s="288"/>
      <c r="AB49" s="288"/>
      <c r="AC49" s="255"/>
      <c r="AD49" s="253">
        <f t="shared" si="4"/>
        <v>0</v>
      </c>
      <c r="AE49" s="288">
        <v>0</v>
      </c>
      <c r="AF49" s="255">
        <v>0</v>
      </c>
      <c r="AG49" s="253">
        <v>4</v>
      </c>
      <c r="AH49" s="288">
        <v>11</v>
      </c>
      <c r="AI49" s="657">
        <v>4</v>
      </c>
      <c r="AJ49" s="312">
        <f t="shared" si="0"/>
        <v>0</v>
      </c>
      <c r="AK49" s="289">
        <v>0</v>
      </c>
      <c r="AL49" s="290">
        <v>0</v>
      </c>
      <c r="AM49" s="259">
        <v>0.01</v>
      </c>
      <c r="AN49" s="446">
        <v>0.02</v>
      </c>
      <c r="AO49" s="374">
        <v>0.01</v>
      </c>
    </row>
    <row r="50" spans="1:41" s="3" customFormat="1" ht="13.5" customHeight="1">
      <c r="A50" s="757">
        <v>11</v>
      </c>
      <c r="B50" s="619" t="s">
        <v>44</v>
      </c>
      <c r="C50" s="234"/>
      <c r="D50" s="284"/>
      <c r="E50" s="284"/>
      <c r="F50" s="284"/>
      <c r="G50" s="284"/>
      <c r="H50" s="236"/>
      <c r="I50" s="623">
        <f t="shared" si="1"/>
        <v>0</v>
      </c>
      <c r="J50" s="647">
        <v>1</v>
      </c>
      <c r="K50" s="627" t="s">
        <v>99</v>
      </c>
      <c r="L50" s="625">
        <v>6</v>
      </c>
      <c r="M50" s="626">
        <v>9</v>
      </c>
      <c r="N50" s="658" t="s">
        <v>99</v>
      </c>
      <c r="O50" s="659">
        <f>I50/6</f>
        <v>0</v>
      </c>
      <c r="P50" s="660" t="s">
        <v>99</v>
      </c>
      <c r="Q50" s="629" t="s">
        <v>99</v>
      </c>
      <c r="R50" s="630">
        <v>0.01</v>
      </c>
      <c r="S50" s="631">
        <v>0.02</v>
      </c>
      <c r="T50" s="632" t="s">
        <v>99</v>
      </c>
      <c r="V50" s="757">
        <v>11</v>
      </c>
      <c r="W50" s="619" t="s">
        <v>44</v>
      </c>
      <c r="X50" s="234"/>
      <c r="Y50" s="284"/>
      <c r="Z50" s="284"/>
      <c r="AA50" s="284"/>
      <c r="AB50" s="284"/>
      <c r="AC50" s="236"/>
      <c r="AD50" s="234">
        <f t="shared" si="4"/>
        <v>0</v>
      </c>
      <c r="AE50" s="284">
        <v>0</v>
      </c>
      <c r="AF50" s="236">
        <v>0</v>
      </c>
      <c r="AG50" s="234">
        <v>5</v>
      </c>
      <c r="AH50" s="284">
        <v>14</v>
      </c>
      <c r="AI50" s="633">
        <v>16</v>
      </c>
      <c r="AJ50" s="308">
        <f t="shared" si="0"/>
        <v>0</v>
      </c>
      <c r="AK50" s="285">
        <v>0</v>
      </c>
      <c r="AL50" s="286">
        <v>0</v>
      </c>
      <c r="AM50" s="241">
        <v>0.01</v>
      </c>
      <c r="AN50" s="437">
        <v>0.03</v>
      </c>
      <c r="AO50" s="372">
        <v>0.03</v>
      </c>
    </row>
    <row r="51" spans="1:41" s="3" customFormat="1" ht="13.5" customHeight="1">
      <c r="A51" s="758"/>
      <c r="B51" s="619" t="s">
        <v>45</v>
      </c>
      <c r="C51" s="234"/>
      <c r="D51" s="284"/>
      <c r="E51" s="284"/>
      <c r="F51" s="284"/>
      <c r="G51" s="284"/>
      <c r="H51" s="236"/>
      <c r="I51" s="623">
        <f t="shared" si="1"/>
        <v>0</v>
      </c>
      <c r="J51" s="647">
        <v>0</v>
      </c>
      <c r="K51" s="627" t="s">
        <v>99</v>
      </c>
      <c r="L51" s="625">
        <v>5</v>
      </c>
      <c r="M51" s="626">
        <v>4</v>
      </c>
      <c r="N51" s="658" t="s">
        <v>99</v>
      </c>
      <c r="O51" s="659">
        <f aca="true" t="shared" si="5" ref="O51:O57">I51/6</f>
        <v>0</v>
      </c>
      <c r="P51" s="660" t="s">
        <v>99</v>
      </c>
      <c r="Q51" s="629" t="s">
        <v>99</v>
      </c>
      <c r="R51" s="630">
        <v>0.01</v>
      </c>
      <c r="S51" s="631">
        <v>0.01</v>
      </c>
      <c r="T51" s="632" t="s">
        <v>99</v>
      </c>
      <c r="V51" s="758"/>
      <c r="W51" s="619" t="s">
        <v>45</v>
      </c>
      <c r="X51" s="234"/>
      <c r="Y51" s="284"/>
      <c r="Z51" s="284"/>
      <c r="AA51" s="284"/>
      <c r="AB51" s="284"/>
      <c r="AC51" s="236"/>
      <c r="AD51" s="234">
        <f t="shared" si="4"/>
        <v>0</v>
      </c>
      <c r="AE51" s="284">
        <v>0</v>
      </c>
      <c r="AF51" s="236">
        <v>0</v>
      </c>
      <c r="AG51" s="234">
        <v>5</v>
      </c>
      <c r="AH51" s="284">
        <v>10</v>
      </c>
      <c r="AI51" s="633">
        <v>4</v>
      </c>
      <c r="AJ51" s="308">
        <f t="shared" si="0"/>
        <v>0</v>
      </c>
      <c r="AK51" s="285">
        <v>0</v>
      </c>
      <c r="AL51" s="286">
        <v>0</v>
      </c>
      <c r="AM51" s="241">
        <v>0.01</v>
      </c>
      <c r="AN51" s="437">
        <v>0.02</v>
      </c>
      <c r="AO51" s="372">
        <v>0.01</v>
      </c>
    </row>
    <row r="52" spans="1:41" s="3" customFormat="1" ht="13.5" customHeight="1">
      <c r="A52" s="758"/>
      <c r="B52" s="619" t="s">
        <v>46</v>
      </c>
      <c r="C52" s="234"/>
      <c r="D52" s="284"/>
      <c r="E52" s="284"/>
      <c r="F52" s="284"/>
      <c r="G52" s="284"/>
      <c r="H52" s="236"/>
      <c r="I52" s="623">
        <f t="shared" si="1"/>
        <v>0</v>
      </c>
      <c r="J52" s="647">
        <v>0</v>
      </c>
      <c r="K52" s="627" t="s">
        <v>99</v>
      </c>
      <c r="L52" s="625">
        <v>8</v>
      </c>
      <c r="M52" s="626">
        <v>12</v>
      </c>
      <c r="N52" s="658" t="s">
        <v>99</v>
      </c>
      <c r="O52" s="659">
        <f t="shared" si="5"/>
        <v>0</v>
      </c>
      <c r="P52" s="660" t="s">
        <v>99</v>
      </c>
      <c r="Q52" s="629" t="s">
        <v>99</v>
      </c>
      <c r="R52" s="630">
        <v>0.02</v>
      </c>
      <c r="S52" s="631">
        <v>0.03</v>
      </c>
      <c r="T52" s="632" t="s">
        <v>99</v>
      </c>
      <c r="V52" s="758"/>
      <c r="W52" s="619" t="s">
        <v>46</v>
      </c>
      <c r="X52" s="234"/>
      <c r="Y52" s="284"/>
      <c r="Z52" s="284"/>
      <c r="AA52" s="284"/>
      <c r="AB52" s="284"/>
      <c r="AC52" s="236"/>
      <c r="AD52" s="234">
        <f t="shared" si="4"/>
        <v>0</v>
      </c>
      <c r="AE52" s="284">
        <v>0</v>
      </c>
      <c r="AF52" s="236">
        <v>0</v>
      </c>
      <c r="AG52" s="234">
        <v>3</v>
      </c>
      <c r="AH52" s="284">
        <v>8</v>
      </c>
      <c r="AI52" s="633">
        <v>8</v>
      </c>
      <c r="AJ52" s="308">
        <f t="shared" si="0"/>
        <v>0</v>
      </c>
      <c r="AK52" s="285">
        <v>0</v>
      </c>
      <c r="AL52" s="286">
        <v>0</v>
      </c>
      <c r="AM52" s="241">
        <v>0.01</v>
      </c>
      <c r="AN52" s="437">
        <v>0.02</v>
      </c>
      <c r="AO52" s="372">
        <v>0.02</v>
      </c>
    </row>
    <row r="53" spans="1:41" s="3" customFormat="1" ht="13.5" customHeight="1">
      <c r="A53" s="759"/>
      <c r="B53" s="451" t="s">
        <v>47</v>
      </c>
      <c r="C53" s="253"/>
      <c r="D53" s="288"/>
      <c r="E53" s="288"/>
      <c r="F53" s="288"/>
      <c r="G53" s="288"/>
      <c r="H53" s="255"/>
      <c r="I53" s="634">
        <f t="shared" si="1"/>
        <v>0</v>
      </c>
      <c r="J53" s="651">
        <v>0</v>
      </c>
      <c r="K53" s="650" t="s">
        <v>99</v>
      </c>
      <c r="L53" s="648">
        <v>16</v>
      </c>
      <c r="M53" s="649">
        <v>23</v>
      </c>
      <c r="N53" s="661" t="s">
        <v>99</v>
      </c>
      <c r="O53" s="662">
        <f t="shared" si="5"/>
        <v>0</v>
      </c>
      <c r="P53" s="663" t="s">
        <v>99</v>
      </c>
      <c r="Q53" s="653" t="s">
        <v>99</v>
      </c>
      <c r="R53" s="654">
        <v>0.03</v>
      </c>
      <c r="S53" s="655">
        <v>0.05</v>
      </c>
      <c r="T53" s="656" t="s">
        <v>99</v>
      </c>
      <c r="V53" s="759"/>
      <c r="W53" s="451" t="s">
        <v>47</v>
      </c>
      <c r="X53" s="253"/>
      <c r="Y53" s="288"/>
      <c r="Z53" s="288"/>
      <c r="AA53" s="288"/>
      <c r="AB53" s="288"/>
      <c r="AC53" s="255"/>
      <c r="AD53" s="253">
        <f t="shared" si="4"/>
        <v>0</v>
      </c>
      <c r="AE53" s="288">
        <v>0</v>
      </c>
      <c r="AF53" s="255">
        <v>0</v>
      </c>
      <c r="AG53" s="253">
        <v>12</v>
      </c>
      <c r="AH53" s="288">
        <v>15</v>
      </c>
      <c r="AI53" s="657">
        <v>7</v>
      </c>
      <c r="AJ53" s="312">
        <f t="shared" si="0"/>
        <v>0</v>
      </c>
      <c r="AK53" s="289">
        <v>0</v>
      </c>
      <c r="AL53" s="290">
        <v>0</v>
      </c>
      <c r="AM53" s="259">
        <v>0.03</v>
      </c>
      <c r="AN53" s="446">
        <v>0.03</v>
      </c>
      <c r="AO53" s="374">
        <v>0.01</v>
      </c>
    </row>
    <row r="54" spans="1:41" s="3" customFormat="1" ht="13.5" customHeight="1">
      <c r="A54" s="757">
        <v>12</v>
      </c>
      <c r="B54" s="619" t="s">
        <v>48</v>
      </c>
      <c r="C54" s="234"/>
      <c r="D54" s="284"/>
      <c r="E54" s="284">
        <v>1</v>
      </c>
      <c r="F54" s="284"/>
      <c r="G54" s="284"/>
      <c r="H54" s="236"/>
      <c r="I54" s="623">
        <f t="shared" si="1"/>
        <v>1</v>
      </c>
      <c r="J54" s="647">
        <v>0</v>
      </c>
      <c r="K54" s="627" t="s">
        <v>99</v>
      </c>
      <c r="L54" s="625">
        <v>20</v>
      </c>
      <c r="M54" s="626">
        <v>18</v>
      </c>
      <c r="N54" s="658" t="s">
        <v>99</v>
      </c>
      <c r="O54" s="659">
        <f t="shared" si="5"/>
        <v>0.16666666666666666</v>
      </c>
      <c r="P54" s="660" t="s">
        <v>99</v>
      </c>
      <c r="Q54" s="629" t="s">
        <v>99</v>
      </c>
      <c r="R54" s="630">
        <v>0.04</v>
      </c>
      <c r="S54" s="631">
        <v>0.04</v>
      </c>
      <c r="T54" s="632" t="s">
        <v>99</v>
      </c>
      <c r="V54" s="757">
        <v>12</v>
      </c>
      <c r="W54" s="619" t="s">
        <v>48</v>
      </c>
      <c r="X54" s="234"/>
      <c r="Y54" s="284"/>
      <c r="Z54" s="284"/>
      <c r="AA54" s="284"/>
      <c r="AB54" s="284"/>
      <c r="AC54" s="236"/>
      <c r="AD54" s="234">
        <f t="shared" si="4"/>
        <v>0</v>
      </c>
      <c r="AE54" s="284">
        <v>0</v>
      </c>
      <c r="AF54" s="236">
        <v>0</v>
      </c>
      <c r="AG54" s="234">
        <v>10</v>
      </c>
      <c r="AH54" s="284">
        <v>4</v>
      </c>
      <c r="AI54" s="633">
        <v>8</v>
      </c>
      <c r="AJ54" s="308">
        <f t="shared" si="0"/>
        <v>0</v>
      </c>
      <c r="AK54" s="285">
        <v>0</v>
      </c>
      <c r="AL54" s="286">
        <v>0</v>
      </c>
      <c r="AM54" s="241">
        <v>0.02</v>
      </c>
      <c r="AN54" s="437">
        <v>0.01</v>
      </c>
      <c r="AO54" s="372">
        <v>0.02</v>
      </c>
    </row>
    <row r="55" spans="1:41" s="3" customFormat="1" ht="13.5" customHeight="1">
      <c r="A55" s="758"/>
      <c r="B55" s="619" t="s">
        <v>49</v>
      </c>
      <c r="C55" s="234"/>
      <c r="D55" s="284"/>
      <c r="E55" s="284"/>
      <c r="F55" s="284"/>
      <c r="G55" s="284"/>
      <c r="H55" s="236"/>
      <c r="I55" s="623">
        <f t="shared" si="1"/>
        <v>0</v>
      </c>
      <c r="J55" s="647">
        <v>0</v>
      </c>
      <c r="K55" s="627" t="s">
        <v>99</v>
      </c>
      <c r="L55" s="625">
        <v>38</v>
      </c>
      <c r="M55" s="626">
        <v>19</v>
      </c>
      <c r="N55" s="658" t="s">
        <v>99</v>
      </c>
      <c r="O55" s="659">
        <f t="shared" si="5"/>
        <v>0</v>
      </c>
      <c r="P55" s="660" t="s">
        <v>99</v>
      </c>
      <c r="Q55" s="629" t="s">
        <v>99</v>
      </c>
      <c r="R55" s="630">
        <v>0.08</v>
      </c>
      <c r="S55" s="631">
        <v>0.04</v>
      </c>
      <c r="T55" s="632" t="s">
        <v>99</v>
      </c>
      <c r="V55" s="758"/>
      <c r="W55" s="619" t="s">
        <v>49</v>
      </c>
      <c r="X55" s="234"/>
      <c r="Y55" s="284"/>
      <c r="Z55" s="284"/>
      <c r="AA55" s="284"/>
      <c r="AB55" s="284"/>
      <c r="AC55" s="236"/>
      <c r="AD55" s="234">
        <f t="shared" si="4"/>
        <v>0</v>
      </c>
      <c r="AE55" s="284">
        <v>0</v>
      </c>
      <c r="AF55" s="236">
        <v>0</v>
      </c>
      <c r="AG55" s="234">
        <v>11</v>
      </c>
      <c r="AH55" s="284">
        <v>11</v>
      </c>
      <c r="AI55" s="633">
        <v>6</v>
      </c>
      <c r="AJ55" s="308">
        <f t="shared" si="0"/>
        <v>0</v>
      </c>
      <c r="AK55" s="285">
        <v>0</v>
      </c>
      <c r="AL55" s="286">
        <v>0</v>
      </c>
      <c r="AM55" s="241">
        <v>0.02</v>
      </c>
      <c r="AN55" s="437">
        <v>0.02</v>
      </c>
      <c r="AO55" s="372">
        <v>0.01</v>
      </c>
    </row>
    <row r="56" spans="1:41" s="3" customFormat="1" ht="13.5" customHeight="1">
      <c r="A56" s="758"/>
      <c r="B56" s="619" t="s">
        <v>50</v>
      </c>
      <c r="C56" s="234"/>
      <c r="D56" s="284"/>
      <c r="E56" s="284"/>
      <c r="F56" s="284"/>
      <c r="G56" s="284"/>
      <c r="H56" s="236"/>
      <c r="I56" s="623">
        <f t="shared" si="1"/>
        <v>0</v>
      </c>
      <c r="J56" s="647">
        <v>0</v>
      </c>
      <c r="K56" s="627" t="s">
        <v>99</v>
      </c>
      <c r="L56" s="625">
        <v>44</v>
      </c>
      <c r="M56" s="626">
        <v>39</v>
      </c>
      <c r="N56" s="658" t="s">
        <v>99</v>
      </c>
      <c r="O56" s="659">
        <f t="shared" si="5"/>
        <v>0</v>
      </c>
      <c r="P56" s="660" t="s">
        <v>99</v>
      </c>
      <c r="Q56" s="629" t="s">
        <v>99</v>
      </c>
      <c r="R56" s="630">
        <v>0.09</v>
      </c>
      <c r="S56" s="631">
        <v>0.08</v>
      </c>
      <c r="T56" s="632" t="s">
        <v>99</v>
      </c>
      <c r="V56" s="758"/>
      <c r="W56" s="619" t="s">
        <v>50</v>
      </c>
      <c r="X56" s="234"/>
      <c r="Y56" s="284"/>
      <c r="Z56" s="284"/>
      <c r="AA56" s="284"/>
      <c r="AB56" s="284"/>
      <c r="AC56" s="236"/>
      <c r="AD56" s="234">
        <f t="shared" si="4"/>
        <v>0</v>
      </c>
      <c r="AE56" s="284">
        <v>0</v>
      </c>
      <c r="AF56" s="236">
        <v>0</v>
      </c>
      <c r="AG56" s="234">
        <v>6</v>
      </c>
      <c r="AH56" s="284">
        <v>9</v>
      </c>
      <c r="AI56" s="633">
        <v>9</v>
      </c>
      <c r="AJ56" s="308">
        <f t="shared" si="0"/>
        <v>0</v>
      </c>
      <c r="AK56" s="285">
        <v>0</v>
      </c>
      <c r="AL56" s="286">
        <v>0</v>
      </c>
      <c r="AM56" s="241">
        <v>0.01</v>
      </c>
      <c r="AN56" s="437">
        <v>0.02</v>
      </c>
      <c r="AO56" s="372">
        <v>0.02</v>
      </c>
    </row>
    <row r="57" spans="1:41" s="3" customFormat="1" ht="13.5" customHeight="1">
      <c r="A57" s="758"/>
      <c r="B57" s="619" t="s">
        <v>51</v>
      </c>
      <c r="C57" s="234"/>
      <c r="D57" s="284"/>
      <c r="E57" s="284"/>
      <c r="F57" s="284"/>
      <c r="G57" s="284"/>
      <c r="H57" s="236"/>
      <c r="I57" s="664">
        <f t="shared" si="1"/>
        <v>0</v>
      </c>
      <c r="J57" s="647">
        <v>0</v>
      </c>
      <c r="K57" s="627" t="s">
        <v>99</v>
      </c>
      <c r="L57" s="625">
        <v>28</v>
      </c>
      <c r="M57" s="626">
        <v>25</v>
      </c>
      <c r="N57" s="658" t="s">
        <v>99</v>
      </c>
      <c r="O57" s="659">
        <f t="shared" si="5"/>
        <v>0</v>
      </c>
      <c r="P57" s="660" t="s">
        <v>99</v>
      </c>
      <c r="Q57" s="629" t="s">
        <v>99</v>
      </c>
      <c r="R57" s="630">
        <v>0.06</v>
      </c>
      <c r="S57" s="631">
        <v>0.05</v>
      </c>
      <c r="T57" s="632" t="s">
        <v>99</v>
      </c>
      <c r="V57" s="758"/>
      <c r="W57" s="619" t="s">
        <v>51</v>
      </c>
      <c r="X57" s="234"/>
      <c r="Y57" s="284"/>
      <c r="Z57" s="284"/>
      <c r="AA57" s="284"/>
      <c r="AB57" s="284"/>
      <c r="AC57" s="236"/>
      <c r="AD57" s="234">
        <f t="shared" si="4"/>
        <v>0</v>
      </c>
      <c r="AE57" s="284">
        <v>0</v>
      </c>
      <c r="AF57" s="236">
        <v>0</v>
      </c>
      <c r="AG57" s="234">
        <v>1</v>
      </c>
      <c r="AH57" s="284">
        <v>6</v>
      </c>
      <c r="AI57" s="633">
        <v>11</v>
      </c>
      <c r="AJ57" s="308">
        <f t="shared" si="0"/>
        <v>0</v>
      </c>
      <c r="AK57" s="285">
        <v>0</v>
      </c>
      <c r="AL57" s="286">
        <v>0</v>
      </c>
      <c r="AM57" s="241">
        <v>0.00014705882352941175</v>
      </c>
      <c r="AN57" s="437">
        <v>0.01</v>
      </c>
      <c r="AO57" s="372">
        <v>0.02</v>
      </c>
    </row>
    <row r="58" spans="1:41" s="3" customFormat="1" ht="13.5" customHeight="1" hidden="1">
      <c r="A58" s="597"/>
      <c r="B58" s="381">
        <v>53</v>
      </c>
      <c r="C58" s="234"/>
      <c r="D58" s="284"/>
      <c r="E58" s="284"/>
      <c r="F58" s="284"/>
      <c r="G58" s="284"/>
      <c r="H58" s="236"/>
      <c r="I58" s="608">
        <f t="shared" si="1"/>
        <v>0</v>
      </c>
      <c r="J58" s="284">
        <v>0</v>
      </c>
      <c r="K58" s="236">
        <v>0</v>
      </c>
      <c r="L58" s="234"/>
      <c r="M58" s="284"/>
      <c r="N58" s="633"/>
      <c r="O58" s="659">
        <v>0</v>
      </c>
      <c r="P58" s="660">
        <v>0</v>
      </c>
      <c r="Q58" s="629">
        <v>0</v>
      </c>
      <c r="R58" s="630"/>
      <c r="S58" s="631"/>
      <c r="T58" s="632"/>
      <c r="V58" s="597"/>
      <c r="W58" s="381">
        <v>53</v>
      </c>
      <c r="X58" s="234"/>
      <c r="Y58" s="284"/>
      <c r="Z58" s="284"/>
      <c r="AA58" s="284"/>
      <c r="AB58" s="284"/>
      <c r="AC58" s="236"/>
      <c r="AD58" s="234">
        <f t="shared" si="4"/>
        <v>0</v>
      </c>
      <c r="AE58" s="284">
        <v>0</v>
      </c>
      <c r="AF58" s="236">
        <v>0</v>
      </c>
      <c r="AG58" s="234"/>
      <c r="AH58" s="284"/>
      <c r="AI58" s="633"/>
      <c r="AJ58" s="308">
        <f t="shared" si="0"/>
        <v>0</v>
      </c>
      <c r="AK58" s="285">
        <v>0</v>
      </c>
      <c r="AL58" s="286">
        <v>0</v>
      </c>
      <c r="AM58" s="241">
        <v>0</v>
      </c>
      <c r="AN58" s="437"/>
      <c r="AO58" s="372"/>
    </row>
    <row r="59" spans="1:41" s="3" customFormat="1" ht="15.75" customHeight="1">
      <c r="A59" s="792" t="s">
        <v>60</v>
      </c>
      <c r="B59" s="804"/>
      <c r="C59" s="7">
        <f aca="true" t="shared" si="6" ref="C59:H59">SUM(C6:C58)</f>
        <v>5</v>
      </c>
      <c r="D59" s="8">
        <f t="shared" si="6"/>
        <v>0</v>
      </c>
      <c r="E59" s="8">
        <f t="shared" si="6"/>
        <v>78</v>
      </c>
      <c r="F59" s="8">
        <f t="shared" si="6"/>
        <v>0</v>
      </c>
      <c r="G59" s="8">
        <f t="shared" si="6"/>
        <v>3</v>
      </c>
      <c r="H59" s="50">
        <f t="shared" si="6"/>
        <v>5</v>
      </c>
      <c r="I59" s="665">
        <f t="shared" si="1"/>
        <v>91</v>
      </c>
      <c r="J59" s="666">
        <v>1</v>
      </c>
      <c r="K59" s="667" t="s">
        <v>99</v>
      </c>
      <c r="L59" s="7">
        <f>SUM(L6:L58)</f>
        <v>4030</v>
      </c>
      <c r="M59" s="666">
        <v>159</v>
      </c>
      <c r="N59" s="668" t="s">
        <v>99</v>
      </c>
      <c r="O59" s="669">
        <f>SUM(O6:O58)</f>
        <v>15.166666666666668</v>
      </c>
      <c r="P59" s="670" t="s">
        <v>99</v>
      </c>
      <c r="Q59" s="671" t="s">
        <v>99</v>
      </c>
      <c r="R59" s="672">
        <v>8.48</v>
      </c>
      <c r="S59" s="670">
        <v>0.34</v>
      </c>
      <c r="T59" s="673" t="s">
        <v>99</v>
      </c>
      <c r="V59" s="792" t="s">
        <v>60</v>
      </c>
      <c r="W59" s="804"/>
      <c r="X59" s="7">
        <f aca="true" t="shared" si="7" ref="X59:AD59">SUM(X6:X58)</f>
        <v>0</v>
      </c>
      <c r="Y59" s="8">
        <f t="shared" si="7"/>
        <v>1</v>
      </c>
      <c r="Z59" s="8">
        <f t="shared" si="7"/>
        <v>0</v>
      </c>
      <c r="AA59" s="8">
        <f t="shared" si="7"/>
        <v>0</v>
      </c>
      <c r="AB59" s="8">
        <f t="shared" si="7"/>
        <v>0</v>
      </c>
      <c r="AC59" s="50">
        <f t="shared" si="7"/>
        <v>0</v>
      </c>
      <c r="AD59" s="7">
        <f t="shared" si="7"/>
        <v>1</v>
      </c>
      <c r="AE59" s="8">
        <v>1</v>
      </c>
      <c r="AF59" s="50">
        <v>1</v>
      </c>
      <c r="AG59" s="7">
        <f>SUM(AG6:AG57)</f>
        <v>391</v>
      </c>
      <c r="AH59" s="8">
        <v>445</v>
      </c>
      <c r="AI59" s="9">
        <v>465</v>
      </c>
      <c r="AJ59" s="10">
        <f t="shared" si="0"/>
        <v>0.16666666666666666</v>
      </c>
      <c r="AK59" s="11">
        <f>AE59/6</f>
        <v>0.16666666666666666</v>
      </c>
      <c r="AL59" s="48">
        <f>AF59/6</f>
        <v>0.16666666666666666</v>
      </c>
      <c r="AM59" s="10">
        <v>0.82</v>
      </c>
      <c r="AN59" s="11">
        <v>0.94</v>
      </c>
      <c r="AO59" s="12">
        <v>1</v>
      </c>
    </row>
    <row r="60" spans="1:41" ht="13.5" customHeight="1">
      <c r="A60" s="701" t="s">
        <v>116</v>
      </c>
      <c r="I60" s="701"/>
      <c r="T60" s="6"/>
      <c r="AD60" s="4"/>
      <c r="AO60" s="6"/>
    </row>
    <row r="61" ht="12">
      <c r="I61" s="4"/>
    </row>
    <row r="64" ht="10.5">
      <c r="R64" s="62">
        <v>0</v>
      </c>
    </row>
    <row r="65" ht="10.5">
      <c r="R65" s="62">
        <v>0</v>
      </c>
    </row>
    <row r="66" ht="12">
      <c r="R66" s="563"/>
    </row>
    <row r="67" ht="12">
      <c r="R67" s="563"/>
    </row>
    <row r="68" ht="12">
      <c r="R68" s="563"/>
    </row>
    <row r="69" ht="12">
      <c r="R69" s="563"/>
    </row>
    <row r="70" ht="12">
      <c r="R70" s="563"/>
    </row>
    <row r="71" ht="12">
      <c r="R71" s="563"/>
    </row>
    <row r="72" ht="12">
      <c r="R72" s="563"/>
    </row>
    <row r="73" ht="12">
      <c r="R73" s="563"/>
    </row>
    <row r="74" ht="12">
      <c r="R74" s="563"/>
    </row>
  </sheetData>
  <sheetProtection/>
  <mergeCells count="64">
    <mergeCell ref="AD3:AF3"/>
    <mergeCell ref="AG3:AI3"/>
    <mergeCell ref="AJ3:AL3"/>
    <mergeCell ref="AM3:AO3"/>
    <mergeCell ref="C2:N2"/>
    <mergeCell ref="O2:T2"/>
    <mergeCell ref="X2:AI2"/>
    <mergeCell ref="AJ2:AO2"/>
    <mergeCell ref="C3:H3"/>
    <mergeCell ref="I3:K3"/>
    <mergeCell ref="L3:N3"/>
    <mergeCell ref="O3:Q3"/>
    <mergeCell ref="R3:T3"/>
    <mergeCell ref="X3:AC3"/>
    <mergeCell ref="A19:A22"/>
    <mergeCell ref="V19:V22"/>
    <mergeCell ref="A6:A10"/>
    <mergeCell ref="A11:A14"/>
    <mergeCell ref="A15:A18"/>
    <mergeCell ref="V6:V10"/>
    <mergeCell ref="V11:V14"/>
    <mergeCell ref="V15:V18"/>
    <mergeCell ref="A59:B59"/>
    <mergeCell ref="V59:W59"/>
    <mergeCell ref="A45:A49"/>
    <mergeCell ref="A50:A53"/>
    <mergeCell ref="A36:A40"/>
    <mergeCell ref="V36:V40"/>
    <mergeCell ref="A41:A44"/>
    <mergeCell ref="V41:V44"/>
    <mergeCell ref="V45:V49"/>
    <mergeCell ref="V50:V53"/>
    <mergeCell ref="A54:A57"/>
    <mergeCell ref="V54:V57"/>
    <mergeCell ref="A23:A27"/>
    <mergeCell ref="V23:V27"/>
    <mergeCell ref="A28:A31"/>
    <mergeCell ref="V28:V31"/>
    <mergeCell ref="A32:A35"/>
    <mergeCell ref="V32:V3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AD4:AD5"/>
    <mergeCell ref="AE4:AE5"/>
    <mergeCell ref="AF4:AF5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</mergeCells>
  <printOptions horizontalCentered="1" verticalCentered="1"/>
  <pageMargins left="0" right="0" top="0" bottom="0.31496062992125984" header="0.4724409448818898" footer="0.15748031496062992"/>
  <pageSetup horizontalDpi="1200" verticalDpi="1200" orientation="landscape" paperSize="9" scale="67" r:id="rId1"/>
  <ignoredErrors>
    <ignoredError sqref="B6:B30 B32:B57 W6:W57" numberStoredAsText="1"/>
    <ignoredError sqref="AD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C70"/>
  <sheetViews>
    <sheetView showGridLines="0" showZeros="0" zoomScale="75" zoomScaleNormal="75" zoomScalePageLayoutView="0" workbookViewId="0" topLeftCell="A1">
      <pane xSplit="2" ySplit="5" topLeftCell="C6" activePane="bottomRight" state="frozen"/>
      <selection pane="topLeft" activeCell="V63" sqref="V63"/>
      <selection pane="topRight" activeCell="V63" sqref="V63"/>
      <selection pane="bottomLeft" activeCell="V63" sqref="V63"/>
      <selection pane="bottomRight" activeCell="A1" sqref="A1"/>
    </sheetView>
  </sheetViews>
  <sheetFormatPr defaultColWidth="9.00390625" defaultRowHeight="13.5"/>
  <cols>
    <col min="1" max="1" width="3.625" style="346" customWidth="1"/>
    <col min="2" max="2" width="4.625" style="347" customWidth="1"/>
    <col min="3" max="9" width="6.75390625" style="348" customWidth="1"/>
    <col min="10" max="12" width="7.375" style="348" customWidth="1"/>
    <col min="13" max="15" width="10.00390625" style="348" customWidth="1"/>
    <col min="16" max="22" width="7.75390625" style="348" customWidth="1"/>
    <col min="23" max="28" width="7.875" style="348" customWidth="1"/>
    <col min="29" max="29" width="9.125" style="346" bestFit="1" customWidth="1"/>
    <col min="30" max="30" width="9.625" style="346" bestFit="1" customWidth="1"/>
    <col min="31" max="32" width="9.125" style="346" bestFit="1" customWidth="1"/>
    <col min="33" max="16384" width="9.00390625" style="346" customWidth="1"/>
  </cols>
  <sheetData>
    <row r="1" spans="1:28" s="209" customFormat="1" ht="24.75" customHeight="1">
      <c r="A1" s="206" t="s">
        <v>106</v>
      </c>
      <c r="B1" s="207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</row>
    <row r="2" spans="1:29" s="213" customFormat="1" ht="18" customHeight="1">
      <c r="A2" s="210"/>
      <c r="B2" s="211"/>
      <c r="C2" s="734" t="s">
        <v>56</v>
      </c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  <c r="P2" s="731" t="s">
        <v>88</v>
      </c>
      <c r="Q2" s="732"/>
      <c r="R2" s="732"/>
      <c r="S2" s="732"/>
      <c r="T2" s="732"/>
      <c r="U2" s="732"/>
      <c r="V2" s="732"/>
      <c r="W2" s="732"/>
      <c r="X2" s="732"/>
      <c r="Y2" s="732"/>
      <c r="Z2" s="732"/>
      <c r="AA2" s="732"/>
      <c r="AB2" s="748"/>
      <c r="AC2" s="212"/>
    </row>
    <row r="3" spans="1:29" s="213" customFormat="1" ht="18" customHeight="1">
      <c r="A3" s="214"/>
      <c r="B3" s="215"/>
      <c r="C3" s="735" t="s">
        <v>100</v>
      </c>
      <c r="D3" s="736"/>
      <c r="E3" s="736"/>
      <c r="F3" s="736"/>
      <c r="G3" s="736"/>
      <c r="H3" s="736"/>
      <c r="I3" s="736"/>
      <c r="J3" s="737" t="s">
        <v>53</v>
      </c>
      <c r="K3" s="738"/>
      <c r="L3" s="738"/>
      <c r="M3" s="743" t="s">
        <v>59</v>
      </c>
      <c r="N3" s="744"/>
      <c r="O3" s="745"/>
      <c r="P3" s="739" t="s">
        <v>100</v>
      </c>
      <c r="Q3" s="736"/>
      <c r="R3" s="736"/>
      <c r="S3" s="736"/>
      <c r="T3" s="736"/>
      <c r="U3" s="736"/>
      <c r="V3" s="736"/>
      <c r="W3" s="722" t="s">
        <v>57</v>
      </c>
      <c r="X3" s="723"/>
      <c r="Y3" s="723"/>
      <c r="Z3" s="740" t="s">
        <v>58</v>
      </c>
      <c r="AA3" s="741"/>
      <c r="AB3" s="742"/>
      <c r="AC3" s="212"/>
    </row>
    <row r="4" spans="1:29" s="213" customFormat="1" ht="6.75" customHeight="1">
      <c r="A4" s="214"/>
      <c r="B4" s="215"/>
      <c r="C4" s="216"/>
      <c r="D4" s="217"/>
      <c r="E4" s="217"/>
      <c r="F4" s="217"/>
      <c r="G4" s="217"/>
      <c r="H4" s="217"/>
      <c r="I4" s="218"/>
      <c r="J4" s="708">
        <v>2014</v>
      </c>
      <c r="K4" s="710">
        <v>2013</v>
      </c>
      <c r="L4" s="702">
        <v>2012</v>
      </c>
      <c r="M4" s="704">
        <v>2014</v>
      </c>
      <c r="N4" s="710">
        <v>2013</v>
      </c>
      <c r="O4" s="706">
        <v>2012</v>
      </c>
      <c r="P4" s="219"/>
      <c r="Q4" s="217"/>
      <c r="R4" s="217"/>
      <c r="S4" s="217"/>
      <c r="T4" s="217"/>
      <c r="U4" s="217"/>
      <c r="V4" s="218"/>
      <c r="W4" s="708">
        <v>2014</v>
      </c>
      <c r="X4" s="710">
        <v>2013</v>
      </c>
      <c r="Y4" s="702">
        <v>2012</v>
      </c>
      <c r="Z4" s="704">
        <v>2014</v>
      </c>
      <c r="AA4" s="710">
        <v>2013</v>
      </c>
      <c r="AB4" s="702">
        <v>2012</v>
      </c>
      <c r="AC4" s="212"/>
    </row>
    <row r="5" spans="1:29" s="228" customFormat="1" ht="61.5" customHeight="1">
      <c r="A5" s="220" t="s">
        <v>54</v>
      </c>
      <c r="B5" s="221" t="s">
        <v>55</v>
      </c>
      <c r="C5" s="222" t="s">
        <v>82</v>
      </c>
      <c r="D5" s="223" t="s">
        <v>83</v>
      </c>
      <c r="E5" s="223" t="s">
        <v>84</v>
      </c>
      <c r="F5" s="223" t="s">
        <v>52</v>
      </c>
      <c r="G5" s="223" t="s">
        <v>93</v>
      </c>
      <c r="H5" s="223" t="s">
        <v>85</v>
      </c>
      <c r="I5" s="224" t="s">
        <v>86</v>
      </c>
      <c r="J5" s="709"/>
      <c r="K5" s="711"/>
      <c r="L5" s="703"/>
      <c r="M5" s="705"/>
      <c r="N5" s="711"/>
      <c r="O5" s="707"/>
      <c r="P5" s="225" t="s">
        <v>82</v>
      </c>
      <c r="Q5" s="223" t="s">
        <v>83</v>
      </c>
      <c r="R5" s="223" t="s">
        <v>84</v>
      </c>
      <c r="S5" s="223" t="s">
        <v>52</v>
      </c>
      <c r="T5" s="223" t="s">
        <v>93</v>
      </c>
      <c r="U5" s="223" t="s">
        <v>85</v>
      </c>
      <c r="V5" s="226" t="s">
        <v>86</v>
      </c>
      <c r="W5" s="709"/>
      <c r="X5" s="711"/>
      <c r="Y5" s="703"/>
      <c r="Z5" s="705"/>
      <c r="AA5" s="711"/>
      <c r="AB5" s="703"/>
      <c r="AC5" s="227"/>
    </row>
    <row r="6" spans="1:29" s="246" customFormat="1" ht="13.5" customHeight="1">
      <c r="A6" s="721">
        <v>1</v>
      </c>
      <c r="B6" s="350" t="s">
        <v>0</v>
      </c>
      <c r="C6" s="298">
        <v>2</v>
      </c>
      <c r="D6" s="351">
        <v>2</v>
      </c>
      <c r="E6" s="351">
        <v>5</v>
      </c>
      <c r="F6" s="351">
        <v>6</v>
      </c>
      <c r="G6" s="351">
        <v>15</v>
      </c>
      <c r="H6" s="351">
        <v>12</v>
      </c>
      <c r="I6" s="352">
        <v>45</v>
      </c>
      <c r="J6" s="298">
        <f>SUM(C6:I6)</f>
        <v>87</v>
      </c>
      <c r="K6" s="351">
        <v>92</v>
      </c>
      <c r="L6" s="351">
        <v>303</v>
      </c>
      <c r="M6" s="295">
        <v>9903</v>
      </c>
      <c r="N6" s="353">
        <v>18694</v>
      </c>
      <c r="O6" s="297">
        <v>18496</v>
      </c>
      <c r="P6" s="237">
        <f aca="true" t="shared" si="0" ref="P6:P37">C6/5</f>
        <v>0.4</v>
      </c>
      <c r="Q6" s="354">
        <f aca="true" t="shared" si="1" ref="Q6:Q37">D6/10</f>
        <v>0.2</v>
      </c>
      <c r="R6" s="354">
        <f aca="true" t="shared" si="2" ref="R6:R37">E6/8</f>
        <v>0.625</v>
      </c>
      <c r="S6" s="354">
        <f aca="true" t="shared" si="3" ref="S6:S37">F6/17</f>
        <v>0.35294117647058826</v>
      </c>
      <c r="T6" s="354">
        <f aca="true" t="shared" si="4" ref="T6:T37">G6/7</f>
        <v>2.142857142857143</v>
      </c>
      <c r="U6" s="354">
        <f aca="true" t="shared" si="5" ref="U6:U37">H6/7</f>
        <v>1.7142857142857142</v>
      </c>
      <c r="V6" s="355">
        <f aca="true" t="shared" si="6" ref="V6:V37">I6/7</f>
        <v>6.428571428571429</v>
      </c>
      <c r="W6" s="356">
        <f aca="true" t="shared" si="7" ref="W6:W37">J6/61</f>
        <v>1.4262295081967213</v>
      </c>
      <c r="X6" s="354">
        <v>1.5081967213114753</v>
      </c>
      <c r="Y6" s="305">
        <v>4.967213114754099</v>
      </c>
      <c r="Z6" s="357">
        <v>2.16</v>
      </c>
      <c r="AA6" s="358">
        <v>3.92</v>
      </c>
      <c r="AB6" s="359">
        <v>3.78</v>
      </c>
      <c r="AC6" s="244"/>
    </row>
    <row r="7" spans="1:29" s="246" customFormat="1" ht="13.5" customHeight="1">
      <c r="A7" s="713"/>
      <c r="B7" s="360" t="s">
        <v>1</v>
      </c>
      <c r="C7" s="233">
        <v>18</v>
      </c>
      <c r="D7" s="263">
        <v>40</v>
      </c>
      <c r="E7" s="263">
        <v>35</v>
      </c>
      <c r="F7" s="263">
        <v>36</v>
      </c>
      <c r="G7" s="263">
        <v>12</v>
      </c>
      <c r="H7" s="263">
        <v>33</v>
      </c>
      <c r="I7" s="264">
        <v>64</v>
      </c>
      <c r="J7" s="233">
        <f aca="true" t="shared" si="8" ref="J7:J57">SUM(C7:I7)</f>
        <v>238</v>
      </c>
      <c r="K7" s="263">
        <v>479</v>
      </c>
      <c r="L7" s="263">
        <v>915</v>
      </c>
      <c r="M7" s="230">
        <v>27284</v>
      </c>
      <c r="N7" s="361">
        <v>59779</v>
      </c>
      <c r="O7" s="232">
        <v>36120</v>
      </c>
      <c r="P7" s="247">
        <f t="shared" si="0"/>
        <v>3.6</v>
      </c>
      <c r="Q7" s="238">
        <f t="shared" si="1"/>
        <v>4</v>
      </c>
      <c r="R7" s="238">
        <f t="shared" si="2"/>
        <v>4.375</v>
      </c>
      <c r="S7" s="238">
        <f t="shared" si="3"/>
        <v>2.1176470588235294</v>
      </c>
      <c r="T7" s="238">
        <f t="shared" si="4"/>
        <v>1.7142857142857142</v>
      </c>
      <c r="U7" s="238">
        <f t="shared" si="5"/>
        <v>4.714285714285714</v>
      </c>
      <c r="V7" s="268">
        <f t="shared" si="6"/>
        <v>9.142857142857142</v>
      </c>
      <c r="W7" s="240">
        <f t="shared" si="7"/>
        <v>3.901639344262295</v>
      </c>
      <c r="X7" s="238">
        <v>7.852459016393443</v>
      </c>
      <c r="Y7" s="286">
        <v>15</v>
      </c>
      <c r="Z7" s="362">
        <v>5.53</v>
      </c>
      <c r="AA7" s="363">
        <v>12.15</v>
      </c>
      <c r="AB7" s="364">
        <v>7.33</v>
      </c>
      <c r="AC7" s="244"/>
    </row>
    <row r="8" spans="1:29" s="246" customFormat="1" ht="13.5" customHeight="1">
      <c r="A8" s="713"/>
      <c r="B8" s="360" t="s">
        <v>2</v>
      </c>
      <c r="C8" s="233">
        <v>62</v>
      </c>
      <c r="D8" s="263">
        <v>52</v>
      </c>
      <c r="E8" s="263">
        <v>77</v>
      </c>
      <c r="F8" s="263">
        <v>98</v>
      </c>
      <c r="G8" s="263">
        <v>61</v>
      </c>
      <c r="H8" s="263">
        <v>45</v>
      </c>
      <c r="I8" s="264">
        <v>82</v>
      </c>
      <c r="J8" s="233">
        <f t="shared" si="8"/>
        <v>477</v>
      </c>
      <c r="K8" s="263">
        <v>1523</v>
      </c>
      <c r="L8" s="263">
        <v>2165</v>
      </c>
      <c r="M8" s="230">
        <v>58454</v>
      </c>
      <c r="N8" s="361">
        <v>111891</v>
      </c>
      <c r="O8" s="232">
        <v>112593</v>
      </c>
      <c r="P8" s="247">
        <f t="shared" si="0"/>
        <v>12.4</v>
      </c>
      <c r="Q8" s="238">
        <f t="shared" si="1"/>
        <v>5.2</v>
      </c>
      <c r="R8" s="238">
        <f t="shared" si="2"/>
        <v>9.625</v>
      </c>
      <c r="S8" s="238">
        <f t="shared" si="3"/>
        <v>5.764705882352941</v>
      </c>
      <c r="T8" s="238">
        <f t="shared" si="4"/>
        <v>8.714285714285714</v>
      </c>
      <c r="U8" s="238">
        <f t="shared" si="5"/>
        <v>6.428571428571429</v>
      </c>
      <c r="V8" s="268">
        <f t="shared" si="6"/>
        <v>11.714285714285714</v>
      </c>
      <c r="W8" s="240">
        <f t="shared" si="7"/>
        <v>7.819672131147541</v>
      </c>
      <c r="X8" s="238">
        <v>24.9672131147541</v>
      </c>
      <c r="Y8" s="286">
        <v>35.49180327868852</v>
      </c>
      <c r="Z8" s="362">
        <v>11.81</v>
      </c>
      <c r="AA8" s="363">
        <v>22.65</v>
      </c>
      <c r="AB8" s="364">
        <v>22.81</v>
      </c>
      <c r="AC8" s="244"/>
    </row>
    <row r="9" spans="1:29" s="246" customFormat="1" ht="13.5" customHeight="1">
      <c r="A9" s="713"/>
      <c r="B9" s="360" t="s">
        <v>3</v>
      </c>
      <c r="C9" s="233">
        <v>82</v>
      </c>
      <c r="D9" s="263">
        <v>131</v>
      </c>
      <c r="E9" s="263">
        <v>89</v>
      </c>
      <c r="F9" s="263">
        <v>312</v>
      </c>
      <c r="G9" s="263">
        <v>142</v>
      </c>
      <c r="H9" s="263">
        <v>65</v>
      </c>
      <c r="I9" s="264">
        <v>160</v>
      </c>
      <c r="J9" s="233">
        <f t="shared" si="8"/>
        <v>981</v>
      </c>
      <c r="K9" s="263">
        <v>2468</v>
      </c>
      <c r="L9" s="263">
        <v>2681</v>
      </c>
      <c r="M9" s="230">
        <v>123020</v>
      </c>
      <c r="N9" s="361">
        <v>180431</v>
      </c>
      <c r="O9" s="232">
        <v>177778</v>
      </c>
      <c r="P9" s="247">
        <f t="shared" si="0"/>
        <v>16.4</v>
      </c>
      <c r="Q9" s="238">
        <f t="shared" si="1"/>
        <v>13.1</v>
      </c>
      <c r="R9" s="238">
        <f t="shared" si="2"/>
        <v>11.125</v>
      </c>
      <c r="S9" s="238">
        <f t="shared" si="3"/>
        <v>18.352941176470587</v>
      </c>
      <c r="T9" s="238">
        <f t="shared" si="4"/>
        <v>20.285714285714285</v>
      </c>
      <c r="U9" s="238">
        <f t="shared" si="5"/>
        <v>9.285714285714286</v>
      </c>
      <c r="V9" s="268">
        <f t="shared" si="6"/>
        <v>22.857142857142858</v>
      </c>
      <c r="W9" s="240">
        <f t="shared" si="7"/>
        <v>16.081967213114755</v>
      </c>
      <c r="X9" s="238">
        <v>40.459016393442624</v>
      </c>
      <c r="Y9" s="286">
        <v>43.950819672131146</v>
      </c>
      <c r="Z9" s="362">
        <v>24.85</v>
      </c>
      <c r="AA9" s="363">
        <v>36.46</v>
      </c>
      <c r="AB9" s="364">
        <v>36.01</v>
      </c>
      <c r="AC9" s="244"/>
    </row>
    <row r="10" spans="1:29" s="246" customFormat="1" ht="13.5" customHeight="1">
      <c r="A10" s="714"/>
      <c r="B10" s="365" t="s">
        <v>4</v>
      </c>
      <c r="C10" s="252">
        <v>61</v>
      </c>
      <c r="D10" s="366">
        <v>203</v>
      </c>
      <c r="E10" s="366">
        <v>164</v>
      </c>
      <c r="F10" s="366">
        <v>480</v>
      </c>
      <c r="G10" s="366">
        <v>163</v>
      </c>
      <c r="H10" s="366">
        <v>92</v>
      </c>
      <c r="I10" s="367">
        <v>188</v>
      </c>
      <c r="J10" s="252">
        <f t="shared" si="8"/>
        <v>1351</v>
      </c>
      <c r="K10" s="366">
        <v>2761</v>
      </c>
      <c r="L10" s="366">
        <v>2272</v>
      </c>
      <c r="M10" s="249">
        <v>171002</v>
      </c>
      <c r="N10" s="368">
        <v>177611</v>
      </c>
      <c r="O10" s="251">
        <v>210606</v>
      </c>
      <c r="P10" s="269">
        <f t="shared" si="0"/>
        <v>12.2</v>
      </c>
      <c r="Q10" s="257">
        <f t="shared" si="1"/>
        <v>20.3</v>
      </c>
      <c r="R10" s="257">
        <f t="shared" si="2"/>
        <v>20.5</v>
      </c>
      <c r="S10" s="257">
        <f t="shared" si="3"/>
        <v>28.235294117647058</v>
      </c>
      <c r="T10" s="257">
        <f t="shared" si="4"/>
        <v>23.285714285714285</v>
      </c>
      <c r="U10" s="257">
        <f t="shared" si="5"/>
        <v>13.142857142857142</v>
      </c>
      <c r="V10" s="258">
        <f t="shared" si="6"/>
        <v>26.857142857142858</v>
      </c>
      <c r="W10" s="256">
        <f t="shared" si="7"/>
        <v>22.147540983606557</v>
      </c>
      <c r="X10" s="257">
        <v>45.26229508196721</v>
      </c>
      <c r="Y10" s="290">
        <v>37.24590163934426</v>
      </c>
      <c r="Z10" s="369">
        <v>34.52</v>
      </c>
      <c r="AA10" s="370">
        <v>35.86</v>
      </c>
      <c r="AB10" s="371">
        <v>42.68</v>
      </c>
      <c r="AC10" s="244"/>
    </row>
    <row r="11" spans="1:29" s="3" customFormat="1" ht="13.5" customHeight="1">
      <c r="A11" s="718">
        <v>2</v>
      </c>
      <c r="B11" s="360" t="s">
        <v>5</v>
      </c>
      <c r="C11" s="234">
        <v>100</v>
      </c>
      <c r="D11" s="284">
        <v>236</v>
      </c>
      <c r="E11" s="284">
        <v>132</v>
      </c>
      <c r="F11" s="284">
        <v>424</v>
      </c>
      <c r="G11" s="284">
        <v>134</v>
      </c>
      <c r="H11" s="284">
        <v>119</v>
      </c>
      <c r="I11" s="236">
        <v>158</v>
      </c>
      <c r="J11" s="233">
        <f t="shared" si="8"/>
        <v>1303</v>
      </c>
      <c r="K11" s="284">
        <v>2228</v>
      </c>
      <c r="L11" s="284">
        <v>1699</v>
      </c>
      <c r="M11" s="234">
        <v>153212</v>
      </c>
      <c r="N11" s="235">
        <v>131866</v>
      </c>
      <c r="O11" s="236">
        <v>199272</v>
      </c>
      <c r="P11" s="247">
        <f t="shared" si="0"/>
        <v>20</v>
      </c>
      <c r="Q11" s="238">
        <f t="shared" si="1"/>
        <v>23.6</v>
      </c>
      <c r="R11" s="238">
        <f t="shared" si="2"/>
        <v>16.5</v>
      </c>
      <c r="S11" s="238">
        <f t="shared" si="3"/>
        <v>24.941176470588236</v>
      </c>
      <c r="T11" s="238">
        <f t="shared" si="4"/>
        <v>19.142857142857142</v>
      </c>
      <c r="U11" s="238">
        <f t="shared" si="5"/>
        <v>17</v>
      </c>
      <c r="V11" s="239">
        <f t="shared" si="6"/>
        <v>22.571428571428573</v>
      </c>
      <c r="W11" s="240">
        <f t="shared" si="7"/>
        <v>21.360655737704917</v>
      </c>
      <c r="X11" s="285">
        <v>36.52459016393443</v>
      </c>
      <c r="Y11" s="286">
        <v>27.852459016393443</v>
      </c>
      <c r="Z11" s="241">
        <v>30.93</v>
      </c>
      <c r="AA11" s="242">
        <v>26.7</v>
      </c>
      <c r="AB11" s="372">
        <v>40.37</v>
      </c>
      <c r="AC11" s="373"/>
    </row>
    <row r="12" spans="1:29" s="3" customFormat="1" ht="13.5" customHeight="1">
      <c r="A12" s="719"/>
      <c r="B12" s="360" t="s">
        <v>6</v>
      </c>
      <c r="C12" s="234">
        <v>96</v>
      </c>
      <c r="D12" s="284">
        <v>247</v>
      </c>
      <c r="E12" s="284">
        <v>248</v>
      </c>
      <c r="F12" s="284">
        <v>373</v>
      </c>
      <c r="G12" s="284">
        <v>130</v>
      </c>
      <c r="H12" s="284">
        <v>138</v>
      </c>
      <c r="I12" s="236">
        <v>167</v>
      </c>
      <c r="J12" s="233">
        <f t="shared" si="8"/>
        <v>1399</v>
      </c>
      <c r="K12" s="284">
        <v>1499</v>
      </c>
      <c r="L12" s="284">
        <v>1588</v>
      </c>
      <c r="M12" s="234">
        <v>139623</v>
      </c>
      <c r="N12" s="235">
        <v>80854</v>
      </c>
      <c r="O12" s="236">
        <v>175129</v>
      </c>
      <c r="P12" s="247">
        <f t="shared" si="0"/>
        <v>19.2</v>
      </c>
      <c r="Q12" s="238">
        <f t="shared" si="1"/>
        <v>24.7</v>
      </c>
      <c r="R12" s="238">
        <f t="shared" si="2"/>
        <v>31</v>
      </c>
      <c r="S12" s="238">
        <f t="shared" si="3"/>
        <v>21.941176470588236</v>
      </c>
      <c r="T12" s="238">
        <f t="shared" si="4"/>
        <v>18.571428571428573</v>
      </c>
      <c r="U12" s="238">
        <f t="shared" si="5"/>
        <v>19.714285714285715</v>
      </c>
      <c r="V12" s="239">
        <f t="shared" si="6"/>
        <v>23.857142857142858</v>
      </c>
      <c r="W12" s="240">
        <f t="shared" si="7"/>
        <v>22.934426229508198</v>
      </c>
      <c r="X12" s="285">
        <v>24.57377049180328</v>
      </c>
      <c r="Y12" s="286">
        <v>26.0327868852459</v>
      </c>
      <c r="Z12" s="241">
        <v>28.23</v>
      </c>
      <c r="AA12" s="242">
        <v>16.33</v>
      </c>
      <c r="AB12" s="372">
        <v>35.47</v>
      </c>
      <c r="AC12" s="373"/>
    </row>
    <row r="13" spans="1:29" s="3" customFormat="1" ht="13.5" customHeight="1">
      <c r="A13" s="719"/>
      <c r="B13" s="360" t="s">
        <v>7</v>
      </c>
      <c r="C13" s="234">
        <v>96</v>
      </c>
      <c r="D13" s="284">
        <v>302</v>
      </c>
      <c r="E13" s="284">
        <v>354</v>
      </c>
      <c r="F13" s="284">
        <v>510</v>
      </c>
      <c r="G13" s="284">
        <v>105</v>
      </c>
      <c r="H13" s="284">
        <v>156</v>
      </c>
      <c r="I13" s="236">
        <v>170</v>
      </c>
      <c r="J13" s="233">
        <f t="shared" si="8"/>
        <v>1693</v>
      </c>
      <c r="K13" s="284">
        <v>1371</v>
      </c>
      <c r="L13" s="284">
        <v>1372</v>
      </c>
      <c r="M13" s="234">
        <v>135916</v>
      </c>
      <c r="N13" s="235">
        <v>68800</v>
      </c>
      <c r="O13" s="236">
        <v>143517</v>
      </c>
      <c r="P13" s="247">
        <f t="shared" si="0"/>
        <v>19.2</v>
      </c>
      <c r="Q13" s="238">
        <f t="shared" si="1"/>
        <v>30.2</v>
      </c>
      <c r="R13" s="238">
        <f t="shared" si="2"/>
        <v>44.25</v>
      </c>
      <c r="S13" s="238">
        <f t="shared" si="3"/>
        <v>30</v>
      </c>
      <c r="T13" s="238">
        <f t="shared" si="4"/>
        <v>15</v>
      </c>
      <c r="U13" s="238">
        <f t="shared" si="5"/>
        <v>22.285714285714285</v>
      </c>
      <c r="V13" s="239">
        <f t="shared" si="6"/>
        <v>24.285714285714285</v>
      </c>
      <c r="W13" s="240">
        <f t="shared" si="7"/>
        <v>27.75409836065574</v>
      </c>
      <c r="X13" s="285">
        <v>22.475409836065573</v>
      </c>
      <c r="Y13" s="286">
        <v>22.491803278688526</v>
      </c>
      <c r="Z13" s="241">
        <v>27.41</v>
      </c>
      <c r="AA13" s="242">
        <v>13.9</v>
      </c>
      <c r="AB13" s="372">
        <v>29.05</v>
      </c>
      <c r="AC13" s="373"/>
    </row>
    <row r="14" spans="1:29" s="3" customFormat="1" ht="13.5" customHeight="1">
      <c r="A14" s="720"/>
      <c r="B14" s="365" t="s">
        <v>8</v>
      </c>
      <c r="C14" s="253">
        <v>112</v>
      </c>
      <c r="D14" s="288">
        <v>226</v>
      </c>
      <c r="E14" s="288">
        <v>453</v>
      </c>
      <c r="F14" s="288">
        <v>596</v>
      </c>
      <c r="G14" s="288">
        <v>123</v>
      </c>
      <c r="H14" s="288">
        <v>137</v>
      </c>
      <c r="I14" s="255">
        <v>167</v>
      </c>
      <c r="J14" s="252">
        <f t="shared" si="8"/>
        <v>1814</v>
      </c>
      <c r="K14" s="288">
        <v>985</v>
      </c>
      <c r="L14" s="288">
        <v>1029</v>
      </c>
      <c r="M14" s="253">
        <v>141033</v>
      </c>
      <c r="N14" s="254">
        <v>60781</v>
      </c>
      <c r="O14" s="255">
        <v>117092</v>
      </c>
      <c r="P14" s="269">
        <f t="shared" si="0"/>
        <v>22.4</v>
      </c>
      <c r="Q14" s="257">
        <f t="shared" si="1"/>
        <v>22.6</v>
      </c>
      <c r="R14" s="257">
        <f t="shared" si="2"/>
        <v>56.625</v>
      </c>
      <c r="S14" s="257">
        <f t="shared" si="3"/>
        <v>35.05882352941177</v>
      </c>
      <c r="T14" s="257">
        <f t="shared" si="4"/>
        <v>17.571428571428573</v>
      </c>
      <c r="U14" s="257">
        <f t="shared" si="5"/>
        <v>19.571428571428573</v>
      </c>
      <c r="V14" s="258">
        <f t="shared" si="6"/>
        <v>23.857142857142858</v>
      </c>
      <c r="W14" s="256">
        <f t="shared" si="7"/>
        <v>29.737704918032787</v>
      </c>
      <c r="X14" s="289">
        <v>16.147540983606557</v>
      </c>
      <c r="Y14" s="290">
        <v>16.868852459016395</v>
      </c>
      <c r="Z14" s="259">
        <v>28.46</v>
      </c>
      <c r="AA14" s="260">
        <v>12.27</v>
      </c>
      <c r="AB14" s="374">
        <v>23.7</v>
      </c>
      <c r="AC14" s="373"/>
    </row>
    <row r="15" spans="1:29" s="3" customFormat="1" ht="13.5" customHeight="1">
      <c r="A15" s="712">
        <v>3</v>
      </c>
      <c r="B15" s="360" t="s">
        <v>9</v>
      </c>
      <c r="C15" s="234">
        <v>112</v>
      </c>
      <c r="D15" s="284">
        <v>167</v>
      </c>
      <c r="E15" s="284">
        <v>414</v>
      </c>
      <c r="F15" s="284">
        <v>420</v>
      </c>
      <c r="G15" s="284">
        <v>94</v>
      </c>
      <c r="H15" s="284">
        <v>79</v>
      </c>
      <c r="I15" s="236">
        <v>102</v>
      </c>
      <c r="J15" s="233">
        <f t="shared" si="8"/>
        <v>1388</v>
      </c>
      <c r="K15" s="284">
        <v>839</v>
      </c>
      <c r="L15" s="284">
        <v>816</v>
      </c>
      <c r="M15" s="234">
        <v>113840</v>
      </c>
      <c r="N15" s="235">
        <v>51279</v>
      </c>
      <c r="O15" s="236">
        <v>104051</v>
      </c>
      <c r="P15" s="247">
        <f t="shared" si="0"/>
        <v>22.4</v>
      </c>
      <c r="Q15" s="238">
        <f t="shared" si="1"/>
        <v>16.7</v>
      </c>
      <c r="R15" s="238">
        <f t="shared" si="2"/>
        <v>51.75</v>
      </c>
      <c r="S15" s="238">
        <f t="shared" si="3"/>
        <v>24.705882352941178</v>
      </c>
      <c r="T15" s="238">
        <f t="shared" si="4"/>
        <v>13.428571428571429</v>
      </c>
      <c r="U15" s="238">
        <f t="shared" si="5"/>
        <v>11.285714285714286</v>
      </c>
      <c r="V15" s="239">
        <f t="shared" si="6"/>
        <v>14.571428571428571</v>
      </c>
      <c r="W15" s="240">
        <f t="shared" si="7"/>
        <v>22.75409836065574</v>
      </c>
      <c r="X15" s="285">
        <v>13.754098360655737</v>
      </c>
      <c r="Y15" s="286">
        <v>13.37704918032787</v>
      </c>
      <c r="Z15" s="241">
        <v>22.99</v>
      </c>
      <c r="AA15" s="242">
        <v>10.37</v>
      </c>
      <c r="AB15" s="372">
        <v>21.08</v>
      </c>
      <c r="AC15" s="373"/>
    </row>
    <row r="16" spans="1:29" s="3" customFormat="1" ht="13.5" customHeight="1">
      <c r="A16" s="713"/>
      <c r="B16" s="360" t="s">
        <v>10</v>
      </c>
      <c r="C16" s="234">
        <v>126</v>
      </c>
      <c r="D16" s="284">
        <v>135</v>
      </c>
      <c r="E16" s="284">
        <v>493</v>
      </c>
      <c r="F16" s="284">
        <v>456</v>
      </c>
      <c r="G16" s="284">
        <v>153</v>
      </c>
      <c r="H16" s="284">
        <v>99</v>
      </c>
      <c r="I16" s="236">
        <v>121</v>
      </c>
      <c r="J16" s="233">
        <f t="shared" si="8"/>
        <v>1583</v>
      </c>
      <c r="K16" s="284">
        <v>523</v>
      </c>
      <c r="L16" s="284">
        <v>770</v>
      </c>
      <c r="M16" s="234">
        <v>113079</v>
      </c>
      <c r="N16" s="235">
        <v>40184</v>
      </c>
      <c r="O16" s="236">
        <v>82219</v>
      </c>
      <c r="P16" s="247">
        <f t="shared" si="0"/>
        <v>25.2</v>
      </c>
      <c r="Q16" s="238">
        <f t="shared" si="1"/>
        <v>13.5</v>
      </c>
      <c r="R16" s="238">
        <f t="shared" si="2"/>
        <v>61.625</v>
      </c>
      <c r="S16" s="238">
        <f t="shared" si="3"/>
        <v>26.823529411764707</v>
      </c>
      <c r="T16" s="238">
        <f t="shared" si="4"/>
        <v>21.857142857142858</v>
      </c>
      <c r="U16" s="238">
        <f t="shared" si="5"/>
        <v>14.142857142857142</v>
      </c>
      <c r="V16" s="239">
        <f t="shared" si="6"/>
        <v>17.285714285714285</v>
      </c>
      <c r="W16" s="240">
        <f t="shared" si="7"/>
        <v>25.950819672131146</v>
      </c>
      <c r="X16" s="285">
        <v>8.573770491803279</v>
      </c>
      <c r="Y16" s="286">
        <v>12.62295081967213</v>
      </c>
      <c r="Z16" s="241">
        <v>22.82</v>
      </c>
      <c r="AA16" s="242">
        <v>8.14</v>
      </c>
      <c r="AB16" s="372">
        <v>16.69</v>
      </c>
      <c r="AC16" s="373"/>
    </row>
    <row r="17" spans="1:29" s="3" customFormat="1" ht="13.5" customHeight="1">
      <c r="A17" s="713"/>
      <c r="B17" s="360" t="s">
        <v>11</v>
      </c>
      <c r="C17" s="234">
        <v>100</v>
      </c>
      <c r="D17" s="284">
        <v>132</v>
      </c>
      <c r="E17" s="284">
        <v>370</v>
      </c>
      <c r="F17" s="284">
        <v>459</v>
      </c>
      <c r="G17" s="284">
        <v>105</v>
      </c>
      <c r="H17" s="284">
        <v>71</v>
      </c>
      <c r="I17" s="236">
        <v>112</v>
      </c>
      <c r="J17" s="233">
        <f t="shared" si="8"/>
        <v>1349</v>
      </c>
      <c r="K17" s="284">
        <v>381</v>
      </c>
      <c r="L17" s="284">
        <v>700</v>
      </c>
      <c r="M17" s="234">
        <v>92253</v>
      </c>
      <c r="N17" s="235">
        <v>33333</v>
      </c>
      <c r="O17" s="236">
        <v>70065</v>
      </c>
      <c r="P17" s="247">
        <f t="shared" si="0"/>
        <v>20</v>
      </c>
      <c r="Q17" s="238">
        <f t="shared" si="1"/>
        <v>13.2</v>
      </c>
      <c r="R17" s="238">
        <f t="shared" si="2"/>
        <v>46.25</v>
      </c>
      <c r="S17" s="238">
        <f t="shared" si="3"/>
        <v>27</v>
      </c>
      <c r="T17" s="238">
        <f t="shared" si="4"/>
        <v>15</v>
      </c>
      <c r="U17" s="238">
        <f t="shared" si="5"/>
        <v>10.142857142857142</v>
      </c>
      <c r="V17" s="239">
        <f t="shared" si="6"/>
        <v>16</v>
      </c>
      <c r="W17" s="240">
        <f t="shared" si="7"/>
        <v>22.114754098360656</v>
      </c>
      <c r="X17" s="285">
        <v>6.245901639344262</v>
      </c>
      <c r="Y17" s="286">
        <v>11.475409836065573</v>
      </c>
      <c r="Z17" s="241">
        <v>18.63</v>
      </c>
      <c r="AA17" s="242">
        <v>6.76</v>
      </c>
      <c r="AB17" s="372">
        <v>14.21</v>
      </c>
      <c r="AC17" s="373"/>
    </row>
    <row r="18" spans="1:29" s="3" customFormat="1" ht="13.5" customHeight="1">
      <c r="A18" s="714"/>
      <c r="B18" s="365" t="s">
        <v>12</v>
      </c>
      <c r="C18" s="253">
        <v>49</v>
      </c>
      <c r="D18" s="288">
        <v>131</v>
      </c>
      <c r="E18" s="288">
        <v>215</v>
      </c>
      <c r="F18" s="288">
        <v>287</v>
      </c>
      <c r="G18" s="288">
        <v>90</v>
      </c>
      <c r="H18" s="288">
        <v>49</v>
      </c>
      <c r="I18" s="255">
        <v>59</v>
      </c>
      <c r="J18" s="252">
        <f t="shared" si="8"/>
        <v>880</v>
      </c>
      <c r="K18" s="288">
        <v>273</v>
      </c>
      <c r="L18" s="288">
        <v>560</v>
      </c>
      <c r="M18" s="253">
        <v>60052</v>
      </c>
      <c r="N18" s="254">
        <v>21601</v>
      </c>
      <c r="O18" s="255">
        <v>50096</v>
      </c>
      <c r="P18" s="269">
        <f t="shared" si="0"/>
        <v>9.8</v>
      </c>
      <c r="Q18" s="257">
        <f t="shared" si="1"/>
        <v>13.1</v>
      </c>
      <c r="R18" s="257">
        <f t="shared" si="2"/>
        <v>26.875</v>
      </c>
      <c r="S18" s="257">
        <f t="shared" si="3"/>
        <v>16.88235294117647</v>
      </c>
      <c r="T18" s="257">
        <f t="shared" si="4"/>
        <v>12.857142857142858</v>
      </c>
      <c r="U18" s="257">
        <f t="shared" si="5"/>
        <v>7</v>
      </c>
      <c r="V18" s="258">
        <f t="shared" si="6"/>
        <v>8.428571428571429</v>
      </c>
      <c r="W18" s="256">
        <f t="shared" si="7"/>
        <v>14.426229508196721</v>
      </c>
      <c r="X18" s="289">
        <v>4.475409836065574</v>
      </c>
      <c r="Y18" s="290">
        <v>9.180327868852459</v>
      </c>
      <c r="Z18" s="259">
        <v>12.14</v>
      </c>
      <c r="AA18" s="260">
        <v>4.38</v>
      </c>
      <c r="AB18" s="374">
        <v>10.15</v>
      </c>
      <c r="AC18" s="373"/>
    </row>
    <row r="19" spans="1:29" s="245" customFormat="1" ht="13.5" customHeight="1">
      <c r="A19" s="712">
        <v>4</v>
      </c>
      <c r="B19" s="360" t="s">
        <v>13</v>
      </c>
      <c r="C19" s="230">
        <v>22</v>
      </c>
      <c r="D19" s="231">
        <v>73</v>
      </c>
      <c r="E19" s="231">
        <v>70</v>
      </c>
      <c r="F19" s="231">
        <v>166</v>
      </c>
      <c r="G19" s="231">
        <v>29</v>
      </c>
      <c r="H19" s="231">
        <v>40</v>
      </c>
      <c r="I19" s="232">
        <v>27</v>
      </c>
      <c r="J19" s="233">
        <f t="shared" si="8"/>
        <v>427</v>
      </c>
      <c r="K19" s="231">
        <v>148</v>
      </c>
      <c r="L19" s="231">
        <v>352</v>
      </c>
      <c r="M19" s="230">
        <v>30367</v>
      </c>
      <c r="N19" s="361">
        <v>13885</v>
      </c>
      <c r="O19" s="232">
        <v>29803</v>
      </c>
      <c r="P19" s="265">
        <f t="shared" si="0"/>
        <v>4.4</v>
      </c>
      <c r="Q19" s="238">
        <f t="shared" si="1"/>
        <v>7.3</v>
      </c>
      <c r="R19" s="238">
        <f t="shared" si="2"/>
        <v>8.75</v>
      </c>
      <c r="S19" s="238">
        <f t="shared" si="3"/>
        <v>9.764705882352942</v>
      </c>
      <c r="T19" s="238">
        <f t="shared" si="4"/>
        <v>4.142857142857143</v>
      </c>
      <c r="U19" s="238">
        <f t="shared" si="5"/>
        <v>5.714285714285714</v>
      </c>
      <c r="V19" s="239">
        <f t="shared" si="6"/>
        <v>3.857142857142857</v>
      </c>
      <c r="W19" s="240">
        <f t="shared" si="7"/>
        <v>7</v>
      </c>
      <c r="X19" s="238">
        <v>2.4262295081967213</v>
      </c>
      <c r="Y19" s="286">
        <v>5.770491803278689</v>
      </c>
      <c r="Z19" s="362">
        <v>6.14</v>
      </c>
      <c r="AA19" s="363">
        <v>2.81</v>
      </c>
      <c r="AB19" s="364">
        <v>6.05</v>
      </c>
      <c r="AC19" s="345"/>
    </row>
    <row r="20" spans="1:29" s="245" customFormat="1" ht="13.5" customHeight="1">
      <c r="A20" s="713"/>
      <c r="B20" s="360" t="s">
        <v>14</v>
      </c>
      <c r="C20" s="230">
        <v>17</v>
      </c>
      <c r="D20" s="231">
        <v>37</v>
      </c>
      <c r="E20" s="231">
        <v>41</v>
      </c>
      <c r="F20" s="231">
        <v>63</v>
      </c>
      <c r="G20" s="231">
        <v>38</v>
      </c>
      <c r="H20" s="231">
        <v>38</v>
      </c>
      <c r="I20" s="232">
        <v>27</v>
      </c>
      <c r="J20" s="233">
        <f t="shared" si="8"/>
        <v>261</v>
      </c>
      <c r="K20" s="231">
        <v>119</v>
      </c>
      <c r="L20" s="231">
        <v>369</v>
      </c>
      <c r="M20" s="230">
        <v>20722</v>
      </c>
      <c r="N20" s="361">
        <v>9894</v>
      </c>
      <c r="O20" s="232">
        <v>27418</v>
      </c>
      <c r="P20" s="247">
        <f t="shared" si="0"/>
        <v>3.4</v>
      </c>
      <c r="Q20" s="238">
        <f t="shared" si="1"/>
        <v>3.7</v>
      </c>
      <c r="R20" s="238">
        <f t="shared" si="2"/>
        <v>5.125</v>
      </c>
      <c r="S20" s="238">
        <f t="shared" si="3"/>
        <v>3.7058823529411766</v>
      </c>
      <c r="T20" s="238">
        <f t="shared" si="4"/>
        <v>5.428571428571429</v>
      </c>
      <c r="U20" s="238">
        <f t="shared" si="5"/>
        <v>5.428571428571429</v>
      </c>
      <c r="V20" s="239">
        <f t="shared" si="6"/>
        <v>3.857142857142857</v>
      </c>
      <c r="W20" s="240">
        <f t="shared" si="7"/>
        <v>4.278688524590164</v>
      </c>
      <c r="X20" s="238">
        <v>1.9508196721311475</v>
      </c>
      <c r="Y20" s="286">
        <v>6.049180327868853</v>
      </c>
      <c r="Z20" s="362">
        <v>4.17</v>
      </c>
      <c r="AA20" s="363">
        <v>2.01</v>
      </c>
      <c r="AB20" s="364">
        <v>5.56</v>
      </c>
      <c r="AC20" s="345"/>
    </row>
    <row r="21" spans="1:29" s="245" customFormat="1" ht="13.5" customHeight="1">
      <c r="A21" s="713"/>
      <c r="B21" s="360" t="s">
        <v>15</v>
      </c>
      <c r="C21" s="230">
        <v>9</v>
      </c>
      <c r="D21" s="231">
        <v>43</v>
      </c>
      <c r="E21" s="231">
        <v>35</v>
      </c>
      <c r="F21" s="231">
        <v>97</v>
      </c>
      <c r="G21" s="231">
        <v>23</v>
      </c>
      <c r="H21" s="231">
        <v>25</v>
      </c>
      <c r="I21" s="232">
        <v>36</v>
      </c>
      <c r="J21" s="233">
        <f t="shared" si="8"/>
        <v>268</v>
      </c>
      <c r="K21" s="231">
        <v>121</v>
      </c>
      <c r="L21" s="231">
        <v>367</v>
      </c>
      <c r="M21" s="230">
        <v>23014</v>
      </c>
      <c r="N21" s="361">
        <v>14240</v>
      </c>
      <c r="O21" s="232">
        <v>26463</v>
      </c>
      <c r="P21" s="247">
        <f t="shared" si="0"/>
        <v>1.8</v>
      </c>
      <c r="Q21" s="238">
        <f t="shared" si="1"/>
        <v>4.3</v>
      </c>
      <c r="R21" s="238">
        <f t="shared" si="2"/>
        <v>4.375</v>
      </c>
      <c r="S21" s="238">
        <f t="shared" si="3"/>
        <v>5.705882352941177</v>
      </c>
      <c r="T21" s="238">
        <f t="shared" si="4"/>
        <v>3.2857142857142856</v>
      </c>
      <c r="U21" s="238">
        <f t="shared" si="5"/>
        <v>3.5714285714285716</v>
      </c>
      <c r="V21" s="239">
        <f t="shared" si="6"/>
        <v>5.142857142857143</v>
      </c>
      <c r="W21" s="240">
        <f t="shared" si="7"/>
        <v>4.39344262295082</v>
      </c>
      <c r="X21" s="238">
        <v>1.9836065573770492</v>
      </c>
      <c r="Y21" s="286">
        <v>6.016393442622951</v>
      </c>
      <c r="Z21" s="362">
        <v>4.65</v>
      </c>
      <c r="AA21" s="363">
        <v>2.89</v>
      </c>
      <c r="AB21" s="364">
        <v>5.37</v>
      </c>
      <c r="AC21" s="345"/>
    </row>
    <row r="22" spans="1:29" s="245" customFormat="1" ht="13.5" customHeight="1">
      <c r="A22" s="714"/>
      <c r="B22" s="360" t="s">
        <v>16</v>
      </c>
      <c r="C22" s="230">
        <v>6</v>
      </c>
      <c r="D22" s="231">
        <v>48</v>
      </c>
      <c r="E22" s="231">
        <v>45</v>
      </c>
      <c r="F22" s="231">
        <v>76</v>
      </c>
      <c r="G22" s="231">
        <v>16</v>
      </c>
      <c r="H22" s="231">
        <v>36</v>
      </c>
      <c r="I22" s="232">
        <v>25</v>
      </c>
      <c r="J22" s="233">
        <f t="shared" si="8"/>
        <v>252</v>
      </c>
      <c r="K22" s="231">
        <v>105</v>
      </c>
      <c r="L22" s="231">
        <v>289</v>
      </c>
      <c r="M22" s="230">
        <v>19867</v>
      </c>
      <c r="N22" s="361">
        <v>15195</v>
      </c>
      <c r="O22" s="232">
        <v>18723</v>
      </c>
      <c r="P22" s="269">
        <f t="shared" si="0"/>
        <v>1.2</v>
      </c>
      <c r="Q22" s="257">
        <f t="shared" si="1"/>
        <v>4.8</v>
      </c>
      <c r="R22" s="257">
        <f t="shared" si="2"/>
        <v>5.625</v>
      </c>
      <c r="S22" s="257">
        <f t="shared" si="3"/>
        <v>4.470588235294118</v>
      </c>
      <c r="T22" s="257">
        <f t="shared" si="4"/>
        <v>2.2857142857142856</v>
      </c>
      <c r="U22" s="257">
        <f t="shared" si="5"/>
        <v>5.142857142857143</v>
      </c>
      <c r="V22" s="258">
        <f t="shared" si="6"/>
        <v>3.5714285714285716</v>
      </c>
      <c r="W22" s="256">
        <f t="shared" si="7"/>
        <v>4.131147540983607</v>
      </c>
      <c r="X22" s="238">
        <v>1.721311475409836</v>
      </c>
      <c r="Y22" s="286">
        <v>4.737704918032787</v>
      </c>
      <c r="Z22" s="362">
        <v>4.04</v>
      </c>
      <c r="AA22" s="363">
        <v>3.1</v>
      </c>
      <c r="AB22" s="364">
        <v>3.82</v>
      </c>
      <c r="AC22" s="345"/>
    </row>
    <row r="23" spans="1:29" s="245" customFormat="1" ht="13.5" customHeight="1">
      <c r="A23" s="712">
        <v>5</v>
      </c>
      <c r="B23" s="375" t="s">
        <v>17</v>
      </c>
      <c r="C23" s="317">
        <v>2</v>
      </c>
      <c r="D23" s="318">
        <v>21</v>
      </c>
      <c r="E23" s="318">
        <v>56</v>
      </c>
      <c r="F23" s="318">
        <v>41</v>
      </c>
      <c r="G23" s="318">
        <v>14</v>
      </c>
      <c r="H23" s="318">
        <v>9</v>
      </c>
      <c r="I23" s="319">
        <v>22</v>
      </c>
      <c r="J23" s="272">
        <f t="shared" si="8"/>
        <v>165</v>
      </c>
      <c r="K23" s="318">
        <v>119</v>
      </c>
      <c r="L23" s="318">
        <v>97</v>
      </c>
      <c r="M23" s="317">
        <v>12281</v>
      </c>
      <c r="N23" s="376">
        <v>11543</v>
      </c>
      <c r="O23" s="319">
        <v>7429</v>
      </c>
      <c r="P23" s="265">
        <f t="shared" si="0"/>
        <v>0.4</v>
      </c>
      <c r="Q23" s="266">
        <f t="shared" si="1"/>
        <v>2.1</v>
      </c>
      <c r="R23" s="266">
        <f t="shared" si="2"/>
        <v>7</v>
      </c>
      <c r="S23" s="266">
        <f t="shared" si="3"/>
        <v>2.411764705882353</v>
      </c>
      <c r="T23" s="266">
        <f t="shared" si="4"/>
        <v>2</v>
      </c>
      <c r="U23" s="266">
        <f t="shared" si="5"/>
        <v>1.2857142857142858</v>
      </c>
      <c r="V23" s="279">
        <f t="shared" si="6"/>
        <v>3.142857142857143</v>
      </c>
      <c r="W23" s="278">
        <f t="shared" si="7"/>
        <v>2.7049180327868854</v>
      </c>
      <c r="X23" s="266">
        <v>1.9508196721311475</v>
      </c>
      <c r="Y23" s="321">
        <v>1.5901639344262295</v>
      </c>
      <c r="Z23" s="377">
        <v>2.52</v>
      </c>
      <c r="AA23" s="378">
        <v>2.37</v>
      </c>
      <c r="AB23" s="379">
        <v>1.53</v>
      </c>
      <c r="AC23" s="345"/>
    </row>
    <row r="24" spans="1:29" s="245" customFormat="1" ht="13.5" customHeight="1">
      <c r="A24" s="713"/>
      <c r="B24" s="360" t="s">
        <v>18</v>
      </c>
      <c r="C24" s="230">
        <v>3</v>
      </c>
      <c r="D24" s="231">
        <v>28</v>
      </c>
      <c r="E24" s="231">
        <v>13</v>
      </c>
      <c r="F24" s="231">
        <v>21</v>
      </c>
      <c r="G24" s="231">
        <v>5</v>
      </c>
      <c r="H24" s="231">
        <v>2</v>
      </c>
      <c r="I24" s="232">
        <v>13</v>
      </c>
      <c r="J24" s="233">
        <f t="shared" si="8"/>
        <v>85</v>
      </c>
      <c r="K24" s="231">
        <v>189</v>
      </c>
      <c r="L24" s="231">
        <v>70</v>
      </c>
      <c r="M24" s="230">
        <v>5398</v>
      </c>
      <c r="N24" s="361">
        <v>9458</v>
      </c>
      <c r="O24" s="232">
        <v>4236</v>
      </c>
      <c r="P24" s="247">
        <f t="shared" si="0"/>
        <v>0.6</v>
      </c>
      <c r="Q24" s="238">
        <f t="shared" si="1"/>
        <v>2.8</v>
      </c>
      <c r="R24" s="238">
        <f t="shared" si="2"/>
        <v>1.625</v>
      </c>
      <c r="S24" s="238">
        <f t="shared" si="3"/>
        <v>1.2352941176470589</v>
      </c>
      <c r="T24" s="238">
        <f t="shared" si="4"/>
        <v>0.7142857142857143</v>
      </c>
      <c r="U24" s="238">
        <f t="shared" si="5"/>
        <v>0.2857142857142857</v>
      </c>
      <c r="V24" s="239">
        <f t="shared" si="6"/>
        <v>1.8571428571428572</v>
      </c>
      <c r="W24" s="240">
        <f t="shared" si="7"/>
        <v>1.3934426229508197</v>
      </c>
      <c r="X24" s="238">
        <v>3.098360655737705</v>
      </c>
      <c r="Y24" s="286">
        <v>1.1475409836065573</v>
      </c>
      <c r="Z24" s="362">
        <v>1.09</v>
      </c>
      <c r="AA24" s="363">
        <v>1.92</v>
      </c>
      <c r="AB24" s="364">
        <v>0.86</v>
      </c>
      <c r="AC24" s="345"/>
    </row>
    <row r="25" spans="1:29" s="245" customFormat="1" ht="13.5" customHeight="1">
      <c r="A25" s="713"/>
      <c r="B25" s="360" t="s">
        <v>19</v>
      </c>
      <c r="C25" s="230">
        <v>22</v>
      </c>
      <c r="D25" s="231">
        <v>14</v>
      </c>
      <c r="E25" s="231">
        <v>5</v>
      </c>
      <c r="F25" s="231">
        <v>11</v>
      </c>
      <c r="G25" s="231">
        <v>4</v>
      </c>
      <c r="H25" s="231">
        <v>3</v>
      </c>
      <c r="I25" s="232">
        <v>5</v>
      </c>
      <c r="J25" s="233">
        <f t="shared" si="8"/>
        <v>64</v>
      </c>
      <c r="K25" s="231">
        <v>201</v>
      </c>
      <c r="L25" s="231">
        <v>42</v>
      </c>
      <c r="M25" s="230">
        <v>4081</v>
      </c>
      <c r="N25" s="361">
        <v>9249</v>
      </c>
      <c r="O25" s="232">
        <v>2746</v>
      </c>
      <c r="P25" s="247">
        <f t="shared" si="0"/>
        <v>4.4</v>
      </c>
      <c r="Q25" s="238">
        <f t="shared" si="1"/>
        <v>1.4</v>
      </c>
      <c r="R25" s="238">
        <f t="shared" si="2"/>
        <v>0.625</v>
      </c>
      <c r="S25" s="238">
        <f t="shared" si="3"/>
        <v>0.6470588235294118</v>
      </c>
      <c r="T25" s="238">
        <f t="shared" si="4"/>
        <v>0.5714285714285714</v>
      </c>
      <c r="U25" s="238">
        <f t="shared" si="5"/>
        <v>0.42857142857142855</v>
      </c>
      <c r="V25" s="239">
        <f t="shared" si="6"/>
        <v>0.7142857142857143</v>
      </c>
      <c r="W25" s="240">
        <f t="shared" si="7"/>
        <v>1.0491803278688525</v>
      </c>
      <c r="X25" s="238">
        <v>3.2950819672131146</v>
      </c>
      <c r="Y25" s="286">
        <v>0.6885245901639344</v>
      </c>
      <c r="Z25" s="362">
        <v>0.83</v>
      </c>
      <c r="AA25" s="363">
        <v>1.87</v>
      </c>
      <c r="AB25" s="364">
        <v>0.56</v>
      </c>
      <c r="AC25" s="345"/>
    </row>
    <row r="26" spans="1:29" s="245" customFormat="1" ht="13.5" customHeight="1">
      <c r="A26" s="713"/>
      <c r="B26" s="360" t="s">
        <v>20</v>
      </c>
      <c r="C26" s="230">
        <v>10</v>
      </c>
      <c r="D26" s="231">
        <v>18</v>
      </c>
      <c r="E26" s="231">
        <v>3</v>
      </c>
      <c r="F26" s="231">
        <v>11</v>
      </c>
      <c r="G26" s="231">
        <v>2</v>
      </c>
      <c r="H26" s="231">
        <v>2</v>
      </c>
      <c r="I26" s="232">
        <v>4</v>
      </c>
      <c r="J26" s="233">
        <f t="shared" si="8"/>
        <v>50</v>
      </c>
      <c r="K26" s="231">
        <v>110</v>
      </c>
      <c r="L26" s="231">
        <v>45</v>
      </c>
      <c r="M26" s="230">
        <v>2760</v>
      </c>
      <c r="N26" s="361">
        <v>6020</v>
      </c>
      <c r="O26" s="232">
        <v>2239</v>
      </c>
      <c r="P26" s="247">
        <f t="shared" si="0"/>
        <v>2</v>
      </c>
      <c r="Q26" s="238">
        <f t="shared" si="1"/>
        <v>1.8</v>
      </c>
      <c r="R26" s="238">
        <f t="shared" si="2"/>
        <v>0.375</v>
      </c>
      <c r="S26" s="238">
        <f t="shared" si="3"/>
        <v>0.6470588235294118</v>
      </c>
      <c r="T26" s="238">
        <f t="shared" si="4"/>
        <v>0.2857142857142857</v>
      </c>
      <c r="U26" s="238">
        <f t="shared" si="5"/>
        <v>0.2857142857142857</v>
      </c>
      <c r="V26" s="239">
        <f t="shared" si="6"/>
        <v>0.5714285714285714</v>
      </c>
      <c r="W26" s="240">
        <f t="shared" si="7"/>
        <v>0.819672131147541</v>
      </c>
      <c r="X26" s="238">
        <v>1.8032786885245902</v>
      </c>
      <c r="Y26" s="286">
        <v>0.7377049180327869</v>
      </c>
      <c r="Z26" s="362">
        <v>0.56</v>
      </c>
      <c r="AA26" s="363">
        <v>1.22</v>
      </c>
      <c r="AB26" s="364">
        <v>0.45</v>
      </c>
      <c r="AC26" s="345"/>
    </row>
    <row r="27" spans="1:29" s="245" customFormat="1" ht="13.5" customHeight="1">
      <c r="A27" s="714"/>
      <c r="B27" s="365" t="s">
        <v>21</v>
      </c>
      <c r="C27" s="249">
        <v>8</v>
      </c>
      <c r="D27" s="250">
        <v>9</v>
      </c>
      <c r="E27" s="250">
        <v>7</v>
      </c>
      <c r="F27" s="250">
        <v>9</v>
      </c>
      <c r="G27" s="250">
        <v>1</v>
      </c>
      <c r="H27" s="250">
        <v>0</v>
      </c>
      <c r="I27" s="251">
        <v>4</v>
      </c>
      <c r="J27" s="252">
        <f t="shared" si="8"/>
        <v>38</v>
      </c>
      <c r="K27" s="250">
        <v>62</v>
      </c>
      <c r="L27" s="250">
        <v>28</v>
      </c>
      <c r="M27" s="249">
        <v>1721</v>
      </c>
      <c r="N27" s="368">
        <v>3471</v>
      </c>
      <c r="O27" s="251">
        <v>1532</v>
      </c>
      <c r="P27" s="269">
        <f t="shared" si="0"/>
        <v>1.6</v>
      </c>
      <c r="Q27" s="257">
        <f t="shared" si="1"/>
        <v>0.9</v>
      </c>
      <c r="R27" s="257">
        <f t="shared" si="2"/>
        <v>0.875</v>
      </c>
      <c r="S27" s="257">
        <f t="shared" si="3"/>
        <v>0.5294117647058824</v>
      </c>
      <c r="T27" s="257">
        <f t="shared" si="4"/>
        <v>0.14285714285714285</v>
      </c>
      <c r="U27" s="257">
        <f t="shared" si="5"/>
        <v>0</v>
      </c>
      <c r="V27" s="258">
        <f t="shared" si="6"/>
        <v>0.5714285714285714</v>
      </c>
      <c r="W27" s="256">
        <f t="shared" si="7"/>
        <v>0.6229508196721312</v>
      </c>
      <c r="X27" s="257">
        <v>1.0163934426229508</v>
      </c>
      <c r="Y27" s="290">
        <v>0.45901639344262296</v>
      </c>
      <c r="Z27" s="369">
        <v>0.35</v>
      </c>
      <c r="AA27" s="370">
        <v>0.7</v>
      </c>
      <c r="AB27" s="371">
        <v>0.31</v>
      </c>
      <c r="AC27" s="345"/>
    </row>
    <row r="28" spans="1:29" s="245" customFormat="1" ht="13.5" customHeight="1">
      <c r="A28" s="712">
        <v>6</v>
      </c>
      <c r="B28" s="360" t="s">
        <v>22</v>
      </c>
      <c r="C28" s="230">
        <v>2</v>
      </c>
      <c r="D28" s="231">
        <v>3</v>
      </c>
      <c r="E28" s="231">
        <v>3</v>
      </c>
      <c r="F28" s="231">
        <v>2</v>
      </c>
      <c r="G28" s="231">
        <v>0</v>
      </c>
      <c r="H28" s="231">
        <v>0</v>
      </c>
      <c r="I28" s="232">
        <v>4</v>
      </c>
      <c r="J28" s="233">
        <f t="shared" si="8"/>
        <v>14</v>
      </c>
      <c r="K28" s="231">
        <v>30</v>
      </c>
      <c r="L28" s="231">
        <v>27</v>
      </c>
      <c r="M28" s="230">
        <v>841</v>
      </c>
      <c r="N28" s="361">
        <v>2077</v>
      </c>
      <c r="O28" s="232">
        <v>1035</v>
      </c>
      <c r="P28" s="247">
        <f t="shared" si="0"/>
        <v>0.4</v>
      </c>
      <c r="Q28" s="238">
        <f t="shared" si="1"/>
        <v>0.3</v>
      </c>
      <c r="R28" s="238">
        <f t="shared" si="2"/>
        <v>0.375</v>
      </c>
      <c r="S28" s="238">
        <f t="shared" si="3"/>
        <v>0.11764705882352941</v>
      </c>
      <c r="T28" s="238">
        <f t="shared" si="4"/>
        <v>0</v>
      </c>
      <c r="U28" s="238">
        <f t="shared" si="5"/>
        <v>0</v>
      </c>
      <c r="V28" s="239">
        <f t="shared" si="6"/>
        <v>0.5714285714285714</v>
      </c>
      <c r="W28" s="240">
        <f t="shared" si="7"/>
        <v>0.22950819672131148</v>
      </c>
      <c r="X28" s="238">
        <v>0.4918032786885246</v>
      </c>
      <c r="Y28" s="286">
        <v>0.4426229508196721</v>
      </c>
      <c r="Z28" s="362">
        <v>0.17</v>
      </c>
      <c r="AA28" s="363">
        <v>0.42</v>
      </c>
      <c r="AB28" s="364">
        <v>0.21</v>
      </c>
      <c r="AC28" s="345"/>
    </row>
    <row r="29" spans="1:29" s="245" customFormat="1" ht="13.5" customHeight="1">
      <c r="A29" s="713"/>
      <c r="B29" s="360" t="s">
        <v>23</v>
      </c>
      <c r="C29" s="230">
        <v>2</v>
      </c>
      <c r="D29" s="231">
        <v>0</v>
      </c>
      <c r="E29" s="231">
        <v>0</v>
      </c>
      <c r="F29" s="231">
        <v>6</v>
      </c>
      <c r="G29" s="231">
        <v>0</v>
      </c>
      <c r="H29" s="231">
        <v>0</v>
      </c>
      <c r="I29" s="232">
        <v>0</v>
      </c>
      <c r="J29" s="233">
        <f t="shared" si="8"/>
        <v>8</v>
      </c>
      <c r="K29" s="231">
        <v>16</v>
      </c>
      <c r="L29" s="231">
        <v>30</v>
      </c>
      <c r="M29" s="230">
        <v>649</v>
      </c>
      <c r="N29" s="361">
        <v>1240</v>
      </c>
      <c r="O29" s="232">
        <v>823</v>
      </c>
      <c r="P29" s="247">
        <f t="shared" si="0"/>
        <v>0.4</v>
      </c>
      <c r="Q29" s="238">
        <f t="shared" si="1"/>
        <v>0</v>
      </c>
      <c r="R29" s="238">
        <f t="shared" si="2"/>
        <v>0</v>
      </c>
      <c r="S29" s="238">
        <f t="shared" si="3"/>
        <v>0.35294117647058826</v>
      </c>
      <c r="T29" s="238">
        <f t="shared" si="4"/>
        <v>0</v>
      </c>
      <c r="U29" s="238">
        <f t="shared" si="5"/>
        <v>0</v>
      </c>
      <c r="V29" s="239">
        <f t="shared" si="6"/>
        <v>0</v>
      </c>
      <c r="W29" s="240">
        <f t="shared" si="7"/>
        <v>0.13114754098360656</v>
      </c>
      <c r="X29" s="238">
        <v>0.26229508196721313</v>
      </c>
      <c r="Y29" s="286">
        <v>0.4918032786885246</v>
      </c>
      <c r="Z29" s="362">
        <v>0.13</v>
      </c>
      <c r="AA29" s="363">
        <v>0.25</v>
      </c>
      <c r="AB29" s="364">
        <v>0.17</v>
      </c>
      <c r="AC29" s="345"/>
    </row>
    <row r="30" spans="1:29" s="245" customFormat="1" ht="13.5" customHeight="1">
      <c r="A30" s="713"/>
      <c r="B30" s="360" t="s">
        <v>24</v>
      </c>
      <c r="C30" s="230">
        <v>0</v>
      </c>
      <c r="D30" s="231">
        <v>2</v>
      </c>
      <c r="E30" s="231">
        <v>0</v>
      </c>
      <c r="F30" s="231">
        <v>2</v>
      </c>
      <c r="G30" s="231">
        <v>0</v>
      </c>
      <c r="H30" s="231">
        <v>0</v>
      </c>
      <c r="I30" s="232">
        <v>1</v>
      </c>
      <c r="J30" s="233">
        <f t="shared" si="8"/>
        <v>5</v>
      </c>
      <c r="K30" s="231">
        <v>8</v>
      </c>
      <c r="L30" s="231">
        <v>31</v>
      </c>
      <c r="M30" s="230">
        <v>512</v>
      </c>
      <c r="N30" s="361">
        <v>823</v>
      </c>
      <c r="O30" s="232">
        <v>750</v>
      </c>
      <c r="P30" s="247">
        <f t="shared" si="0"/>
        <v>0</v>
      </c>
      <c r="Q30" s="238">
        <f t="shared" si="1"/>
        <v>0.2</v>
      </c>
      <c r="R30" s="238">
        <f t="shared" si="2"/>
        <v>0</v>
      </c>
      <c r="S30" s="238">
        <f t="shared" si="3"/>
        <v>0.11764705882352941</v>
      </c>
      <c r="T30" s="238">
        <f t="shared" si="4"/>
        <v>0</v>
      </c>
      <c r="U30" s="238">
        <f t="shared" si="5"/>
        <v>0</v>
      </c>
      <c r="V30" s="239">
        <f t="shared" si="6"/>
        <v>0.14285714285714285</v>
      </c>
      <c r="W30" s="240">
        <f t="shared" si="7"/>
        <v>0.08196721311475409</v>
      </c>
      <c r="X30" s="238">
        <v>0.13114754098360656</v>
      </c>
      <c r="Y30" s="286">
        <v>0.5081967213114754</v>
      </c>
      <c r="Z30" s="362">
        <v>0.1</v>
      </c>
      <c r="AA30" s="363">
        <v>0.17</v>
      </c>
      <c r="AB30" s="364">
        <v>0.15</v>
      </c>
      <c r="AC30" s="345"/>
    </row>
    <row r="31" spans="1:29" s="245" customFormat="1" ht="13.5" customHeight="1">
      <c r="A31" s="714"/>
      <c r="B31" s="365">
        <v>26</v>
      </c>
      <c r="C31" s="249">
        <v>0</v>
      </c>
      <c r="D31" s="250">
        <v>0</v>
      </c>
      <c r="E31" s="250">
        <v>0</v>
      </c>
      <c r="F31" s="250">
        <v>2</v>
      </c>
      <c r="G31" s="250">
        <v>0</v>
      </c>
      <c r="H31" s="250">
        <v>0</v>
      </c>
      <c r="I31" s="251">
        <v>1</v>
      </c>
      <c r="J31" s="252">
        <f t="shared" si="8"/>
        <v>3</v>
      </c>
      <c r="K31" s="250">
        <v>4</v>
      </c>
      <c r="L31" s="250">
        <v>27</v>
      </c>
      <c r="M31" s="249">
        <v>351</v>
      </c>
      <c r="N31" s="368">
        <v>632</v>
      </c>
      <c r="O31" s="251">
        <v>766</v>
      </c>
      <c r="P31" s="269">
        <f t="shared" si="0"/>
        <v>0</v>
      </c>
      <c r="Q31" s="257">
        <f t="shared" si="1"/>
        <v>0</v>
      </c>
      <c r="R31" s="257">
        <f t="shared" si="2"/>
        <v>0</v>
      </c>
      <c r="S31" s="257">
        <f t="shared" si="3"/>
        <v>0.11764705882352941</v>
      </c>
      <c r="T31" s="257">
        <f t="shared" si="4"/>
        <v>0</v>
      </c>
      <c r="U31" s="257">
        <f t="shared" si="5"/>
        <v>0</v>
      </c>
      <c r="V31" s="258">
        <f t="shared" si="6"/>
        <v>0.14285714285714285</v>
      </c>
      <c r="W31" s="256">
        <f t="shared" si="7"/>
        <v>0.04918032786885246</v>
      </c>
      <c r="X31" s="257">
        <v>0.06557377049180328</v>
      </c>
      <c r="Y31" s="290">
        <v>0.4426229508196721</v>
      </c>
      <c r="Z31" s="369">
        <v>0.07</v>
      </c>
      <c r="AA31" s="370">
        <v>0.13</v>
      </c>
      <c r="AB31" s="371">
        <v>0.16</v>
      </c>
      <c r="AC31" s="345"/>
    </row>
    <row r="32" spans="1:29" s="245" customFormat="1" ht="13.5" customHeight="1">
      <c r="A32" s="712">
        <v>7</v>
      </c>
      <c r="B32" s="360" t="s">
        <v>26</v>
      </c>
      <c r="C32" s="230">
        <v>0</v>
      </c>
      <c r="D32" s="231">
        <v>1</v>
      </c>
      <c r="E32" s="231">
        <v>0</v>
      </c>
      <c r="F32" s="231">
        <v>1</v>
      </c>
      <c r="G32" s="231">
        <v>0</v>
      </c>
      <c r="H32" s="231">
        <v>0</v>
      </c>
      <c r="I32" s="232">
        <v>0</v>
      </c>
      <c r="J32" s="233">
        <f t="shared" si="8"/>
        <v>2</v>
      </c>
      <c r="K32" s="231">
        <v>1</v>
      </c>
      <c r="L32" s="231">
        <v>4</v>
      </c>
      <c r="M32" s="230">
        <v>334</v>
      </c>
      <c r="N32" s="361">
        <v>451</v>
      </c>
      <c r="O32" s="232">
        <v>754</v>
      </c>
      <c r="P32" s="247">
        <f t="shared" si="0"/>
        <v>0</v>
      </c>
      <c r="Q32" s="238">
        <f t="shared" si="1"/>
        <v>0.1</v>
      </c>
      <c r="R32" s="238">
        <f t="shared" si="2"/>
        <v>0</v>
      </c>
      <c r="S32" s="238">
        <f t="shared" si="3"/>
        <v>0.058823529411764705</v>
      </c>
      <c r="T32" s="238">
        <f t="shared" si="4"/>
        <v>0</v>
      </c>
      <c r="U32" s="238">
        <f t="shared" si="5"/>
        <v>0</v>
      </c>
      <c r="V32" s="239">
        <f t="shared" si="6"/>
        <v>0</v>
      </c>
      <c r="W32" s="240">
        <f t="shared" si="7"/>
        <v>0.03278688524590164</v>
      </c>
      <c r="X32" s="238">
        <v>0.01639344262295082</v>
      </c>
      <c r="Y32" s="286">
        <v>0.06557377049180328</v>
      </c>
      <c r="Z32" s="362">
        <v>0.07</v>
      </c>
      <c r="AA32" s="363">
        <v>0.09</v>
      </c>
      <c r="AB32" s="364">
        <v>0.15</v>
      </c>
      <c r="AC32" s="345"/>
    </row>
    <row r="33" spans="1:29" s="245" customFormat="1" ht="13.5" customHeight="1">
      <c r="A33" s="713"/>
      <c r="B33" s="360" t="s">
        <v>27</v>
      </c>
      <c r="C33" s="230">
        <v>0</v>
      </c>
      <c r="D33" s="231">
        <v>0</v>
      </c>
      <c r="E33" s="231">
        <v>0</v>
      </c>
      <c r="F33" s="231">
        <v>0</v>
      </c>
      <c r="G33" s="231">
        <v>0</v>
      </c>
      <c r="H33" s="231">
        <v>0</v>
      </c>
      <c r="I33" s="232">
        <v>1</v>
      </c>
      <c r="J33" s="233">
        <f t="shared" si="8"/>
        <v>1</v>
      </c>
      <c r="K33" s="231">
        <v>0</v>
      </c>
      <c r="L33" s="231">
        <v>3</v>
      </c>
      <c r="M33" s="230">
        <v>220</v>
      </c>
      <c r="N33" s="361">
        <v>357</v>
      </c>
      <c r="O33" s="232">
        <v>1113</v>
      </c>
      <c r="P33" s="247">
        <f t="shared" si="0"/>
        <v>0</v>
      </c>
      <c r="Q33" s="238">
        <f t="shared" si="1"/>
        <v>0</v>
      </c>
      <c r="R33" s="238">
        <f t="shared" si="2"/>
        <v>0</v>
      </c>
      <c r="S33" s="238">
        <f t="shared" si="3"/>
        <v>0</v>
      </c>
      <c r="T33" s="238">
        <f t="shared" si="4"/>
        <v>0</v>
      </c>
      <c r="U33" s="238">
        <f t="shared" si="5"/>
        <v>0</v>
      </c>
      <c r="V33" s="239">
        <f t="shared" si="6"/>
        <v>0.14285714285714285</v>
      </c>
      <c r="W33" s="240">
        <f t="shared" si="7"/>
        <v>0.01639344262295082</v>
      </c>
      <c r="X33" s="238">
        <v>0</v>
      </c>
      <c r="Y33" s="286">
        <v>0.04918032786885246</v>
      </c>
      <c r="Z33" s="362">
        <v>0.04</v>
      </c>
      <c r="AA33" s="363">
        <v>0.07</v>
      </c>
      <c r="AB33" s="364">
        <v>0.23</v>
      </c>
      <c r="AC33" s="345"/>
    </row>
    <row r="34" spans="1:29" s="245" customFormat="1" ht="13.5" customHeight="1">
      <c r="A34" s="713"/>
      <c r="B34" s="360" t="s">
        <v>28</v>
      </c>
      <c r="C34" s="230">
        <v>0</v>
      </c>
      <c r="D34" s="231">
        <v>0</v>
      </c>
      <c r="E34" s="231">
        <v>0</v>
      </c>
      <c r="F34" s="231">
        <v>0</v>
      </c>
      <c r="G34" s="231">
        <v>0</v>
      </c>
      <c r="H34" s="231">
        <v>0</v>
      </c>
      <c r="I34" s="232">
        <v>1</v>
      </c>
      <c r="J34" s="233">
        <f t="shared" si="8"/>
        <v>1</v>
      </c>
      <c r="K34" s="231">
        <v>0</v>
      </c>
      <c r="L34" s="231">
        <v>1</v>
      </c>
      <c r="M34" s="230">
        <v>205</v>
      </c>
      <c r="N34" s="361">
        <v>232</v>
      </c>
      <c r="O34" s="232">
        <v>1356</v>
      </c>
      <c r="P34" s="247">
        <f t="shared" si="0"/>
        <v>0</v>
      </c>
      <c r="Q34" s="238">
        <f t="shared" si="1"/>
        <v>0</v>
      </c>
      <c r="R34" s="238">
        <f t="shared" si="2"/>
        <v>0</v>
      </c>
      <c r="S34" s="238">
        <f t="shared" si="3"/>
        <v>0</v>
      </c>
      <c r="T34" s="238">
        <f t="shared" si="4"/>
        <v>0</v>
      </c>
      <c r="U34" s="238">
        <f t="shared" si="5"/>
        <v>0</v>
      </c>
      <c r="V34" s="239">
        <f t="shared" si="6"/>
        <v>0.14285714285714285</v>
      </c>
      <c r="W34" s="240">
        <f t="shared" si="7"/>
        <v>0.01639344262295082</v>
      </c>
      <c r="X34" s="238">
        <v>0</v>
      </c>
      <c r="Y34" s="286">
        <v>0.01639344262295082</v>
      </c>
      <c r="Z34" s="362">
        <v>0.04</v>
      </c>
      <c r="AA34" s="363">
        <v>0.05</v>
      </c>
      <c r="AB34" s="364">
        <v>0.28</v>
      </c>
      <c r="AC34" s="345"/>
    </row>
    <row r="35" spans="1:29" s="245" customFormat="1" ht="13.5" customHeight="1">
      <c r="A35" s="714"/>
      <c r="B35" s="360" t="s">
        <v>29</v>
      </c>
      <c r="C35" s="230">
        <v>0</v>
      </c>
      <c r="D35" s="231">
        <v>0</v>
      </c>
      <c r="E35" s="231">
        <v>0</v>
      </c>
      <c r="F35" s="231">
        <v>0</v>
      </c>
      <c r="G35" s="231">
        <v>0</v>
      </c>
      <c r="H35" s="231">
        <v>0</v>
      </c>
      <c r="I35" s="232">
        <v>0</v>
      </c>
      <c r="J35" s="233">
        <f t="shared" si="8"/>
        <v>0</v>
      </c>
      <c r="K35" s="231">
        <v>0</v>
      </c>
      <c r="L35" s="231">
        <v>0</v>
      </c>
      <c r="M35" s="230">
        <v>127</v>
      </c>
      <c r="N35" s="361">
        <v>140</v>
      </c>
      <c r="O35" s="232">
        <v>1268</v>
      </c>
      <c r="P35" s="269">
        <f t="shared" si="0"/>
        <v>0</v>
      </c>
      <c r="Q35" s="257">
        <f t="shared" si="1"/>
        <v>0</v>
      </c>
      <c r="R35" s="257">
        <f t="shared" si="2"/>
        <v>0</v>
      </c>
      <c r="S35" s="257">
        <f t="shared" si="3"/>
        <v>0</v>
      </c>
      <c r="T35" s="257">
        <f t="shared" si="4"/>
        <v>0</v>
      </c>
      <c r="U35" s="257">
        <f t="shared" si="5"/>
        <v>0</v>
      </c>
      <c r="V35" s="258">
        <f t="shared" si="6"/>
        <v>0</v>
      </c>
      <c r="W35" s="256">
        <f t="shared" si="7"/>
        <v>0</v>
      </c>
      <c r="X35" s="238">
        <v>0</v>
      </c>
      <c r="Y35" s="286">
        <v>0</v>
      </c>
      <c r="Z35" s="362">
        <v>0.03</v>
      </c>
      <c r="AA35" s="363">
        <v>0.03</v>
      </c>
      <c r="AB35" s="364">
        <v>0.26</v>
      </c>
      <c r="AC35" s="345"/>
    </row>
    <row r="36" spans="1:29" s="245" customFormat="1" ht="13.5" customHeight="1">
      <c r="A36" s="712">
        <v>8</v>
      </c>
      <c r="B36" s="375" t="s">
        <v>30</v>
      </c>
      <c r="C36" s="317">
        <v>0</v>
      </c>
      <c r="D36" s="318">
        <v>0</v>
      </c>
      <c r="E36" s="318">
        <v>0</v>
      </c>
      <c r="F36" s="318">
        <v>0</v>
      </c>
      <c r="G36" s="318">
        <v>0</v>
      </c>
      <c r="H36" s="318">
        <v>0</v>
      </c>
      <c r="I36" s="319">
        <v>0</v>
      </c>
      <c r="J36" s="272">
        <f t="shared" si="8"/>
        <v>0</v>
      </c>
      <c r="K36" s="318">
        <v>0</v>
      </c>
      <c r="L36" s="318">
        <v>0</v>
      </c>
      <c r="M36" s="317">
        <v>136</v>
      </c>
      <c r="N36" s="376">
        <v>103</v>
      </c>
      <c r="O36" s="319">
        <v>1120</v>
      </c>
      <c r="P36" s="265">
        <f t="shared" si="0"/>
        <v>0</v>
      </c>
      <c r="Q36" s="266">
        <f t="shared" si="1"/>
        <v>0</v>
      </c>
      <c r="R36" s="266">
        <f t="shared" si="2"/>
        <v>0</v>
      </c>
      <c r="S36" s="266">
        <f t="shared" si="3"/>
        <v>0</v>
      </c>
      <c r="T36" s="266">
        <f t="shared" si="4"/>
        <v>0</v>
      </c>
      <c r="U36" s="266">
        <f t="shared" si="5"/>
        <v>0</v>
      </c>
      <c r="V36" s="279">
        <f t="shared" si="6"/>
        <v>0</v>
      </c>
      <c r="W36" s="278">
        <f t="shared" si="7"/>
        <v>0</v>
      </c>
      <c r="X36" s="266">
        <v>0</v>
      </c>
      <c r="Y36" s="321">
        <v>0</v>
      </c>
      <c r="Z36" s="377">
        <v>0.03</v>
      </c>
      <c r="AA36" s="378">
        <v>0.02</v>
      </c>
      <c r="AB36" s="379">
        <v>0.23</v>
      </c>
      <c r="AC36" s="345"/>
    </row>
    <row r="37" spans="1:29" s="245" customFormat="1" ht="13.5" customHeight="1">
      <c r="A37" s="713"/>
      <c r="B37" s="360" t="s">
        <v>31</v>
      </c>
      <c r="C37" s="230">
        <v>0</v>
      </c>
      <c r="D37" s="231">
        <v>0</v>
      </c>
      <c r="E37" s="231">
        <v>0</v>
      </c>
      <c r="F37" s="231">
        <v>0</v>
      </c>
      <c r="G37" s="231">
        <v>1</v>
      </c>
      <c r="H37" s="231">
        <v>0</v>
      </c>
      <c r="I37" s="232">
        <v>0</v>
      </c>
      <c r="J37" s="233">
        <f t="shared" si="8"/>
        <v>1</v>
      </c>
      <c r="K37" s="231">
        <v>1</v>
      </c>
      <c r="L37" s="231">
        <v>0</v>
      </c>
      <c r="M37" s="230">
        <v>107</v>
      </c>
      <c r="N37" s="361">
        <v>96</v>
      </c>
      <c r="O37" s="232">
        <v>999</v>
      </c>
      <c r="P37" s="247">
        <f t="shared" si="0"/>
        <v>0</v>
      </c>
      <c r="Q37" s="238">
        <f t="shared" si="1"/>
        <v>0</v>
      </c>
      <c r="R37" s="238">
        <f t="shared" si="2"/>
        <v>0</v>
      </c>
      <c r="S37" s="238">
        <f t="shared" si="3"/>
        <v>0</v>
      </c>
      <c r="T37" s="238">
        <f t="shared" si="4"/>
        <v>0.14285714285714285</v>
      </c>
      <c r="U37" s="238">
        <f t="shared" si="5"/>
        <v>0</v>
      </c>
      <c r="V37" s="239">
        <f t="shared" si="6"/>
        <v>0</v>
      </c>
      <c r="W37" s="240">
        <f t="shared" si="7"/>
        <v>0.01639344262295082</v>
      </c>
      <c r="X37" s="238">
        <v>0.01639344262295082</v>
      </c>
      <c r="Y37" s="286">
        <v>0</v>
      </c>
      <c r="Z37" s="362">
        <v>0.02</v>
      </c>
      <c r="AA37" s="363">
        <v>0.02</v>
      </c>
      <c r="AB37" s="364">
        <v>0.21</v>
      </c>
      <c r="AC37" s="345"/>
    </row>
    <row r="38" spans="1:29" s="245" customFormat="1" ht="13.5" customHeight="1">
      <c r="A38" s="713"/>
      <c r="B38" s="360" t="s">
        <v>32</v>
      </c>
      <c r="C38" s="230">
        <v>0</v>
      </c>
      <c r="D38" s="231">
        <v>0</v>
      </c>
      <c r="E38" s="231">
        <v>0</v>
      </c>
      <c r="F38" s="231">
        <v>0</v>
      </c>
      <c r="G38" s="231">
        <v>0</v>
      </c>
      <c r="H38" s="231">
        <v>0</v>
      </c>
      <c r="I38" s="232">
        <v>0</v>
      </c>
      <c r="J38" s="233">
        <f t="shared" si="8"/>
        <v>0</v>
      </c>
      <c r="K38" s="231">
        <v>0</v>
      </c>
      <c r="L38" s="231">
        <v>1</v>
      </c>
      <c r="M38" s="230">
        <v>103</v>
      </c>
      <c r="N38" s="361">
        <v>72</v>
      </c>
      <c r="O38" s="232">
        <v>1157</v>
      </c>
      <c r="P38" s="247">
        <f aca="true" t="shared" si="9" ref="P38:P57">C38/5</f>
        <v>0</v>
      </c>
      <c r="Q38" s="238">
        <f aca="true" t="shared" si="10" ref="Q38:Q57">D38/10</f>
        <v>0</v>
      </c>
      <c r="R38" s="238">
        <f aca="true" t="shared" si="11" ref="R38:R57">E38/8</f>
        <v>0</v>
      </c>
      <c r="S38" s="238">
        <f aca="true" t="shared" si="12" ref="S38:S57">F38/17</f>
        <v>0</v>
      </c>
      <c r="T38" s="238">
        <f aca="true" t="shared" si="13" ref="T38:T57">G38/7</f>
        <v>0</v>
      </c>
      <c r="U38" s="238">
        <f aca="true" t="shared" si="14" ref="U38:U57">H38/7</f>
        <v>0</v>
      </c>
      <c r="V38" s="239">
        <f aca="true" t="shared" si="15" ref="V38:V57">I38/7</f>
        <v>0</v>
      </c>
      <c r="W38" s="240">
        <f aca="true" t="shared" si="16" ref="W38:W58">J38/61</f>
        <v>0</v>
      </c>
      <c r="X38" s="238">
        <v>0</v>
      </c>
      <c r="Y38" s="286">
        <v>0.01639344262295082</v>
      </c>
      <c r="Z38" s="362">
        <v>0.02</v>
      </c>
      <c r="AA38" s="363">
        <v>0.02</v>
      </c>
      <c r="AB38" s="364">
        <v>0.24</v>
      </c>
      <c r="AC38" s="345"/>
    </row>
    <row r="39" spans="1:29" s="245" customFormat="1" ht="13.5" customHeight="1">
      <c r="A39" s="713"/>
      <c r="B39" s="360" t="s">
        <v>33</v>
      </c>
      <c r="C39" s="230">
        <v>0</v>
      </c>
      <c r="D39" s="231">
        <v>0</v>
      </c>
      <c r="E39" s="231">
        <v>0</v>
      </c>
      <c r="F39" s="231">
        <v>0</v>
      </c>
      <c r="G39" s="231">
        <v>0</v>
      </c>
      <c r="H39" s="231">
        <v>0</v>
      </c>
      <c r="I39" s="232">
        <v>0</v>
      </c>
      <c r="J39" s="233">
        <f t="shared" si="8"/>
        <v>0</v>
      </c>
      <c r="K39" s="231">
        <v>0</v>
      </c>
      <c r="L39" s="231">
        <v>0</v>
      </c>
      <c r="M39" s="230">
        <v>83</v>
      </c>
      <c r="N39" s="361">
        <v>65</v>
      </c>
      <c r="O39" s="232">
        <v>1090</v>
      </c>
      <c r="P39" s="247">
        <f t="shared" si="9"/>
        <v>0</v>
      </c>
      <c r="Q39" s="238">
        <f t="shared" si="10"/>
        <v>0</v>
      </c>
      <c r="R39" s="238">
        <f t="shared" si="11"/>
        <v>0</v>
      </c>
      <c r="S39" s="238">
        <f t="shared" si="12"/>
        <v>0</v>
      </c>
      <c r="T39" s="238">
        <f t="shared" si="13"/>
        <v>0</v>
      </c>
      <c r="U39" s="238">
        <f t="shared" si="14"/>
        <v>0</v>
      </c>
      <c r="V39" s="239">
        <f t="shared" si="15"/>
        <v>0</v>
      </c>
      <c r="W39" s="240">
        <f t="shared" si="16"/>
        <v>0</v>
      </c>
      <c r="X39" s="238">
        <v>0</v>
      </c>
      <c r="Y39" s="286">
        <v>0</v>
      </c>
      <c r="Z39" s="362">
        <v>0.02</v>
      </c>
      <c r="AA39" s="363">
        <v>0.01</v>
      </c>
      <c r="AB39" s="364">
        <v>0.22</v>
      </c>
      <c r="AC39" s="345"/>
    </row>
    <row r="40" spans="1:29" s="245" customFormat="1" ht="13.5" customHeight="1">
      <c r="A40" s="714"/>
      <c r="B40" s="365" t="s">
        <v>34</v>
      </c>
      <c r="C40" s="249">
        <v>0</v>
      </c>
      <c r="D40" s="250">
        <v>0</v>
      </c>
      <c r="E40" s="250">
        <v>0</v>
      </c>
      <c r="F40" s="250">
        <v>0</v>
      </c>
      <c r="G40" s="250">
        <v>1</v>
      </c>
      <c r="H40" s="250">
        <v>0</v>
      </c>
      <c r="I40" s="251">
        <v>0</v>
      </c>
      <c r="J40" s="252">
        <f t="shared" si="8"/>
        <v>1</v>
      </c>
      <c r="K40" s="250">
        <v>3</v>
      </c>
      <c r="L40" s="250">
        <v>0</v>
      </c>
      <c r="M40" s="249">
        <v>125</v>
      </c>
      <c r="N40" s="368">
        <v>83</v>
      </c>
      <c r="O40" s="251">
        <v>1226</v>
      </c>
      <c r="P40" s="269">
        <f t="shared" si="9"/>
        <v>0</v>
      </c>
      <c r="Q40" s="257">
        <f t="shared" si="10"/>
        <v>0</v>
      </c>
      <c r="R40" s="257">
        <f t="shared" si="11"/>
        <v>0</v>
      </c>
      <c r="S40" s="257">
        <f t="shared" si="12"/>
        <v>0</v>
      </c>
      <c r="T40" s="257">
        <f t="shared" si="13"/>
        <v>0.14285714285714285</v>
      </c>
      <c r="U40" s="257">
        <f t="shared" si="14"/>
        <v>0</v>
      </c>
      <c r="V40" s="258">
        <f t="shared" si="15"/>
        <v>0</v>
      </c>
      <c r="W40" s="256">
        <f t="shared" si="16"/>
        <v>0.01639344262295082</v>
      </c>
      <c r="X40" s="257">
        <v>0.04918032786885246</v>
      </c>
      <c r="Y40" s="290">
        <v>0</v>
      </c>
      <c r="Z40" s="369">
        <v>0.03</v>
      </c>
      <c r="AA40" s="370">
        <v>0.02</v>
      </c>
      <c r="AB40" s="371">
        <v>0.25</v>
      </c>
      <c r="AC40" s="345"/>
    </row>
    <row r="41" spans="1:29" s="245" customFormat="1" ht="13.5" customHeight="1">
      <c r="A41" s="712">
        <v>9</v>
      </c>
      <c r="B41" s="360" t="s">
        <v>35</v>
      </c>
      <c r="C41" s="230">
        <v>0</v>
      </c>
      <c r="D41" s="231">
        <v>0</v>
      </c>
      <c r="E41" s="231">
        <v>0</v>
      </c>
      <c r="F41" s="231">
        <v>0</v>
      </c>
      <c r="G41" s="231">
        <v>0</v>
      </c>
      <c r="H41" s="231">
        <v>0</v>
      </c>
      <c r="I41" s="232">
        <v>0</v>
      </c>
      <c r="J41" s="233">
        <f t="shared" si="8"/>
        <v>0</v>
      </c>
      <c r="K41" s="231">
        <v>6</v>
      </c>
      <c r="L41" s="231">
        <v>0</v>
      </c>
      <c r="M41" s="230">
        <v>180</v>
      </c>
      <c r="N41" s="361">
        <v>68</v>
      </c>
      <c r="O41" s="232">
        <v>979</v>
      </c>
      <c r="P41" s="247">
        <f t="shared" si="9"/>
        <v>0</v>
      </c>
      <c r="Q41" s="238">
        <f t="shared" si="10"/>
        <v>0</v>
      </c>
      <c r="R41" s="238">
        <f t="shared" si="11"/>
        <v>0</v>
      </c>
      <c r="S41" s="238">
        <f t="shared" si="12"/>
        <v>0</v>
      </c>
      <c r="T41" s="238">
        <f t="shared" si="13"/>
        <v>0</v>
      </c>
      <c r="U41" s="238">
        <f t="shared" si="14"/>
        <v>0</v>
      </c>
      <c r="V41" s="239">
        <f t="shared" si="15"/>
        <v>0</v>
      </c>
      <c r="W41" s="240">
        <f t="shared" si="16"/>
        <v>0</v>
      </c>
      <c r="X41" s="238">
        <v>0.09836065573770492</v>
      </c>
      <c r="Y41" s="286">
        <v>0</v>
      </c>
      <c r="Z41" s="362">
        <v>0.04</v>
      </c>
      <c r="AA41" s="363">
        <v>0.01</v>
      </c>
      <c r="AB41" s="364">
        <v>0.2</v>
      </c>
      <c r="AC41" s="345"/>
    </row>
    <row r="42" spans="1:29" s="245" customFormat="1" ht="13.5" customHeight="1">
      <c r="A42" s="713"/>
      <c r="B42" s="360" t="s">
        <v>36</v>
      </c>
      <c r="C42" s="230">
        <v>0</v>
      </c>
      <c r="D42" s="231">
        <v>0</v>
      </c>
      <c r="E42" s="231">
        <v>0</v>
      </c>
      <c r="F42" s="231">
        <v>4</v>
      </c>
      <c r="G42" s="231">
        <v>0</v>
      </c>
      <c r="H42" s="231">
        <v>1</v>
      </c>
      <c r="I42" s="232">
        <v>0</v>
      </c>
      <c r="J42" s="233">
        <f t="shared" si="8"/>
        <v>5</v>
      </c>
      <c r="K42" s="231">
        <v>0</v>
      </c>
      <c r="L42" s="231">
        <v>0</v>
      </c>
      <c r="M42" s="230">
        <v>262</v>
      </c>
      <c r="N42" s="361">
        <v>109</v>
      </c>
      <c r="O42" s="232">
        <v>1134</v>
      </c>
      <c r="P42" s="247">
        <f t="shared" si="9"/>
        <v>0</v>
      </c>
      <c r="Q42" s="238">
        <f t="shared" si="10"/>
        <v>0</v>
      </c>
      <c r="R42" s="238">
        <f t="shared" si="11"/>
        <v>0</v>
      </c>
      <c r="S42" s="238">
        <f t="shared" si="12"/>
        <v>0.23529411764705882</v>
      </c>
      <c r="T42" s="238">
        <f t="shared" si="13"/>
        <v>0</v>
      </c>
      <c r="U42" s="238">
        <f t="shared" si="14"/>
        <v>0.14285714285714285</v>
      </c>
      <c r="V42" s="239">
        <f t="shared" si="15"/>
        <v>0</v>
      </c>
      <c r="W42" s="240">
        <f t="shared" si="16"/>
        <v>0.08196721311475409</v>
      </c>
      <c r="X42" s="238">
        <v>0</v>
      </c>
      <c r="Y42" s="286">
        <v>0</v>
      </c>
      <c r="Z42" s="362">
        <v>0.05</v>
      </c>
      <c r="AA42" s="363">
        <v>0.02</v>
      </c>
      <c r="AB42" s="364">
        <v>0.23</v>
      </c>
      <c r="AC42" s="345"/>
    </row>
    <row r="43" spans="1:29" s="245" customFormat="1" ht="13.5" customHeight="1">
      <c r="A43" s="713"/>
      <c r="B43" s="360" t="s">
        <v>37</v>
      </c>
      <c r="C43" s="230">
        <v>0</v>
      </c>
      <c r="D43" s="231">
        <v>0</v>
      </c>
      <c r="E43" s="231">
        <v>0</v>
      </c>
      <c r="F43" s="231">
        <v>7</v>
      </c>
      <c r="G43" s="231">
        <v>1</v>
      </c>
      <c r="H43" s="231">
        <v>0</v>
      </c>
      <c r="I43" s="232">
        <v>0</v>
      </c>
      <c r="J43" s="233">
        <f t="shared" si="8"/>
        <v>8</v>
      </c>
      <c r="K43" s="231">
        <v>1</v>
      </c>
      <c r="L43" s="231">
        <v>0</v>
      </c>
      <c r="M43" s="230">
        <v>202</v>
      </c>
      <c r="N43" s="361">
        <v>114</v>
      </c>
      <c r="O43" s="232">
        <v>894</v>
      </c>
      <c r="P43" s="247">
        <f t="shared" si="9"/>
        <v>0</v>
      </c>
      <c r="Q43" s="238">
        <f t="shared" si="10"/>
        <v>0</v>
      </c>
      <c r="R43" s="238">
        <f t="shared" si="11"/>
        <v>0</v>
      </c>
      <c r="S43" s="238">
        <f t="shared" si="12"/>
        <v>0.4117647058823529</v>
      </c>
      <c r="T43" s="238">
        <f t="shared" si="13"/>
        <v>0.14285714285714285</v>
      </c>
      <c r="U43" s="238">
        <f t="shared" si="14"/>
        <v>0</v>
      </c>
      <c r="V43" s="239">
        <f t="shared" si="15"/>
        <v>0</v>
      </c>
      <c r="W43" s="240">
        <f t="shared" si="16"/>
        <v>0.13114754098360656</v>
      </c>
      <c r="X43" s="238">
        <v>0.01639344262295082</v>
      </c>
      <c r="Y43" s="286">
        <v>0</v>
      </c>
      <c r="Z43" s="362">
        <v>0.04</v>
      </c>
      <c r="AA43" s="363">
        <v>0.02</v>
      </c>
      <c r="AB43" s="364">
        <v>0.18</v>
      </c>
      <c r="AC43" s="345"/>
    </row>
    <row r="44" spans="1:29" s="245" customFormat="1" ht="13.5" customHeight="1">
      <c r="A44" s="714"/>
      <c r="B44" s="365" t="s">
        <v>38</v>
      </c>
      <c r="C44" s="249">
        <v>0</v>
      </c>
      <c r="D44" s="250">
        <v>0</v>
      </c>
      <c r="E44" s="250">
        <v>0</v>
      </c>
      <c r="F44" s="250">
        <v>12</v>
      </c>
      <c r="G44" s="250">
        <v>5</v>
      </c>
      <c r="H44" s="250">
        <v>0</v>
      </c>
      <c r="I44" s="251">
        <v>0</v>
      </c>
      <c r="J44" s="252">
        <f t="shared" si="8"/>
        <v>17</v>
      </c>
      <c r="K44" s="250">
        <v>2</v>
      </c>
      <c r="L44" s="250">
        <v>1</v>
      </c>
      <c r="M44" s="249">
        <v>348</v>
      </c>
      <c r="N44" s="368">
        <v>118</v>
      </c>
      <c r="O44" s="251">
        <v>692</v>
      </c>
      <c r="P44" s="269">
        <f t="shared" si="9"/>
        <v>0</v>
      </c>
      <c r="Q44" s="257">
        <f t="shared" si="10"/>
        <v>0</v>
      </c>
      <c r="R44" s="257">
        <f t="shared" si="11"/>
        <v>0</v>
      </c>
      <c r="S44" s="257">
        <f t="shared" si="12"/>
        <v>0.7058823529411765</v>
      </c>
      <c r="T44" s="257">
        <f t="shared" si="13"/>
        <v>0.7142857142857143</v>
      </c>
      <c r="U44" s="257">
        <f t="shared" si="14"/>
        <v>0</v>
      </c>
      <c r="V44" s="258">
        <f t="shared" si="15"/>
        <v>0</v>
      </c>
      <c r="W44" s="256">
        <f t="shared" si="16"/>
        <v>0.2786885245901639</v>
      </c>
      <c r="X44" s="257">
        <v>0.03278688524590164</v>
      </c>
      <c r="Y44" s="290">
        <v>0.01639344262295082</v>
      </c>
      <c r="Z44" s="369">
        <v>0.07</v>
      </c>
      <c r="AA44" s="370">
        <v>0.02</v>
      </c>
      <c r="AB44" s="371">
        <v>0.14</v>
      </c>
      <c r="AC44" s="345"/>
    </row>
    <row r="45" spans="1:29" s="245" customFormat="1" ht="13.5" customHeight="1">
      <c r="A45" s="712">
        <v>10</v>
      </c>
      <c r="B45" s="375" t="s">
        <v>39</v>
      </c>
      <c r="C45" s="317">
        <v>0</v>
      </c>
      <c r="D45" s="318">
        <v>0</v>
      </c>
      <c r="E45" s="318">
        <v>0</v>
      </c>
      <c r="F45" s="318">
        <v>22</v>
      </c>
      <c r="G45" s="318">
        <v>1</v>
      </c>
      <c r="H45" s="318">
        <v>0</v>
      </c>
      <c r="I45" s="319">
        <v>0</v>
      </c>
      <c r="J45" s="272">
        <f t="shared" si="8"/>
        <v>23</v>
      </c>
      <c r="K45" s="318">
        <v>1</v>
      </c>
      <c r="L45" s="318">
        <v>0</v>
      </c>
      <c r="M45" s="317">
        <v>337</v>
      </c>
      <c r="N45" s="376">
        <v>153</v>
      </c>
      <c r="O45" s="319">
        <v>447</v>
      </c>
      <c r="P45" s="265">
        <f t="shared" si="9"/>
        <v>0</v>
      </c>
      <c r="Q45" s="266">
        <f t="shared" si="10"/>
        <v>0</v>
      </c>
      <c r="R45" s="266">
        <f t="shared" si="11"/>
        <v>0</v>
      </c>
      <c r="S45" s="266">
        <f t="shared" si="12"/>
        <v>1.2941176470588236</v>
      </c>
      <c r="T45" s="266">
        <f t="shared" si="13"/>
        <v>0.14285714285714285</v>
      </c>
      <c r="U45" s="266">
        <f t="shared" si="14"/>
        <v>0</v>
      </c>
      <c r="V45" s="279">
        <f t="shared" si="15"/>
        <v>0</v>
      </c>
      <c r="W45" s="278">
        <f t="shared" si="16"/>
        <v>0.3770491803278688</v>
      </c>
      <c r="X45" s="266">
        <v>0.01639344262295082</v>
      </c>
      <c r="Y45" s="321">
        <v>0</v>
      </c>
      <c r="Z45" s="377">
        <v>0.07</v>
      </c>
      <c r="AA45" s="378">
        <v>0.03</v>
      </c>
      <c r="AB45" s="379">
        <v>0.09</v>
      </c>
      <c r="AC45" s="345"/>
    </row>
    <row r="46" spans="1:29" s="245" customFormat="1" ht="13.5" customHeight="1">
      <c r="A46" s="713"/>
      <c r="B46" s="360" t="s">
        <v>40</v>
      </c>
      <c r="C46" s="230">
        <v>0</v>
      </c>
      <c r="D46" s="231">
        <v>0</v>
      </c>
      <c r="E46" s="231">
        <v>0</v>
      </c>
      <c r="F46" s="231">
        <v>12</v>
      </c>
      <c r="G46" s="231">
        <v>3</v>
      </c>
      <c r="H46" s="231">
        <v>0</v>
      </c>
      <c r="I46" s="232">
        <v>0</v>
      </c>
      <c r="J46" s="233">
        <f t="shared" si="8"/>
        <v>15</v>
      </c>
      <c r="K46" s="231">
        <v>0</v>
      </c>
      <c r="L46" s="231">
        <v>0</v>
      </c>
      <c r="M46" s="230">
        <v>283</v>
      </c>
      <c r="N46" s="361">
        <v>191</v>
      </c>
      <c r="O46" s="232">
        <v>292</v>
      </c>
      <c r="P46" s="247">
        <f t="shared" si="9"/>
        <v>0</v>
      </c>
      <c r="Q46" s="238">
        <f t="shared" si="10"/>
        <v>0</v>
      </c>
      <c r="R46" s="238">
        <f t="shared" si="11"/>
        <v>0</v>
      </c>
      <c r="S46" s="238">
        <f t="shared" si="12"/>
        <v>0.7058823529411765</v>
      </c>
      <c r="T46" s="238">
        <f t="shared" si="13"/>
        <v>0.42857142857142855</v>
      </c>
      <c r="U46" s="238">
        <f t="shared" si="14"/>
        <v>0</v>
      </c>
      <c r="V46" s="239">
        <f t="shared" si="15"/>
        <v>0</v>
      </c>
      <c r="W46" s="240">
        <f t="shared" si="16"/>
        <v>0.2459016393442623</v>
      </c>
      <c r="X46" s="238">
        <v>0</v>
      </c>
      <c r="Y46" s="286">
        <v>0</v>
      </c>
      <c r="Z46" s="362">
        <v>0.06</v>
      </c>
      <c r="AA46" s="363">
        <v>0.04</v>
      </c>
      <c r="AB46" s="364">
        <v>0.06</v>
      </c>
      <c r="AC46" s="345"/>
    </row>
    <row r="47" spans="1:29" s="245" customFormat="1" ht="13.5" customHeight="1">
      <c r="A47" s="713"/>
      <c r="B47" s="360" t="s">
        <v>41</v>
      </c>
      <c r="C47" s="230">
        <v>0</v>
      </c>
      <c r="D47" s="231">
        <v>0</v>
      </c>
      <c r="E47" s="231">
        <v>0</v>
      </c>
      <c r="F47" s="231">
        <v>6</v>
      </c>
      <c r="G47" s="231">
        <v>0</v>
      </c>
      <c r="H47" s="231">
        <v>2</v>
      </c>
      <c r="I47" s="232">
        <v>1</v>
      </c>
      <c r="J47" s="233">
        <f t="shared" si="8"/>
        <v>9</v>
      </c>
      <c r="K47" s="231">
        <v>0</v>
      </c>
      <c r="L47" s="231">
        <v>0</v>
      </c>
      <c r="M47" s="230">
        <v>222</v>
      </c>
      <c r="N47" s="361">
        <v>122</v>
      </c>
      <c r="O47" s="232">
        <v>253</v>
      </c>
      <c r="P47" s="247">
        <f t="shared" si="9"/>
        <v>0</v>
      </c>
      <c r="Q47" s="238">
        <f t="shared" si="10"/>
        <v>0</v>
      </c>
      <c r="R47" s="238">
        <f t="shared" si="11"/>
        <v>0</v>
      </c>
      <c r="S47" s="238">
        <f t="shared" si="12"/>
        <v>0.35294117647058826</v>
      </c>
      <c r="T47" s="238">
        <f t="shared" si="13"/>
        <v>0</v>
      </c>
      <c r="U47" s="238">
        <f t="shared" si="14"/>
        <v>0.2857142857142857</v>
      </c>
      <c r="V47" s="239">
        <f t="shared" si="15"/>
        <v>0.14285714285714285</v>
      </c>
      <c r="W47" s="240">
        <f t="shared" si="16"/>
        <v>0.14754098360655737</v>
      </c>
      <c r="X47" s="238">
        <v>0</v>
      </c>
      <c r="Y47" s="286">
        <v>0</v>
      </c>
      <c r="Z47" s="362">
        <v>0.05</v>
      </c>
      <c r="AA47" s="363">
        <v>0.02</v>
      </c>
      <c r="AB47" s="364">
        <v>0.05</v>
      </c>
      <c r="AC47" s="345"/>
    </row>
    <row r="48" spans="1:29" s="245" customFormat="1" ht="13.5" customHeight="1">
      <c r="A48" s="713"/>
      <c r="B48" s="360" t="s">
        <v>42</v>
      </c>
      <c r="C48" s="230">
        <v>0</v>
      </c>
      <c r="D48" s="231">
        <v>0</v>
      </c>
      <c r="E48" s="231">
        <v>0</v>
      </c>
      <c r="F48" s="231">
        <v>2</v>
      </c>
      <c r="G48" s="231">
        <v>3</v>
      </c>
      <c r="H48" s="231">
        <v>1</v>
      </c>
      <c r="I48" s="232">
        <v>0</v>
      </c>
      <c r="J48" s="233">
        <f t="shared" si="8"/>
        <v>6</v>
      </c>
      <c r="K48" s="231">
        <v>1</v>
      </c>
      <c r="L48" s="231">
        <v>1</v>
      </c>
      <c r="M48" s="230">
        <v>360</v>
      </c>
      <c r="N48" s="361">
        <v>273</v>
      </c>
      <c r="O48" s="232">
        <v>317</v>
      </c>
      <c r="P48" s="247">
        <f t="shared" si="9"/>
        <v>0</v>
      </c>
      <c r="Q48" s="238">
        <f t="shared" si="10"/>
        <v>0</v>
      </c>
      <c r="R48" s="238">
        <f t="shared" si="11"/>
        <v>0</v>
      </c>
      <c r="S48" s="238">
        <f t="shared" si="12"/>
        <v>0.11764705882352941</v>
      </c>
      <c r="T48" s="238">
        <f t="shared" si="13"/>
        <v>0.42857142857142855</v>
      </c>
      <c r="U48" s="238">
        <f t="shared" si="14"/>
        <v>0.14285714285714285</v>
      </c>
      <c r="V48" s="239">
        <f t="shared" si="15"/>
        <v>0</v>
      </c>
      <c r="W48" s="240">
        <f t="shared" si="16"/>
        <v>0.09836065573770492</v>
      </c>
      <c r="X48" s="238">
        <v>0.01639344262295082</v>
      </c>
      <c r="Y48" s="286">
        <v>0.01639344262295082</v>
      </c>
      <c r="Z48" s="362">
        <v>0.07</v>
      </c>
      <c r="AA48" s="363">
        <v>0.06</v>
      </c>
      <c r="AB48" s="364">
        <v>0.06</v>
      </c>
      <c r="AC48" s="345"/>
    </row>
    <row r="49" spans="1:29" s="245" customFormat="1" ht="13.5" customHeight="1">
      <c r="A49" s="714"/>
      <c r="B49" s="365" t="s">
        <v>43</v>
      </c>
      <c r="C49" s="249">
        <v>1</v>
      </c>
      <c r="D49" s="250">
        <v>10</v>
      </c>
      <c r="E49" s="250">
        <v>0</v>
      </c>
      <c r="F49" s="250">
        <v>5</v>
      </c>
      <c r="G49" s="250">
        <v>1</v>
      </c>
      <c r="H49" s="250">
        <v>0</v>
      </c>
      <c r="I49" s="251">
        <v>1</v>
      </c>
      <c r="J49" s="252">
        <f t="shared" si="8"/>
        <v>18</v>
      </c>
      <c r="K49" s="250">
        <v>34</v>
      </c>
      <c r="L49" s="250">
        <v>2</v>
      </c>
      <c r="M49" s="249">
        <v>769</v>
      </c>
      <c r="N49" s="368">
        <v>401</v>
      </c>
      <c r="O49" s="251">
        <v>371</v>
      </c>
      <c r="P49" s="269">
        <f t="shared" si="9"/>
        <v>0.2</v>
      </c>
      <c r="Q49" s="257">
        <f t="shared" si="10"/>
        <v>1</v>
      </c>
      <c r="R49" s="257">
        <f t="shared" si="11"/>
        <v>0</v>
      </c>
      <c r="S49" s="257">
        <f t="shared" si="12"/>
        <v>0.29411764705882354</v>
      </c>
      <c r="T49" s="257">
        <f t="shared" si="13"/>
        <v>0.14285714285714285</v>
      </c>
      <c r="U49" s="257">
        <f t="shared" si="14"/>
        <v>0</v>
      </c>
      <c r="V49" s="258">
        <f t="shared" si="15"/>
        <v>0.14285714285714285</v>
      </c>
      <c r="W49" s="256">
        <f t="shared" si="16"/>
        <v>0.29508196721311475</v>
      </c>
      <c r="X49" s="257">
        <v>0.5573770491803278</v>
      </c>
      <c r="Y49" s="290">
        <v>0.03278688524590164</v>
      </c>
      <c r="Z49" s="369">
        <v>0.16</v>
      </c>
      <c r="AA49" s="370">
        <v>0.08</v>
      </c>
      <c r="AB49" s="371">
        <v>0.08</v>
      </c>
      <c r="AC49" s="345"/>
    </row>
    <row r="50" spans="1:29" s="245" customFormat="1" ht="13.5" customHeight="1">
      <c r="A50" s="712">
        <v>11</v>
      </c>
      <c r="B50" s="360" t="s">
        <v>44</v>
      </c>
      <c r="C50" s="230">
        <v>0</v>
      </c>
      <c r="D50" s="231">
        <v>10</v>
      </c>
      <c r="E50" s="231">
        <v>1</v>
      </c>
      <c r="F50" s="231">
        <v>5</v>
      </c>
      <c r="G50" s="231">
        <v>9</v>
      </c>
      <c r="H50" s="231">
        <v>0</v>
      </c>
      <c r="I50" s="232">
        <v>0</v>
      </c>
      <c r="J50" s="233">
        <f t="shared" si="8"/>
        <v>25</v>
      </c>
      <c r="K50" s="231">
        <v>43</v>
      </c>
      <c r="L50" s="231">
        <v>5</v>
      </c>
      <c r="M50" s="230">
        <v>1106</v>
      </c>
      <c r="N50" s="361">
        <v>530</v>
      </c>
      <c r="O50" s="232">
        <v>536</v>
      </c>
      <c r="P50" s="247">
        <f t="shared" si="9"/>
        <v>0</v>
      </c>
      <c r="Q50" s="238">
        <f t="shared" si="10"/>
        <v>1</v>
      </c>
      <c r="R50" s="238">
        <f t="shared" si="11"/>
        <v>0.125</v>
      </c>
      <c r="S50" s="238">
        <f t="shared" si="12"/>
        <v>0.29411764705882354</v>
      </c>
      <c r="T50" s="238">
        <f t="shared" si="13"/>
        <v>1.2857142857142858</v>
      </c>
      <c r="U50" s="238">
        <f t="shared" si="14"/>
        <v>0</v>
      </c>
      <c r="V50" s="239">
        <f t="shared" si="15"/>
        <v>0</v>
      </c>
      <c r="W50" s="240">
        <f t="shared" si="16"/>
        <v>0.4098360655737705</v>
      </c>
      <c r="X50" s="238">
        <v>0.7049180327868853</v>
      </c>
      <c r="Y50" s="286">
        <v>0.08196721311475409</v>
      </c>
      <c r="Z50" s="362">
        <v>0.22</v>
      </c>
      <c r="AA50" s="363">
        <v>0.11</v>
      </c>
      <c r="AB50" s="364">
        <v>0.11</v>
      </c>
      <c r="AC50" s="345"/>
    </row>
    <row r="51" spans="1:29" s="245" customFormat="1" ht="13.5" customHeight="1">
      <c r="A51" s="713"/>
      <c r="B51" s="360" t="s">
        <v>45</v>
      </c>
      <c r="C51" s="230">
        <v>7</v>
      </c>
      <c r="D51" s="231">
        <v>6</v>
      </c>
      <c r="E51" s="231">
        <v>1</v>
      </c>
      <c r="F51" s="231">
        <v>16</v>
      </c>
      <c r="G51" s="231">
        <v>15</v>
      </c>
      <c r="H51" s="231">
        <v>0</v>
      </c>
      <c r="I51" s="232">
        <v>0</v>
      </c>
      <c r="J51" s="233">
        <f t="shared" si="8"/>
        <v>45</v>
      </c>
      <c r="K51" s="231">
        <v>19</v>
      </c>
      <c r="L51" s="231">
        <v>2</v>
      </c>
      <c r="M51" s="230">
        <v>1822</v>
      </c>
      <c r="N51" s="361">
        <v>711</v>
      </c>
      <c r="O51" s="232">
        <v>686</v>
      </c>
      <c r="P51" s="247">
        <f t="shared" si="9"/>
        <v>1.4</v>
      </c>
      <c r="Q51" s="238">
        <f t="shared" si="10"/>
        <v>0.6</v>
      </c>
      <c r="R51" s="238">
        <f t="shared" si="11"/>
        <v>0.125</v>
      </c>
      <c r="S51" s="238">
        <f t="shared" si="12"/>
        <v>0.9411764705882353</v>
      </c>
      <c r="T51" s="238">
        <f t="shared" si="13"/>
        <v>2.142857142857143</v>
      </c>
      <c r="U51" s="238">
        <f t="shared" si="14"/>
        <v>0</v>
      </c>
      <c r="V51" s="239">
        <f t="shared" si="15"/>
        <v>0</v>
      </c>
      <c r="W51" s="240">
        <f t="shared" si="16"/>
        <v>0.7377049180327869</v>
      </c>
      <c r="X51" s="238">
        <v>0.3114754098360656</v>
      </c>
      <c r="Y51" s="286">
        <v>0.03278688524590164</v>
      </c>
      <c r="Z51" s="362">
        <v>0.37</v>
      </c>
      <c r="AA51" s="363">
        <v>0.14</v>
      </c>
      <c r="AB51" s="364">
        <v>0.14</v>
      </c>
      <c r="AC51" s="345"/>
    </row>
    <row r="52" spans="1:29" s="245" customFormat="1" ht="13.5" customHeight="1">
      <c r="A52" s="713"/>
      <c r="B52" s="360" t="s">
        <v>46</v>
      </c>
      <c r="C52" s="230">
        <v>2</v>
      </c>
      <c r="D52" s="231">
        <v>3</v>
      </c>
      <c r="E52" s="231">
        <v>1</v>
      </c>
      <c r="F52" s="231">
        <v>77</v>
      </c>
      <c r="G52" s="231">
        <v>25</v>
      </c>
      <c r="H52" s="231">
        <v>0</v>
      </c>
      <c r="I52" s="232">
        <v>2</v>
      </c>
      <c r="J52" s="233">
        <f t="shared" si="8"/>
        <v>110</v>
      </c>
      <c r="K52" s="231">
        <v>26</v>
      </c>
      <c r="L52" s="231">
        <v>4</v>
      </c>
      <c r="M52" s="230">
        <v>4651</v>
      </c>
      <c r="N52" s="361">
        <v>1325</v>
      </c>
      <c r="O52" s="232">
        <v>1096</v>
      </c>
      <c r="P52" s="247">
        <f t="shared" si="9"/>
        <v>0.4</v>
      </c>
      <c r="Q52" s="238">
        <f t="shared" si="10"/>
        <v>0.3</v>
      </c>
      <c r="R52" s="238">
        <f t="shared" si="11"/>
        <v>0.125</v>
      </c>
      <c r="S52" s="238">
        <f t="shared" si="12"/>
        <v>4.529411764705882</v>
      </c>
      <c r="T52" s="238">
        <f t="shared" si="13"/>
        <v>3.5714285714285716</v>
      </c>
      <c r="U52" s="238">
        <f t="shared" si="14"/>
        <v>0</v>
      </c>
      <c r="V52" s="239">
        <f t="shared" si="15"/>
        <v>0.2857142857142857</v>
      </c>
      <c r="W52" s="240">
        <f t="shared" si="16"/>
        <v>1.8032786885245902</v>
      </c>
      <c r="X52" s="238">
        <v>0.4262295081967213</v>
      </c>
      <c r="Y52" s="239">
        <v>0.06557377049180328</v>
      </c>
      <c r="Z52" s="362">
        <v>0.95</v>
      </c>
      <c r="AA52" s="363">
        <v>0.27</v>
      </c>
      <c r="AB52" s="364">
        <v>0.22</v>
      </c>
      <c r="AC52" s="345"/>
    </row>
    <row r="53" spans="1:29" s="245" customFormat="1" ht="13.5" customHeight="1">
      <c r="A53" s="714"/>
      <c r="B53" s="365" t="s">
        <v>47</v>
      </c>
      <c r="C53" s="249">
        <v>3</v>
      </c>
      <c r="D53" s="250">
        <v>1</v>
      </c>
      <c r="E53" s="250">
        <v>1</v>
      </c>
      <c r="F53" s="250">
        <v>61</v>
      </c>
      <c r="G53" s="250">
        <v>43</v>
      </c>
      <c r="H53" s="250">
        <v>3</v>
      </c>
      <c r="I53" s="251">
        <v>3</v>
      </c>
      <c r="J53" s="252">
        <f t="shared" si="8"/>
        <v>115</v>
      </c>
      <c r="K53" s="250">
        <v>27</v>
      </c>
      <c r="L53" s="250">
        <v>1</v>
      </c>
      <c r="M53" s="249">
        <v>9414</v>
      </c>
      <c r="N53" s="368">
        <v>2155</v>
      </c>
      <c r="O53" s="251">
        <v>1533</v>
      </c>
      <c r="P53" s="269">
        <f t="shared" si="9"/>
        <v>0.6</v>
      </c>
      <c r="Q53" s="257">
        <f t="shared" si="10"/>
        <v>0.1</v>
      </c>
      <c r="R53" s="257">
        <f t="shared" si="11"/>
        <v>0.125</v>
      </c>
      <c r="S53" s="257">
        <f t="shared" si="12"/>
        <v>3.588235294117647</v>
      </c>
      <c r="T53" s="257">
        <f t="shared" si="13"/>
        <v>6.142857142857143</v>
      </c>
      <c r="U53" s="257">
        <f t="shared" si="14"/>
        <v>0.42857142857142855</v>
      </c>
      <c r="V53" s="258">
        <f t="shared" si="15"/>
        <v>0.42857142857142855</v>
      </c>
      <c r="W53" s="256">
        <f t="shared" si="16"/>
        <v>1.8852459016393444</v>
      </c>
      <c r="X53" s="257">
        <v>0.4426229508196721</v>
      </c>
      <c r="Y53" s="258">
        <v>0.01639344262295082</v>
      </c>
      <c r="Z53" s="369">
        <v>1.91</v>
      </c>
      <c r="AA53" s="370">
        <v>0.44</v>
      </c>
      <c r="AB53" s="371">
        <v>0.31</v>
      </c>
      <c r="AC53" s="345"/>
    </row>
    <row r="54" spans="1:29" s="245" customFormat="1" ht="13.5" customHeight="1">
      <c r="A54" s="712">
        <v>12</v>
      </c>
      <c r="B54" s="360" t="s">
        <v>48</v>
      </c>
      <c r="C54" s="230">
        <v>1</v>
      </c>
      <c r="D54" s="231">
        <v>3</v>
      </c>
      <c r="E54" s="231">
        <v>16</v>
      </c>
      <c r="F54" s="231">
        <v>111</v>
      </c>
      <c r="G54" s="231">
        <v>63</v>
      </c>
      <c r="H54" s="231">
        <v>9</v>
      </c>
      <c r="I54" s="232">
        <v>5</v>
      </c>
      <c r="J54" s="233">
        <f t="shared" si="8"/>
        <v>208</v>
      </c>
      <c r="K54" s="231">
        <v>39</v>
      </c>
      <c r="L54" s="231">
        <v>11</v>
      </c>
      <c r="M54" s="230">
        <v>17318</v>
      </c>
      <c r="N54" s="361">
        <v>3304</v>
      </c>
      <c r="O54" s="232">
        <v>2839</v>
      </c>
      <c r="P54" s="247">
        <f t="shared" si="9"/>
        <v>0.2</v>
      </c>
      <c r="Q54" s="238">
        <f t="shared" si="10"/>
        <v>0.3</v>
      </c>
      <c r="R54" s="238">
        <f t="shared" si="11"/>
        <v>2</v>
      </c>
      <c r="S54" s="238">
        <f t="shared" si="12"/>
        <v>6.529411764705882</v>
      </c>
      <c r="T54" s="238">
        <f t="shared" si="13"/>
        <v>9</v>
      </c>
      <c r="U54" s="238">
        <f t="shared" si="14"/>
        <v>1.2857142857142858</v>
      </c>
      <c r="V54" s="239">
        <f t="shared" si="15"/>
        <v>0.7142857142857143</v>
      </c>
      <c r="W54" s="240">
        <f t="shared" si="16"/>
        <v>3.4098360655737703</v>
      </c>
      <c r="X54" s="238">
        <v>0.639344262295082</v>
      </c>
      <c r="Y54" s="239">
        <v>0.18032786885245902</v>
      </c>
      <c r="Z54" s="362">
        <v>3.51</v>
      </c>
      <c r="AA54" s="363">
        <v>0.67</v>
      </c>
      <c r="AB54" s="364">
        <v>0.57</v>
      </c>
      <c r="AC54" s="345"/>
    </row>
    <row r="55" spans="1:29" s="245" customFormat="1" ht="13.5" customHeight="1">
      <c r="A55" s="713"/>
      <c r="B55" s="360" t="s">
        <v>49</v>
      </c>
      <c r="C55" s="230">
        <v>7</v>
      </c>
      <c r="D55" s="231">
        <v>19</v>
      </c>
      <c r="E55" s="231">
        <v>37</v>
      </c>
      <c r="F55" s="231">
        <v>279</v>
      </c>
      <c r="G55" s="231">
        <v>120</v>
      </c>
      <c r="H55" s="231">
        <v>17</v>
      </c>
      <c r="I55" s="232">
        <v>13</v>
      </c>
      <c r="J55" s="233">
        <f t="shared" si="8"/>
        <v>492</v>
      </c>
      <c r="K55" s="231">
        <v>55</v>
      </c>
      <c r="L55" s="231">
        <v>30</v>
      </c>
      <c r="M55" s="230">
        <v>36549</v>
      </c>
      <c r="N55" s="361">
        <v>4085</v>
      </c>
      <c r="O55" s="232">
        <v>5807</v>
      </c>
      <c r="P55" s="247">
        <f t="shared" si="9"/>
        <v>1.4</v>
      </c>
      <c r="Q55" s="238">
        <f t="shared" si="10"/>
        <v>1.9</v>
      </c>
      <c r="R55" s="238">
        <f t="shared" si="11"/>
        <v>4.625</v>
      </c>
      <c r="S55" s="238">
        <f t="shared" si="12"/>
        <v>16.41176470588235</v>
      </c>
      <c r="T55" s="238">
        <f t="shared" si="13"/>
        <v>17.142857142857142</v>
      </c>
      <c r="U55" s="238">
        <f t="shared" si="14"/>
        <v>2.4285714285714284</v>
      </c>
      <c r="V55" s="239">
        <f t="shared" si="15"/>
        <v>1.8571428571428572</v>
      </c>
      <c r="W55" s="240">
        <f t="shared" si="16"/>
        <v>8.065573770491802</v>
      </c>
      <c r="X55" s="238">
        <v>0.9016393442622951</v>
      </c>
      <c r="Y55" s="239">
        <v>0.4918032786885246</v>
      </c>
      <c r="Z55" s="362">
        <v>7.4</v>
      </c>
      <c r="AA55" s="363">
        <v>0.83</v>
      </c>
      <c r="AB55" s="364">
        <v>1.18</v>
      </c>
      <c r="AC55" s="345"/>
    </row>
    <row r="56" spans="1:29" s="245" customFormat="1" ht="13.5" customHeight="1">
      <c r="A56" s="713"/>
      <c r="B56" s="360" t="s">
        <v>50</v>
      </c>
      <c r="C56" s="230">
        <v>21</v>
      </c>
      <c r="D56" s="231">
        <v>36</v>
      </c>
      <c r="E56" s="231">
        <v>89</v>
      </c>
      <c r="F56" s="231">
        <v>451</v>
      </c>
      <c r="G56" s="231">
        <v>183</v>
      </c>
      <c r="H56" s="231">
        <v>34</v>
      </c>
      <c r="I56" s="232">
        <v>23</v>
      </c>
      <c r="J56" s="233">
        <f t="shared" si="8"/>
        <v>837</v>
      </c>
      <c r="K56" s="231">
        <v>63</v>
      </c>
      <c r="L56" s="231">
        <v>54</v>
      </c>
      <c r="M56" s="230">
        <v>75573</v>
      </c>
      <c r="N56" s="361">
        <v>6856</v>
      </c>
      <c r="O56" s="232">
        <v>11004</v>
      </c>
      <c r="P56" s="247">
        <f t="shared" si="9"/>
        <v>4.2</v>
      </c>
      <c r="Q56" s="238">
        <f t="shared" si="10"/>
        <v>3.6</v>
      </c>
      <c r="R56" s="238">
        <f t="shared" si="11"/>
        <v>11.125</v>
      </c>
      <c r="S56" s="238">
        <f t="shared" si="12"/>
        <v>26.529411764705884</v>
      </c>
      <c r="T56" s="238">
        <f t="shared" si="13"/>
        <v>26.142857142857142</v>
      </c>
      <c r="U56" s="238">
        <f t="shared" si="14"/>
        <v>4.857142857142857</v>
      </c>
      <c r="V56" s="239">
        <f t="shared" si="15"/>
        <v>3.2857142857142856</v>
      </c>
      <c r="W56" s="240">
        <f t="shared" si="16"/>
        <v>13.721311475409836</v>
      </c>
      <c r="X56" s="238">
        <v>1.0327868852459017</v>
      </c>
      <c r="Y56" s="239">
        <v>0.8852459016393442</v>
      </c>
      <c r="Z56" s="362">
        <v>15.3</v>
      </c>
      <c r="AA56" s="363">
        <v>1.39</v>
      </c>
      <c r="AB56" s="364">
        <v>2.23</v>
      </c>
      <c r="AC56" s="345"/>
    </row>
    <row r="57" spans="1:29" s="245" customFormat="1" ht="13.5" customHeight="1">
      <c r="A57" s="713"/>
      <c r="B57" s="360" t="s">
        <v>51</v>
      </c>
      <c r="C57" s="230">
        <v>77</v>
      </c>
      <c r="D57" s="231">
        <v>139</v>
      </c>
      <c r="E57" s="231">
        <v>81</v>
      </c>
      <c r="F57" s="231">
        <v>664</v>
      </c>
      <c r="G57" s="231">
        <v>265</v>
      </c>
      <c r="H57" s="231">
        <v>121</v>
      </c>
      <c r="I57" s="232">
        <v>134</v>
      </c>
      <c r="J57" s="233">
        <f t="shared" si="8"/>
        <v>1481</v>
      </c>
      <c r="K57" s="231">
        <v>55</v>
      </c>
      <c r="L57" s="231">
        <v>108</v>
      </c>
      <c r="M57" s="230">
        <v>131755</v>
      </c>
      <c r="N57" s="361">
        <v>9377</v>
      </c>
      <c r="O57" s="232">
        <v>16414</v>
      </c>
      <c r="P57" s="247">
        <f t="shared" si="9"/>
        <v>15.4</v>
      </c>
      <c r="Q57" s="238">
        <f t="shared" si="10"/>
        <v>13.9</v>
      </c>
      <c r="R57" s="238">
        <f t="shared" si="11"/>
        <v>10.125</v>
      </c>
      <c r="S57" s="238">
        <f t="shared" si="12"/>
        <v>39.05882352941177</v>
      </c>
      <c r="T57" s="238">
        <f t="shared" si="13"/>
        <v>37.857142857142854</v>
      </c>
      <c r="U57" s="238">
        <f t="shared" si="14"/>
        <v>17.285714285714285</v>
      </c>
      <c r="V57" s="239">
        <f t="shared" si="15"/>
        <v>19.142857142857142</v>
      </c>
      <c r="W57" s="240">
        <f t="shared" si="16"/>
        <v>24.278688524590162</v>
      </c>
      <c r="X57" s="238">
        <v>0.9016393442622951</v>
      </c>
      <c r="Y57" s="239">
        <v>1.7704918032786885</v>
      </c>
      <c r="Z57" s="362">
        <v>26.72</v>
      </c>
      <c r="AA57" s="363">
        <v>1.91</v>
      </c>
      <c r="AB57" s="364">
        <v>3.34</v>
      </c>
      <c r="AC57" s="345"/>
    </row>
    <row r="58" spans="1:29" s="3" customFormat="1" ht="13.5" customHeight="1" hidden="1">
      <c r="A58" s="380"/>
      <c r="B58" s="381">
        <v>53</v>
      </c>
      <c r="C58" s="382"/>
      <c r="D58" s="383"/>
      <c r="E58" s="383"/>
      <c r="F58" s="383"/>
      <c r="G58" s="383"/>
      <c r="H58" s="383"/>
      <c r="I58" s="384"/>
      <c r="J58" s="385">
        <f>SUM(C58:I58)</f>
        <v>0</v>
      </c>
      <c r="K58" s="383">
        <v>0</v>
      </c>
      <c r="L58" s="383">
        <v>0</v>
      </c>
      <c r="M58" s="382"/>
      <c r="N58" s="386"/>
      <c r="O58" s="384"/>
      <c r="P58" s="387"/>
      <c r="Q58" s="388"/>
      <c r="R58" s="388"/>
      <c r="S58" s="388"/>
      <c r="T58" s="388"/>
      <c r="U58" s="388"/>
      <c r="V58" s="389"/>
      <c r="W58" s="390">
        <f t="shared" si="16"/>
        <v>0</v>
      </c>
      <c r="X58" s="391">
        <v>0</v>
      </c>
      <c r="Y58" s="392">
        <v>0</v>
      </c>
      <c r="Z58" s="393"/>
      <c r="AA58" s="394"/>
      <c r="AB58" s="395"/>
      <c r="AC58" s="373"/>
    </row>
    <row r="59" spans="1:29" s="245" customFormat="1" ht="15.75" customHeight="1">
      <c r="A59" s="746" t="s">
        <v>60</v>
      </c>
      <c r="B59" s="747"/>
      <c r="C59" s="335">
        <f>SUM(C6:C58)</f>
        <v>1238</v>
      </c>
      <c r="D59" s="336">
        <f aca="true" t="shared" si="17" ref="D59:W59">SUM(D6:D58)</f>
        <v>2528</v>
      </c>
      <c r="E59" s="336">
        <f t="shared" si="17"/>
        <v>3554</v>
      </c>
      <c r="F59" s="336">
        <f t="shared" si="17"/>
        <v>6699</v>
      </c>
      <c r="G59" s="336">
        <f t="shared" si="17"/>
        <v>2198</v>
      </c>
      <c r="H59" s="336">
        <f t="shared" si="17"/>
        <v>1438</v>
      </c>
      <c r="I59" s="337">
        <f t="shared" si="17"/>
        <v>1948</v>
      </c>
      <c r="J59" s="338">
        <f t="shared" si="17"/>
        <v>19603</v>
      </c>
      <c r="K59" s="336">
        <v>17031</v>
      </c>
      <c r="L59" s="336">
        <v>18872</v>
      </c>
      <c r="M59" s="335">
        <f t="shared" si="17"/>
        <v>1743826</v>
      </c>
      <c r="N59" s="396">
        <v>1166322</v>
      </c>
      <c r="O59" s="337">
        <f t="shared" si="17"/>
        <v>1676374</v>
      </c>
      <c r="P59" s="340">
        <f t="shared" si="17"/>
        <v>247.60000000000002</v>
      </c>
      <c r="Q59" s="341">
        <f t="shared" si="17"/>
        <v>252.80000000000004</v>
      </c>
      <c r="R59" s="341">
        <f t="shared" si="17"/>
        <v>444.25</v>
      </c>
      <c r="S59" s="341">
        <f t="shared" si="17"/>
        <v>394.05882352941177</v>
      </c>
      <c r="T59" s="341">
        <f t="shared" si="17"/>
        <v>313.9999999999999</v>
      </c>
      <c r="U59" s="341">
        <f t="shared" si="17"/>
        <v>205.42857142857133</v>
      </c>
      <c r="V59" s="397">
        <f t="shared" si="17"/>
        <v>278.28571428571433</v>
      </c>
      <c r="W59" s="343">
        <f t="shared" si="17"/>
        <v>321.36065573770475</v>
      </c>
      <c r="X59" s="341">
        <v>279.19672131147536</v>
      </c>
      <c r="Y59" s="342">
        <v>309.3770491803277</v>
      </c>
      <c r="Z59" s="343">
        <v>354.44</v>
      </c>
      <c r="AA59" s="398">
        <v>237.2</v>
      </c>
      <c r="AB59" s="397">
        <v>341.14</v>
      </c>
      <c r="AC59" s="345"/>
    </row>
    <row r="60" spans="1:28" s="401" customFormat="1" ht="13.5" customHeight="1">
      <c r="A60" s="209"/>
      <c r="B60" s="399"/>
      <c r="C60" s="400"/>
      <c r="D60" s="400"/>
      <c r="E60" s="400"/>
      <c r="F60" s="400"/>
      <c r="G60" s="400"/>
      <c r="H60" s="400"/>
      <c r="I60" s="400"/>
      <c r="K60" s="400"/>
      <c r="M60" s="4"/>
      <c r="N60" s="4"/>
      <c r="O60" s="400"/>
      <c r="P60" s="4"/>
      <c r="R60" s="400"/>
      <c r="S60" s="400"/>
      <c r="T60" s="400"/>
      <c r="U60" s="400"/>
      <c r="V60" s="400"/>
      <c r="W60" s="400"/>
      <c r="X60" s="400"/>
      <c r="Y60" s="400"/>
      <c r="Z60" s="400"/>
      <c r="AA60" s="400"/>
      <c r="AB60" s="400"/>
    </row>
    <row r="61" ht="12">
      <c r="J61" s="4"/>
    </row>
    <row r="63" spans="2:28" s="209" customFormat="1" ht="14.25">
      <c r="B63" s="207"/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  <c r="AB63" s="208"/>
    </row>
    <row r="64" spans="2:28" s="209" customFormat="1" ht="14.25">
      <c r="B64" s="207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208"/>
      <c r="AA64" s="208"/>
      <c r="AB64" s="208"/>
    </row>
    <row r="65" spans="2:28" s="209" customFormat="1" ht="14.25">
      <c r="B65" s="207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</row>
    <row r="66" spans="2:28" s="209" customFormat="1" ht="14.25">
      <c r="B66" s="207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402"/>
      <c r="AA66" s="402"/>
      <c r="AB66" s="208"/>
    </row>
    <row r="67" spans="2:28" s="209" customFormat="1" ht="14.25">
      <c r="B67" s="207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</row>
    <row r="68" spans="2:28" s="209" customFormat="1" ht="14.25">
      <c r="B68" s="207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</row>
    <row r="69" spans="2:28" s="209" customFormat="1" ht="14.25">
      <c r="B69" s="207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8"/>
      <c r="AA69" s="208"/>
      <c r="AB69" s="208"/>
    </row>
    <row r="70" spans="2:28" s="209" customFormat="1" ht="14.25">
      <c r="B70" s="207"/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208"/>
      <c r="Z70" s="208"/>
      <c r="AA70" s="208"/>
      <c r="AB70" s="208"/>
    </row>
  </sheetData>
  <sheetProtection/>
  <mergeCells count="33">
    <mergeCell ref="J4:J5"/>
    <mergeCell ref="K4:K5"/>
    <mergeCell ref="L4:L5"/>
    <mergeCell ref="A19:A22"/>
    <mergeCell ref="A23:A27"/>
    <mergeCell ref="A28:A31"/>
    <mergeCell ref="A11:A14"/>
    <mergeCell ref="A6:A10"/>
    <mergeCell ref="A15:A18"/>
    <mergeCell ref="P2:AB2"/>
    <mergeCell ref="C2:O2"/>
    <mergeCell ref="C3:I3"/>
    <mergeCell ref="J3:L3"/>
    <mergeCell ref="P3:V3"/>
    <mergeCell ref="W3:Y3"/>
    <mergeCell ref="Z3:AB3"/>
    <mergeCell ref="M3:O3"/>
    <mergeCell ref="A54:A57"/>
    <mergeCell ref="A32:A35"/>
    <mergeCell ref="A59:B59"/>
    <mergeCell ref="A36:A40"/>
    <mergeCell ref="A41:A44"/>
    <mergeCell ref="A45:A49"/>
    <mergeCell ref="A50:A53"/>
    <mergeCell ref="Z4:Z5"/>
    <mergeCell ref="AB4:AB5"/>
    <mergeCell ref="AA4:AA5"/>
    <mergeCell ref="M4:M5"/>
    <mergeCell ref="O4:O5"/>
    <mergeCell ref="N4:N5"/>
    <mergeCell ref="W4:W5"/>
    <mergeCell ref="X4:X5"/>
    <mergeCell ref="Y4:Y5"/>
  </mergeCells>
  <printOptions horizontalCentered="1" verticalCentered="1"/>
  <pageMargins left="0" right="0" top="0.3937007874015748" bottom="0" header="0.4724409448818898" footer="0.15748031496062992"/>
  <pageSetup horizontalDpi="1200" verticalDpi="1200" orientation="landscape" paperSize="9" scale="68" r:id="rId1"/>
  <ignoredErrors>
    <ignoredError sqref="O59 J31 M59" formulaRange="1"/>
    <ignoredError sqref="B6:B32 B33:B53 B54:B57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AO61"/>
  <sheetViews>
    <sheetView showGridLines="0" showZeros="0"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.00390625" style="62" customWidth="1"/>
    <col min="2" max="2" width="3.625" style="60" customWidth="1"/>
    <col min="3" max="8" width="3.875" style="5" customWidth="1"/>
    <col min="9" max="11" width="5.375" style="5" customWidth="1"/>
    <col min="12" max="14" width="6.875" style="5" customWidth="1"/>
    <col min="15" max="20" width="6.125" style="5" customWidth="1"/>
    <col min="21" max="21" width="4.125" style="62" customWidth="1"/>
    <col min="22" max="22" width="3.00390625" style="62" customWidth="1"/>
    <col min="23" max="23" width="3.625" style="62" customWidth="1"/>
    <col min="24" max="29" width="3.875" style="62" customWidth="1"/>
    <col min="30" max="32" width="5.375" style="62" customWidth="1"/>
    <col min="33" max="35" width="6.875" style="62" customWidth="1"/>
    <col min="36" max="41" width="6.125" style="62" customWidth="1"/>
    <col min="42" max="16384" width="9.00390625" style="62" customWidth="1"/>
  </cols>
  <sheetData>
    <row r="1" spans="1:22" s="58" customFormat="1" ht="24.75" customHeight="1">
      <c r="A1" s="13" t="s">
        <v>62</v>
      </c>
      <c r="B1" s="53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V1" s="13" t="s">
        <v>63</v>
      </c>
    </row>
    <row r="2" spans="1:41" s="65" customFormat="1" ht="18" customHeight="1">
      <c r="A2" s="537"/>
      <c r="B2" s="538"/>
      <c r="C2" s="764" t="s">
        <v>56</v>
      </c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807"/>
      <c r="O2" s="808" t="s">
        <v>89</v>
      </c>
      <c r="P2" s="762"/>
      <c r="Q2" s="762"/>
      <c r="R2" s="762"/>
      <c r="S2" s="762"/>
      <c r="T2" s="763"/>
      <c r="V2" s="537"/>
      <c r="W2" s="538"/>
      <c r="X2" s="764" t="s">
        <v>56</v>
      </c>
      <c r="Y2" s="762"/>
      <c r="Z2" s="762"/>
      <c r="AA2" s="762"/>
      <c r="AB2" s="762"/>
      <c r="AC2" s="762"/>
      <c r="AD2" s="762"/>
      <c r="AE2" s="762"/>
      <c r="AF2" s="762"/>
      <c r="AG2" s="762"/>
      <c r="AH2" s="762"/>
      <c r="AI2" s="807"/>
      <c r="AJ2" s="808" t="s">
        <v>89</v>
      </c>
      <c r="AK2" s="762"/>
      <c r="AL2" s="762"/>
      <c r="AM2" s="762"/>
      <c r="AN2" s="762"/>
      <c r="AO2" s="763"/>
    </row>
    <row r="3" spans="1:41" s="65" customFormat="1" ht="18" customHeight="1">
      <c r="A3" s="539"/>
      <c r="B3" s="540"/>
      <c r="C3" s="765" t="s">
        <v>115</v>
      </c>
      <c r="D3" s="766"/>
      <c r="E3" s="766"/>
      <c r="F3" s="766"/>
      <c r="G3" s="766"/>
      <c r="H3" s="766"/>
      <c r="I3" s="743" t="s">
        <v>53</v>
      </c>
      <c r="J3" s="745"/>
      <c r="K3" s="745"/>
      <c r="L3" s="743" t="s">
        <v>59</v>
      </c>
      <c r="M3" s="745"/>
      <c r="N3" s="805"/>
      <c r="O3" s="774" t="s">
        <v>57</v>
      </c>
      <c r="P3" s="775"/>
      <c r="Q3" s="775"/>
      <c r="R3" s="740" t="s">
        <v>58</v>
      </c>
      <c r="S3" s="806"/>
      <c r="T3" s="742"/>
      <c r="V3" s="539"/>
      <c r="W3" s="540"/>
      <c r="X3" s="765" t="s">
        <v>115</v>
      </c>
      <c r="Y3" s="766"/>
      <c r="Z3" s="766"/>
      <c r="AA3" s="766"/>
      <c r="AB3" s="766"/>
      <c r="AC3" s="766"/>
      <c r="AD3" s="743" t="s">
        <v>53</v>
      </c>
      <c r="AE3" s="745"/>
      <c r="AF3" s="745"/>
      <c r="AG3" s="743" t="s">
        <v>59</v>
      </c>
      <c r="AH3" s="745"/>
      <c r="AI3" s="805"/>
      <c r="AJ3" s="774" t="s">
        <v>57</v>
      </c>
      <c r="AK3" s="775"/>
      <c r="AL3" s="775"/>
      <c r="AM3" s="740" t="s">
        <v>58</v>
      </c>
      <c r="AN3" s="806"/>
      <c r="AO3" s="742"/>
    </row>
    <row r="4" spans="1:41" s="65" customFormat="1" ht="6.75" customHeight="1">
      <c r="A4" s="539"/>
      <c r="B4" s="540"/>
      <c r="C4" s="78"/>
      <c r="D4" s="77"/>
      <c r="E4" s="77"/>
      <c r="F4" s="77"/>
      <c r="G4" s="77"/>
      <c r="H4" s="76"/>
      <c r="I4" s="788">
        <v>2014</v>
      </c>
      <c r="J4" s="784">
        <v>2013</v>
      </c>
      <c r="K4" s="798">
        <v>2012</v>
      </c>
      <c r="L4" s="788">
        <v>2014</v>
      </c>
      <c r="M4" s="784">
        <v>2013</v>
      </c>
      <c r="N4" s="800">
        <v>2012</v>
      </c>
      <c r="O4" s="796">
        <v>2014</v>
      </c>
      <c r="P4" s="784">
        <v>2013</v>
      </c>
      <c r="Q4" s="798">
        <v>2012</v>
      </c>
      <c r="R4" s="782">
        <v>2014</v>
      </c>
      <c r="S4" s="784">
        <v>2013</v>
      </c>
      <c r="T4" s="786">
        <v>2012</v>
      </c>
      <c r="V4" s="539"/>
      <c r="W4" s="540"/>
      <c r="X4" s="78"/>
      <c r="Y4" s="77"/>
      <c r="Z4" s="77"/>
      <c r="AA4" s="77"/>
      <c r="AB4" s="77"/>
      <c r="AC4" s="76"/>
      <c r="AD4" s="788">
        <v>2014</v>
      </c>
      <c r="AE4" s="784">
        <v>2013</v>
      </c>
      <c r="AF4" s="798">
        <v>2012</v>
      </c>
      <c r="AG4" s="788">
        <v>2014</v>
      </c>
      <c r="AH4" s="784">
        <v>2013</v>
      </c>
      <c r="AI4" s="800">
        <v>2012</v>
      </c>
      <c r="AJ4" s="796">
        <v>2014</v>
      </c>
      <c r="AK4" s="784">
        <v>2013</v>
      </c>
      <c r="AL4" s="798">
        <v>2012</v>
      </c>
      <c r="AM4" s="782">
        <v>2014</v>
      </c>
      <c r="AN4" s="784">
        <v>2013</v>
      </c>
      <c r="AO4" s="786">
        <v>2012</v>
      </c>
    </row>
    <row r="5" spans="1:41" s="66" customFormat="1" ht="64.5" customHeight="1">
      <c r="A5" s="592" t="s">
        <v>54</v>
      </c>
      <c r="B5" s="593" t="s">
        <v>55</v>
      </c>
      <c r="C5" s="603" t="s">
        <v>82</v>
      </c>
      <c r="D5" s="61" t="s">
        <v>83</v>
      </c>
      <c r="E5" s="61" t="s">
        <v>84</v>
      </c>
      <c r="F5" s="61" t="s">
        <v>93</v>
      </c>
      <c r="G5" s="61" t="s">
        <v>85</v>
      </c>
      <c r="H5" s="595" t="s">
        <v>86</v>
      </c>
      <c r="I5" s="789"/>
      <c r="J5" s="785"/>
      <c r="K5" s="799"/>
      <c r="L5" s="789"/>
      <c r="M5" s="785"/>
      <c r="N5" s="801"/>
      <c r="O5" s="797"/>
      <c r="P5" s="785"/>
      <c r="Q5" s="799"/>
      <c r="R5" s="783"/>
      <c r="S5" s="785"/>
      <c r="T5" s="787"/>
      <c r="V5" s="592" t="s">
        <v>54</v>
      </c>
      <c r="W5" s="593" t="s">
        <v>55</v>
      </c>
      <c r="X5" s="603" t="s">
        <v>82</v>
      </c>
      <c r="Y5" s="61" t="s">
        <v>83</v>
      </c>
      <c r="Z5" s="61" t="s">
        <v>84</v>
      </c>
      <c r="AA5" s="61" t="s">
        <v>93</v>
      </c>
      <c r="AB5" s="61" t="s">
        <v>85</v>
      </c>
      <c r="AC5" s="595" t="s">
        <v>86</v>
      </c>
      <c r="AD5" s="789"/>
      <c r="AE5" s="785"/>
      <c r="AF5" s="799"/>
      <c r="AG5" s="789"/>
      <c r="AH5" s="785"/>
      <c r="AI5" s="801"/>
      <c r="AJ5" s="797"/>
      <c r="AK5" s="785"/>
      <c r="AL5" s="799"/>
      <c r="AM5" s="783"/>
      <c r="AN5" s="785"/>
      <c r="AO5" s="787"/>
    </row>
    <row r="6" spans="1:41" s="46" customFormat="1" ht="13.5" customHeight="1">
      <c r="A6" s="770">
        <v>1</v>
      </c>
      <c r="B6" s="604" t="s">
        <v>0</v>
      </c>
      <c r="C6" s="68"/>
      <c r="D6" s="561"/>
      <c r="E6" s="561"/>
      <c r="F6" s="561"/>
      <c r="G6" s="561"/>
      <c r="H6" s="461"/>
      <c r="I6" s="68">
        <f>SUM(C6:H6)</f>
        <v>0</v>
      </c>
      <c r="J6" s="561">
        <v>0</v>
      </c>
      <c r="K6" s="461">
        <v>0</v>
      </c>
      <c r="L6" s="299">
        <v>9</v>
      </c>
      <c r="M6" s="447">
        <v>8</v>
      </c>
      <c r="N6" s="618">
        <v>11</v>
      </c>
      <c r="O6" s="303">
        <f aca="true" t="shared" si="0" ref="O6:O59">I6/6</f>
        <v>0</v>
      </c>
      <c r="P6" s="304">
        <v>0</v>
      </c>
      <c r="Q6" s="305">
        <v>0</v>
      </c>
      <c r="R6" s="2">
        <v>0.02</v>
      </c>
      <c r="S6" s="449">
        <v>0.02</v>
      </c>
      <c r="T6" s="520">
        <v>0.02</v>
      </c>
      <c r="V6" s="770">
        <v>1</v>
      </c>
      <c r="W6" s="541" t="s">
        <v>0</v>
      </c>
      <c r="X6" s="68"/>
      <c r="Y6" s="561"/>
      <c r="Z6" s="561"/>
      <c r="AA6" s="561"/>
      <c r="AB6" s="561"/>
      <c r="AC6" s="461"/>
      <c r="AD6" s="68">
        <f>SUM(X6:AC6)</f>
        <v>0</v>
      </c>
      <c r="AE6" s="561">
        <v>3</v>
      </c>
      <c r="AF6" s="461">
        <v>4</v>
      </c>
      <c r="AG6" s="299">
        <v>45</v>
      </c>
      <c r="AH6" s="447">
        <v>245</v>
      </c>
      <c r="AI6" s="618">
        <v>532</v>
      </c>
      <c r="AJ6" s="567">
        <f aca="true" t="shared" si="1" ref="AJ6:AJ59">AD6/6</f>
        <v>0</v>
      </c>
      <c r="AK6" s="304">
        <v>0.5</v>
      </c>
      <c r="AL6" s="304">
        <v>0.6666666666666666</v>
      </c>
      <c r="AM6" s="2">
        <v>0.1</v>
      </c>
      <c r="AN6" s="449">
        <v>0.52</v>
      </c>
      <c r="AO6" s="520">
        <v>1.14</v>
      </c>
    </row>
    <row r="7" spans="1:41" s="46" customFormat="1" ht="13.5" customHeight="1">
      <c r="A7" s="758"/>
      <c r="B7" s="619" t="s">
        <v>1</v>
      </c>
      <c r="C7" s="485"/>
      <c r="D7" s="435"/>
      <c r="E7" s="435"/>
      <c r="F7" s="435"/>
      <c r="G7" s="435"/>
      <c r="H7" s="422"/>
      <c r="I7" s="485">
        <f aca="true" t="shared" si="2" ref="I7:I58">SUM(C7:H7)</f>
        <v>0</v>
      </c>
      <c r="J7" s="435">
        <v>0</v>
      </c>
      <c r="K7" s="422">
        <v>0</v>
      </c>
      <c r="L7" s="234">
        <v>17</v>
      </c>
      <c r="M7" s="284">
        <v>11</v>
      </c>
      <c r="N7" s="633">
        <v>17</v>
      </c>
      <c r="O7" s="308">
        <f t="shared" si="0"/>
        <v>0</v>
      </c>
      <c r="P7" s="285">
        <v>0</v>
      </c>
      <c r="Q7" s="286">
        <v>0</v>
      </c>
      <c r="R7" s="241">
        <v>0.04</v>
      </c>
      <c r="S7" s="437">
        <v>0.02</v>
      </c>
      <c r="T7" s="372">
        <v>0.04</v>
      </c>
      <c r="V7" s="758"/>
      <c r="W7" s="545" t="s">
        <v>1</v>
      </c>
      <c r="X7" s="485"/>
      <c r="Y7" s="435"/>
      <c r="Z7" s="435"/>
      <c r="AA7" s="435">
        <v>1</v>
      </c>
      <c r="AB7" s="435"/>
      <c r="AC7" s="422"/>
      <c r="AD7" s="485">
        <f aca="true" t="shared" si="3" ref="AD7:AD58">SUM(X7:AC7)</f>
        <v>1</v>
      </c>
      <c r="AE7" s="435">
        <v>2</v>
      </c>
      <c r="AF7" s="422">
        <v>6</v>
      </c>
      <c r="AG7" s="234">
        <v>127</v>
      </c>
      <c r="AH7" s="284">
        <v>385</v>
      </c>
      <c r="AI7" s="633">
        <v>434</v>
      </c>
      <c r="AJ7" s="302">
        <f t="shared" si="1"/>
        <v>0.16666666666666666</v>
      </c>
      <c r="AK7" s="285">
        <v>0.3333333333333333</v>
      </c>
      <c r="AL7" s="285">
        <v>1</v>
      </c>
      <c r="AM7" s="241">
        <v>0.27</v>
      </c>
      <c r="AN7" s="437">
        <v>0.82</v>
      </c>
      <c r="AO7" s="372">
        <v>0.93</v>
      </c>
    </row>
    <row r="8" spans="1:41" s="46" customFormat="1" ht="13.5" customHeight="1">
      <c r="A8" s="758"/>
      <c r="B8" s="619" t="s">
        <v>2</v>
      </c>
      <c r="C8" s="485"/>
      <c r="D8" s="435"/>
      <c r="E8" s="435"/>
      <c r="F8" s="435"/>
      <c r="G8" s="435"/>
      <c r="H8" s="422"/>
      <c r="I8" s="485">
        <f t="shared" si="2"/>
        <v>0</v>
      </c>
      <c r="J8" s="435">
        <v>0</v>
      </c>
      <c r="K8" s="422">
        <v>0</v>
      </c>
      <c r="L8" s="234">
        <v>12</v>
      </c>
      <c r="M8" s="284">
        <v>15</v>
      </c>
      <c r="N8" s="633">
        <v>15</v>
      </c>
      <c r="O8" s="308">
        <f t="shared" si="0"/>
        <v>0</v>
      </c>
      <c r="P8" s="285">
        <v>0</v>
      </c>
      <c r="Q8" s="286">
        <v>0</v>
      </c>
      <c r="R8" s="241">
        <v>0.03</v>
      </c>
      <c r="S8" s="437">
        <v>0.03</v>
      </c>
      <c r="T8" s="372">
        <v>0.03</v>
      </c>
      <c r="V8" s="758"/>
      <c r="W8" s="545" t="s">
        <v>2</v>
      </c>
      <c r="X8" s="485">
        <v>1</v>
      </c>
      <c r="Y8" s="435"/>
      <c r="Z8" s="435"/>
      <c r="AA8" s="435"/>
      <c r="AB8" s="435"/>
      <c r="AC8" s="422"/>
      <c r="AD8" s="485">
        <f t="shared" si="3"/>
        <v>1</v>
      </c>
      <c r="AE8" s="435">
        <v>4</v>
      </c>
      <c r="AF8" s="422">
        <v>9</v>
      </c>
      <c r="AG8" s="234">
        <v>106</v>
      </c>
      <c r="AH8" s="284">
        <v>304</v>
      </c>
      <c r="AI8" s="633">
        <v>457</v>
      </c>
      <c r="AJ8" s="302">
        <f t="shared" si="1"/>
        <v>0.16666666666666666</v>
      </c>
      <c r="AK8" s="285">
        <v>0.6666666666666666</v>
      </c>
      <c r="AL8" s="285">
        <v>1.5</v>
      </c>
      <c r="AM8" s="241">
        <v>0.22</v>
      </c>
      <c r="AN8" s="437">
        <v>0.65</v>
      </c>
      <c r="AO8" s="372">
        <v>0.98</v>
      </c>
    </row>
    <row r="9" spans="1:41" s="46" customFormat="1" ht="13.5" customHeight="1">
      <c r="A9" s="758"/>
      <c r="B9" s="619" t="s">
        <v>3</v>
      </c>
      <c r="C9" s="485"/>
      <c r="D9" s="435"/>
      <c r="E9" s="435"/>
      <c r="F9" s="435"/>
      <c r="G9" s="435"/>
      <c r="H9" s="422"/>
      <c r="I9" s="485">
        <f t="shared" si="2"/>
        <v>0</v>
      </c>
      <c r="J9" s="435">
        <v>1</v>
      </c>
      <c r="K9" s="422">
        <v>0</v>
      </c>
      <c r="L9" s="234">
        <v>19</v>
      </c>
      <c r="M9" s="284">
        <v>10</v>
      </c>
      <c r="N9" s="633">
        <v>6</v>
      </c>
      <c r="O9" s="308">
        <f t="shared" si="0"/>
        <v>0</v>
      </c>
      <c r="P9" s="285">
        <v>0.16666666666666666</v>
      </c>
      <c r="Q9" s="286">
        <v>0</v>
      </c>
      <c r="R9" s="241">
        <v>0.04</v>
      </c>
      <c r="S9" s="437">
        <v>0.02</v>
      </c>
      <c r="T9" s="372">
        <v>0.01</v>
      </c>
      <c r="V9" s="758"/>
      <c r="W9" s="545" t="s">
        <v>3</v>
      </c>
      <c r="X9" s="485"/>
      <c r="Y9" s="435"/>
      <c r="Z9" s="435"/>
      <c r="AA9" s="435"/>
      <c r="AB9" s="435"/>
      <c r="AC9" s="422"/>
      <c r="AD9" s="485">
        <f t="shared" si="3"/>
        <v>0</v>
      </c>
      <c r="AE9" s="435">
        <v>6</v>
      </c>
      <c r="AF9" s="422">
        <v>2</v>
      </c>
      <c r="AG9" s="234">
        <v>105</v>
      </c>
      <c r="AH9" s="284">
        <v>296</v>
      </c>
      <c r="AI9" s="633">
        <v>369</v>
      </c>
      <c r="AJ9" s="302">
        <f t="shared" si="1"/>
        <v>0</v>
      </c>
      <c r="AK9" s="285">
        <v>1</v>
      </c>
      <c r="AL9" s="285">
        <v>0.3333333333333333</v>
      </c>
      <c r="AM9" s="241">
        <v>0.22</v>
      </c>
      <c r="AN9" s="437">
        <v>0.63</v>
      </c>
      <c r="AO9" s="372">
        <v>0.79</v>
      </c>
    </row>
    <row r="10" spans="1:41" s="46" customFormat="1" ht="13.5" customHeight="1">
      <c r="A10" s="759"/>
      <c r="B10" s="619" t="s">
        <v>4</v>
      </c>
      <c r="C10" s="485"/>
      <c r="D10" s="435"/>
      <c r="E10" s="435"/>
      <c r="F10" s="435"/>
      <c r="G10" s="435"/>
      <c r="H10" s="422"/>
      <c r="I10" s="485">
        <f t="shared" si="2"/>
        <v>0</v>
      </c>
      <c r="J10" s="435">
        <v>0</v>
      </c>
      <c r="K10" s="422">
        <v>1</v>
      </c>
      <c r="L10" s="234">
        <v>20</v>
      </c>
      <c r="M10" s="284">
        <v>6</v>
      </c>
      <c r="N10" s="633">
        <v>15</v>
      </c>
      <c r="O10" s="308">
        <f t="shared" si="0"/>
        <v>0</v>
      </c>
      <c r="P10" s="285">
        <v>0</v>
      </c>
      <c r="Q10" s="286">
        <v>0.16666666666666666</v>
      </c>
      <c r="R10" s="241">
        <v>0.04</v>
      </c>
      <c r="S10" s="437">
        <v>0.01</v>
      </c>
      <c r="T10" s="372">
        <v>0.03</v>
      </c>
      <c r="V10" s="759"/>
      <c r="W10" s="545" t="s">
        <v>4</v>
      </c>
      <c r="X10" s="485"/>
      <c r="Y10" s="435"/>
      <c r="Z10" s="435"/>
      <c r="AA10" s="435"/>
      <c r="AB10" s="435"/>
      <c r="AC10" s="422"/>
      <c r="AD10" s="485">
        <f t="shared" si="3"/>
        <v>0</v>
      </c>
      <c r="AE10" s="435">
        <v>4</v>
      </c>
      <c r="AF10" s="422">
        <v>0</v>
      </c>
      <c r="AG10" s="234">
        <v>112</v>
      </c>
      <c r="AH10" s="284">
        <v>360</v>
      </c>
      <c r="AI10" s="633">
        <v>377</v>
      </c>
      <c r="AJ10" s="302">
        <f t="shared" si="1"/>
        <v>0</v>
      </c>
      <c r="AK10" s="285">
        <v>0.6666666666666666</v>
      </c>
      <c r="AL10" s="285">
        <v>0</v>
      </c>
      <c r="AM10" s="241">
        <v>0.24</v>
      </c>
      <c r="AN10" s="437">
        <v>0.77</v>
      </c>
      <c r="AO10" s="372">
        <v>0.81</v>
      </c>
    </row>
    <row r="11" spans="1:41" s="3" customFormat="1" ht="13.5" customHeight="1">
      <c r="A11" s="771">
        <v>2</v>
      </c>
      <c r="B11" s="636" t="s">
        <v>5</v>
      </c>
      <c r="C11" s="275"/>
      <c r="D11" s="450"/>
      <c r="E11" s="450"/>
      <c r="F11" s="450"/>
      <c r="G11" s="450"/>
      <c r="H11" s="277"/>
      <c r="I11" s="275">
        <f t="shared" si="2"/>
        <v>0</v>
      </c>
      <c r="J11" s="450">
        <v>0</v>
      </c>
      <c r="K11" s="277">
        <v>0</v>
      </c>
      <c r="L11" s="275">
        <v>20</v>
      </c>
      <c r="M11" s="450">
        <v>14</v>
      </c>
      <c r="N11" s="646">
        <v>15</v>
      </c>
      <c r="O11" s="320">
        <f t="shared" si="0"/>
        <v>0</v>
      </c>
      <c r="P11" s="314">
        <v>0</v>
      </c>
      <c r="Q11" s="321">
        <v>0</v>
      </c>
      <c r="R11" s="280">
        <v>0.04</v>
      </c>
      <c r="S11" s="433">
        <v>0.03</v>
      </c>
      <c r="T11" s="487">
        <v>0.03</v>
      </c>
      <c r="V11" s="771">
        <v>2</v>
      </c>
      <c r="W11" s="562" t="s">
        <v>5</v>
      </c>
      <c r="X11" s="275"/>
      <c r="Y11" s="450"/>
      <c r="Z11" s="450"/>
      <c r="AA11" s="450"/>
      <c r="AB11" s="450"/>
      <c r="AC11" s="277"/>
      <c r="AD11" s="275">
        <f t="shared" si="3"/>
        <v>0</v>
      </c>
      <c r="AE11" s="450">
        <v>3</v>
      </c>
      <c r="AF11" s="277">
        <v>1</v>
      </c>
      <c r="AG11" s="275">
        <v>114</v>
      </c>
      <c r="AH11" s="450">
        <v>265</v>
      </c>
      <c r="AI11" s="646">
        <v>395</v>
      </c>
      <c r="AJ11" s="313">
        <f t="shared" si="1"/>
        <v>0</v>
      </c>
      <c r="AK11" s="314">
        <v>0.5</v>
      </c>
      <c r="AL11" s="314">
        <v>0.16666666666666666</v>
      </c>
      <c r="AM11" s="280">
        <v>0.24</v>
      </c>
      <c r="AN11" s="433">
        <v>0.56</v>
      </c>
      <c r="AO11" s="487">
        <v>0.85</v>
      </c>
    </row>
    <row r="12" spans="1:41" s="3" customFormat="1" ht="13.5" customHeight="1">
      <c r="A12" s="772"/>
      <c r="B12" s="619" t="s">
        <v>6</v>
      </c>
      <c r="C12" s="234"/>
      <c r="D12" s="284"/>
      <c r="E12" s="284"/>
      <c r="F12" s="284"/>
      <c r="G12" s="284"/>
      <c r="H12" s="236"/>
      <c r="I12" s="234">
        <f t="shared" si="2"/>
        <v>0</v>
      </c>
      <c r="J12" s="284">
        <v>0</v>
      </c>
      <c r="K12" s="236">
        <v>0</v>
      </c>
      <c r="L12" s="234">
        <v>14</v>
      </c>
      <c r="M12" s="284">
        <v>8</v>
      </c>
      <c r="N12" s="633">
        <v>5</v>
      </c>
      <c r="O12" s="308">
        <f t="shared" si="0"/>
        <v>0</v>
      </c>
      <c r="P12" s="285">
        <v>0</v>
      </c>
      <c r="Q12" s="286">
        <v>0</v>
      </c>
      <c r="R12" s="241">
        <v>0.03</v>
      </c>
      <c r="S12" s="437">
        <v>0.02</v>
      </c>
      <c r="T12" s="372">
        <v>0.01</v>
      </c>
      <c r="V12" s="772"/>
      <c r="W12" s="545" t="s">
        <v>6</v>
      </c>
      <c r="X12" s="234"/>
      <c r="Y12" s="284"/>
      <c r="Z12" s="284"/>
      <c r="AA12" s="284"/>
      <c r="AB12" s="284"/>
      <c r="AC12" s="236"/>
      <c r="AD12" s="234">
        <f>SUM(X12:AC12)</f>
        <v>0</v>
      </c>
      <c r="AE12" s="284">
        <v>1</v>
      </c>
      <c r="AF12" s="236">
        <v>3</v>
      </c>
      <c r="AG12" s="234">
        <v>95</v>
      </c>
      <c r="AH12" s="284">
        <v>224</v>
      </c>
      <c r="AI12" s="633">
        <v>392</v>
      </c>
      <c r="AJ12" s="302">
        <f t="shared" si="1"/>
        <v>0</v>
      </c>
      <c r="AK12" s="285">
        <v>0.16666666666666666</v>
      </c>
      <c r="AL12" s="285">
        <v>0.5</v>
      </c>
      <c r="AM12" s="241">
        <v>0.2</v>
      </c>
      <c r="AN12" s="437">
        <v>0.48</v>
      </c>
      <c r="AO12" s="372">
        <v>0.84</v>
      </c>
    </row>
    <row r="13" spans="1:41" s="3" customFormat="1" ht="13.5" customHeight="1">
      <c r="A13" s="772"/>
      <c r="B13" s="619" t="s">
        <v>7</v>
      </c>
      <c r="C13" s="234"/>
      <c r="D13" s="284"/>
      <c r="E13" s="284"/>
      <c r="F13" s="284"/>
      <c r="G13" s="284"/>
      <c r="H13" s="236"/>
      <c r="I13" s="234">
        <f t="shared" si="2"/>
        <v>0</v>
      </c>
      <c r="J13" s="284">
        <v>0</v>
      </c>
      <c r="K13" s="236">
        <v>1</v>
      </c>
      <c r="L13" s="234">
        <v>9</v>
      </c>
      <c r="M13" s="284">
        <v>14</v>
      </c>
      <c r="N13" s="633">
        <v>13</v>
      </c>
      <c r="O13" s="308">
        <f t="shared" si="0"/>
        <v>0</v>
      </c>
      <c r="P13" s="285">
        <v>0</v>
      </c>
      <c r="Q13" s="286">
        <v>0.16666666666666666</v>
      </c>
      <c r="R13" s="241">
        <v>0.02</v>
      </c>
      <c r="S13" s="437">
        <v>0.03</v>
      </c>
      <c r="T13" s="372">
        <v>0.03</v>
      </c>
      <c r="V13" s="772"/>
      <c r="W13" s="545" t="s">
        <v>7</v>
      </c>
      <c r="X13" s="234"/>
      <c r="Y13" s="284"/>
      <c r="Z13" s="284"/>
      <c r="AA13" s="284"/>
      <c r="AB13" s="284"/>
      <c r="AC13" s="236"/>
      <c r="AD13" s="234">
        <f t="shared" si="3"/>
        <v>0</v>
      </c>
      <c r="AE13" s="284">
        <v>1</v>
      </c>
      <c r="AF13" s="236">
        <v>4</v>
      </c>
      <c r="AG13" s="234">
        <v>100</v>
      </c>
      <c r="AH13" s="284">
        <v>231</v>
      </c>
      <c r="AI13" s="633">
        <v>387</v>
      </c>
      <c r="AJ13" s="302">
        <f t="shared" si="1"/>
        <v>0</v>
      </c>
      <c r="AK13" s="285">
        <v>0.16666666666666666</v>
      </c>
      <c r="AL13" s="285">
        <v>0.6666666666666666</v>
      </c>
      <c r="AM13" s="241">
        <v>0.21</v>
      </c>
      <c r="AN13" s="437">
        <v>0.49</v>
      </c>
      <c r="AO13" s="372">
        <v>0.83</v>
      </c>
    </row>
    <row r="14" spans="1:41" s="3" customFormat="1" ht="13.5" customHeight="1">
      <c r="A14" s="773"/>
      <c r="B14" s="451" t="s">
        <v>8</v>
      </c>
      <c r="C14" s="253"/>
      <c r="D14" s="288"/>
      <c r="E14" s="288"/>
      <c r="F14" s="288"/>
      <c r="G14" s="288"/>
      <c r="H14" s="255"/>
      <c r="I14" s="253">
        <f t="shared" si="2"/>
        <v>0</v>
      </c>
      <c r="J14" s="288">
        <v>0</v>
      </c>
      <c r="K14" s="255">
        <v>0</v>
      </c>
      <c r="L14" s="253">
        <v>10</v>
      </c>
      <c r="M14" s="288">
        <v>7</v>
      </c>
      <c r="N14" s="657">
        <v>13</v>
      </c>
      <c r="O14" s="312">
        <f t="shared" si="0"/>
        <v>0</v>
      </c>
      <c r="P14" s="289">
        <v>0</v>
      </c>
      <c r="Q14" s="290">
        <v>0</v>
      </c>
      <c r="R14" s="259">
        <v>0.02</v>
      </c>
      <c r="S14" s="446">
        <v>0.01</v>
      </c>
      <c r="T14" s="374">
        <v>0.03</v>
      </c>
      <c r="V14" s="773"/>
      <c r="W14" s="546" t="s">
        <v>8</v>
      </c>
      <c r="X14" s="253"/>
      <c r="Y14" s="288"/>
      <c r="Z14" s="288"/>
      <c r="AA14" s="288"/>
      <c r="AB14" s="288"/>
      <c r="AC14" s="255"/>
      <c r="AD14" s="253">
        <f t="shared" si="3"/>
        <v>0</v>
      </c>
      <c r="AE14" s="288">
        <v>1</v>
      </c>
      <c r="AF14" s="255">
        <v>4</v>
      </c>
      <c r="AG14" s="253">
        <v>121</v>
      </c>
      <c r="AH14" s="288">
        <v>238</v>
      </c>
      <c r="AI14" s="657">
        <v>364</v>
      </c>
      <c r="AJ14" s="310">
        <f t="shared" si="1"/>
        <v>0</v>
      </c>
      <c r="AK14" s="289">
        <v>0.16666666666666666</v>
      </c>
      <c r="AL14" s="289">
        <v>0.6666666666666666</v>
      </c>
      <c r="AM14" s="259">
        <v>0.26</v>
      </c>
      <c r="AN14" s="446">
        <v>0.51</v>
      </c>
      <c r="AO14" s="374">
        <v>0.78</v>
      </c>
    </row>
    <row r="15" spans="1:41" s="3" customFormat="1" ht="13.5" customHeight="1">
      <c r="A15" s="757">
        <v>3</v>
      </c>
      <c r="B15" s="619" t="s">
        <v>9</v>
      </c>
      <c r="C15" s="234"/>
      <c r="D15" s="284"/>
      <c r="E15" s="284"/>
      <c r="F15" s="284"/>
      <c r="G15" s="284"/>
      <c r="H15" s="236"/>
      <c r="I15" s="234">
        <f t="shared" si="2"/>
        <v>0</v>
      </c>
      <c r="J15" s="284">
        <v>0</v>
      </c>
      <c r="K15" s="236">
        <v>0</v>
      </c>
      <c r="L15" s="234">
        <v>9</v>
      </c>
      <c r="M15" s="284">
        <v>8</v>
      </c>
      <c r="N15" s="633">
        <v>8</v>
      </c>
      <c r="O15" s="308">
        <f t="shared" si="0"/>
        <v>0</v>
      </c>
      <c r="P15" s="285">
        <v>0</v>
      </c>
      <c r="Q15" s="286">
        <v>0</v>
      </c>
      <c r="R15" s="241">
        <v>0.02</v>
      </c>
      <c r="S15" s="437">
        <v>0.02</v>
      </c>
      <c r="T15" s="372">
        <v>0.02</v>
      </c>
      <c r="V15" s="757">
        <v>3</v>
      </c>
      <c r="W15" s="545" t="s">
        <v>9</v>
      </c>
      <c r="X15" s="234"/>
      <c r="Y15" s="284"/>
      <c r="Z15" s="284"/>
      <c r="AA15" s="284"/>
      <c r="AB15" s="284"/>
      <c r="AC15" s="236"/>
      <c r="AD15" s="234">
        <f t="shared" si="3"/>
        <v>0</v>
      </c>
      <c r="AE15" s="284">
        <v>2</v>
      </c>
      <c r="AF15" s="236">
        <v>5</v>
      </c>
      <c r="AG15" s="234">
        <v>122</v>
      </c>
      <c r="AH15" s="284">
        <v>235</v>
      </c>
      <c r="AI15" s="633">
        <v>373</v>
      </c>
      <c r="AJ15" s="302">
        <f t="shared" si="1"/>
        <v>0</v>
      </c>
      <c r="AK15" s="285">
        <v>0.3333333333333333</v>
      </c>
      <c r="AL15" s="285">
        <v>0.8333333333333334</v>
      </c>
      <c r="AM15" s="241">
        <v>0.26</v>
      </c>
      <c r="AN15" s="437">
        <v>0.5</v>
      </c>
      <c r="AO15" s="372">
        <v>0.8</v>
      </c>
    </row>
    <row r="16" spans="1:41" s="3" customFormat="1" ht="13.5" customHeight="1">
      <c r="A16" s="758"/>
      <c r="B16" s="619" t="s">
        <v>10</v>
      </c>
      <c r="C16" s="234"/>
      <c r="D16" s="284"/>
      <c r="E16" s="284"/>
      <c r="F16" s="284"/>
      <c r="G16" s="284"/>
      <c r="H16" s="236"/>
      <c r="I16" s="234">
        <f t="shared" si="2"/>
        <v>0</v>
      </c>
      <c r="J16" s="284">
        <v>1</v>
      </c>
      <c r="K16" s="236">
        <v>0</v>
      </c>
      <c r="L16" s="234">
        <v>21</v>
      </c>
      <c r="M16" s="284">
        <v>13</v>
      </c>
      <c r="N16" s="633">
        <v>10</v>
      </c>
      <c r="O16" s="308">
        <f t="shared" si="0"/>
        <v>0</v>
      </c>
      <c r="P16" s="285">
        <v>0.16666666666666666</v>
      </c>
      <c r="Q16" s="286">
        <v>0</v>
      </c>
      <c r="R16" s="241">
        <v>0.04</v>
      </c>
      <c r="S16" s="437">
        <v>0.03</v>
      </c>
      <c r="T16" s="372">
        <v>0.02</v>
      </c>
      <c r="V16" s="758"/>
      <c r="W16" s="545" t="s">
        <v>10</v>
      </c>
      <c r="X16" s="234">
        <v>1</v>
      </c>
      <c r="Y16" s="284"/>
      <c r="Z16" s="284">
        <v>1</v>
      </c>
      <c r="AA16" s="284"/>
      <c r="AB16" s="284"/>
      <c r="AC16" s="236"/>
      <c r="AD16" s="234">
        <f t="shared" si="3"/>
        <v>2</v>
      </c>
      <c r="AE16" s="284">
        <v>2</v>
      </c>
      <c r="AF16" s="236">
        <v>6</v>
      </c>
      <c r="AG16" s="234">
        <v>103</v>
      </c>
      <c r="AH16" s="284">
        <v>250</v>
      </c>
      <c r="AI16" s="633">
        <v>369</v>
      </c>
      <c r="AJ16" s="302">
        <f t="shared" si="1"/>
        <v>0.3333333333333333</v>
      </c>
      <c r="AK16" s="285">
        <v>0.3333333333333333</v>
      </c>
      <c r="AL16" s="285">
        <v>1</v>
      </c>
      <c r="AM16" s="241">
        <v>0.22</v>
      </c>
      <c r="AN16" s="437">
        <v>0.53</v>
      </c>
      <c r="AO16" s="372">
        <v>0.79</v>
      </c>
    </row>
    <row r="17" spans="1:41" s="3" customFormat="1" ht="13.5" customHeight="1">
      <c r="A17" s="758"/>
      <c r="B17" s="619" t="s">
        <v>11</v>
      </c>
      <c r="C17" s="234"/>
      <c r="D17" s="284"/>
      <c r="E17" s="284"/>
      <c r="F17" s="284"/>
      <c r="G17" s="284"/>
      <c r="H17" s="236"/>
      <c r="I17" s="234">
        <f t="shared" si="2"/>
        <v>0</v>
      </c>
      <c r="J17" s="284">
        <v>0</v>
      </c>
      <c r="K17" s="236">
        <v>0</v>
      </c>
      <c r="L17" s="234">
        <v>14</v>
      </c>
      <c r="M17" s="284">
        <v>11</v>
      </c>
      <c r="N17" s="633">
        <v>13</v>
      </c>
      <c r="O17" s="308">
        <f t="shared" si="0"/>
        <v>0</v>
      </c>
      <c r="P17" s="285">
        <v>0</v>
      </c>
      <c r="Q17" s="286">
        <v>0</v>
      </c>
      <c r="R17" s="241">
        <v>0.03</v>
      </c>
      <c r="S17" s="437">
        <v>0.02</v>
      </c>
      <c r="T17" s="372">
        <v>0.03</v>
      </c>
      <c r="V17" s="758"/>
      <c r="W17" s="545" t="s">
        <v>11</v>
      </c>
      <c r="X17" s="234"/>
      <c r="Y17" s="284"/>
      <c r="Z17" s="284"/>
      <c r="AA17" s="284"/>
      <c r="AB17" s="284">
        <v>2</v>
      </c>
      <c r="AC17" s="236"/>
      <c r="AD17" s="234">
        <f t="shared" si="3"/>
        <v>2</v>
      </c>
      <c r="AE17" s="284">
        <v>0</v>
      </c>
      <c r="AF17" s="236">
        <v>7</v>
      </c>
      <c r="AG17" s="234">
        <v>86</v>
      </c>
      <c r="AH17" s="284">
        <v>272</v>
      </c>
      <c r="AI17" s="633">
        <v>348</v>
      </c>
      <c r="AJ17" s="302">
        <f t="shared" si="1"/>
        <v>0.3333333333333333</v>
      </c>
      <c r="AK17" s="285">
        <v>0</v>
      </c>
      <c r="AL17" s="285">
        <v>1.1666666666666667</v>
      </c>
      <c r="AM17" s="241">
        <v>0.18</v>
      </c>
      <c r="AN17" s="437">
        <v>0.58</v>
      </c>
      <c r="AO17" s="372">
        <v>0.75</v>
      </c>
    </row>
    <row r="18" spans="1:41" s="3" customFormat="1" ht="13.5" customHeight="1">
      <c r="A18" s="759"/>
      <c r="B18" s="451" t="s">
        <v>12</v>
      </c>
      <c r="C18" s="253"/>
      <c r="D18" s="288"/>
      <c r="E18" s="288"/>
      <c r="F18" s="288"/>
      <c r="G18" s="288"/>
      <c r="H18" s="255"/>
      <c r="I18" s="253">
        <f t="shared" si="2"/>
        <v>0</v>
      </c>
      <c r="J18" s="288">
        <v>0</v>
      </c>
      <c r="K18" s="255">
        <v>2</v>
      </c>
      <c r="L18" s="253">
        <v>15</v>
      </c>
      <c r="M18" s="288">
        <v>9</v>
      </c>
      <c r="N18" s="657">
        <v>16</v>
      </c>
      <c r="O18" s="312">
        <f t="shared" si="0"/>
        <v>0</v>
      </c>
      <c r="P18" s="289">
        <v>0</v>
      </c>
      <c r="Q18" s="290">
        <v>0.3333333333333333</v>
      </c>
      <c r="R18" s="259">
        <v>0.03</v>
      </c>
      <c r="S18" s="446">
        <v>0.02</v>
      </c>
      <c r="T18" s="374">
        <v>0.03</v>
      </c>
      <c r="V18" s="759"/>
      <c r="W18" s="546" t="s">
        <v>12</v>
      </c>
      <c r="X18" s="253"/>
      <c r="Y18" s="288"/>
      <c r="Z18" s="288"/>
      <c r="AA18" s="288"/>
      <c r="AB18" s="288"/>
      <c r="AC18" s="255"/>
      <c r="AD18" s="253">
        <f t="shared" si="3"/>
        <v>0</v>
      </c>
      <c r="AE18" s="288">
        <v>1</v>
      </c>
      <c r="AF18" s="255">
        <v>6</v>
      </c>
      <c r="AG18" s="253">
        <v>116</v>
      </c>
      <c r="AH18" s="288">
        <v>222</v>
      </c>
      <c r="AI18" s="657">
        <v>332</v>
      </c>
      <c r="AJ18" s="310">
        <f t="shared" si="1"/>
        <v>0</v>
      </c>
      <c r="AK18" s="289">
        <v>0.16666666666666666</v>
      </c>
      <c r="AL18" s="311">
        <v>1</v>
      </c>
      <c r="AM18" s="259">
        <v>0.24</v>
      </c>
      <c r="AN18" s="446">
        <v>0.48</v>
      </c>
      <c r="AO18" s="374">
        <v>0.71</v>
      </c>
    </row>
    <row r="19" spans="1:41" s="3" customFormat="1" ht="13.5" customHeight="1">
      <c r="A19" s="757">
        <v>4</v>
      </c>
      <c r="B19" s="619" t="s">
        <v>13</v>
      </c>
      <c r="C19" s="234"/>
      <c r="D19" s="284"/>
      <c r="E19" s="284"/>
      <c r="F19" s="284"/>
      <c r="G19" s="284"/>
      <c r="H19" s="236"/>
      <c r="I19" s="234">
        <f t="shared" si="2"/>
        <v>0</v>
      </c>
      <c r="J19" s="284">
        <v>0</v>
      </c>
      <c r="K19" s="236">
        <v>0</v>
      </c>
      <c r="L19" s="234">
        <v>8</v>
      </c>
      <c r="M19" s="284">
        <v>19</v>
      </c>
      <c r="N19" s="633">
        <v>13</v>
      </c>
      <c r="O19" s="308">
        <f t="shared" si="0"/>
        <v>0</v>
      </c>
      <c r="P19" s="285">
        <v>0</v>
      </c>
      <c r="Q19" s="286">
        <v>0</v>
      </c>
      <c r="R19" s="241">
        <v>0.02</v>
      </c>
      <c r="S19" s="437">
        <v>0.04</v>
      </c>
      <c r="T19" s="372">
        <v>0.03</v>
      </c>
      <c r="V19" s="757">
        <v>4</v>
      </c>
      <c r="W19" s="545" t="s">
        <v>13</v>
      </c>
      <c r="X19" s="234"/>
      <c r="Y19" s="284"/>
      <c r="Z19" s="284"/>
      <c r="AA19" s="284"/>
      <c r="AB19" s="284"/>
      <c r="AC19" s="236"/>
      <c r="AD19" s="234">
        <f t="shared" si="3"/>
        <v>0</v>
      </c>
      <c r="AE19" s="284">
        <v>1</v>
      </c>
      <c r="AF19" s="236">
        <v>6</v>
      </c>
      <c r="AG19" s="234">
        <v>92</v>
      </c>
      <c r="AH19" s="284">
        <v>195</v>
      </c>
      <c r="AI19" s="633">
        <v>290</v>
      </c>
      <c r="AJ19" s="302">
        <f t="shared" si="1"/>
        <v>0</v>
      </c>
      <c r="AK19" s="285">
        <v>0.16666666666666666</v>
      </c>
      <c r="AL19" s="285">
        <v>1</v>
      </c>
      <c r="AM19" s="241">
        <v>0.19</v>
      </c>
      <c r="AN19" s="437">
        <v>0.41</v>
      </c>
      <c r="AO19" s="372">
        <v>0.62</v>
      </c>
    </row>
    <row r="20" spans="1:41" s="3" customFormat="1" ht="13.5" customHeight="1">
      <c r="A20" s="758"/>
      <c r="B20" s="619" t="s">
        <v>14</v>
      </c>
      <c r="C20" s="234"/>
      <c r="D20" s="284"/>
      <c r="E20" s="284"/>
      <c r="F20" s="284"/>
      <c r="G20" s="284"/>
      <c r="H20" s="236"/>
      <c r="I20" s="234">
        <f t="shared" si="2"/>
        <v>0</v>
      </c>
      <c r="J20" s="284">
        <v>0</v>
      </c>
      <c r="K20" s="236">
        <v>0</v>
      </c>
      <c r="L20" s="234">
        <v>18</v>
      </c>
      <c r="M20" s="284">
        <v>14</v>
      </c>
      <c r="N20" s="633">
        <v>14</v>
      </c>
      <c r="O20" s="308">
        <f t="shared" si="0"/>
        <v>0</v>
      </c>
      <c r="P20" s="285">
        <v>0</v>
      </c>
      <c r="Q20" s="286">
        <v>0</v>
      </c>
      <c r="R20" s="241">
        <v>0.04</v>
      </c>
      <c r="S20" s="437">
        <v>0.03</v>
      </c>
      <c r="T20" s="372">
        <v>0.03</v>
      </c>
      <c r="V20" s="758"/>
      <c r="W20" s="545" t="s">
        <v>14</v>
      </c>
      <c r="X20" s="234"/>
      <c r="Y20" s="284"/>
      <c r="Z20" s="284">
        <v>1</v>
      </c>
      <c r="AA20" s="284"/>
      <c r="AB20" s="284"/>
      <c r="AC20" s="236"/>
      <c r="AD20" s="234">
        <f t="shared" si="3"/>
        <v>1</v>
      </c>
      <c r="AE20" s="284">
        <v>1</v>
      </c>
      <c r="AF20" s="236">
        <v>5</v>
      </c>
      <c r="AG20" s="234">
        <v>97</v>
      </c>
      <c r="AH20" s="284">
        <v>215</v>
      </c>
      <c r="AI20" s="633">
        <v>334</v>
      </c>
      <c r="AJ20" s="302">
        <f t="shared" si="1"/>
        <v>0.16666666666666666</v>
      </c>
      <c r="AK20" s="285">
        <v>0.16666666666666666</v>
      </c>
      <c r="AL20" s="285">
        <v>0.8333333333333334</v>
      </c>
      <c r="AM20" s="241">
        <v>0.2</v>
      </c>
      <c r="AN20" s="437">
        <v>0.46</v>
      </c>
      <c r="AO20" s="372">
        <v>0.72</v>
      </c>
    </row>
    <row r="21" spans="1:41" s="3" customFormat="1" ht="13.5" customHeight="1">
      <c r="A21" s="758"/>
      <c r="B21" s="619" t="s">
        <v>15</v>
      </c>
      <c r="C21" s="234"/>
      <c r="D21" s="284"/>
      <c r="E21" s="284"/>
      <c r="F21" s="284"/>
      <c r="G21" s="284"/>
      <c r="H21" s="236"/>
      <c r="I21" s="234">
        <f t="shared" si="2"/>
        <v>0</v>
      </c>
      <c r="J21" s="284">
        <v>0</v>
      </c>
      <c r="K21" s="236">
        <v>0</v>
      </c>
      <c r="L21" s="234">
        <v>14</v>
      </c>
      <c r="M21" s="284">
        <v>12</v>
      </c>
      <c r="N21" s="633">
        <v>11</v>
      </c>
      <c r="O21" s="308">
        <f t="shared" si="0"/>
        <v>0</v>
      </c>
      <c r="P21" s="285">
        <v>0</v>
      </c>
      <c r="Q21" s="286">
        <v>0</v>
      </c>
      <c r="R21" s="241">
        <v>0.03</v>
      </c>
      <c r="S21" s="437">
        <v>0.03</v>
      </c>
      <c r="T21" s="372">
        <v>0.02</v>
      </c>
      <c r="V21" s="758"/>
      <c r="W21" s="545" t="s">
        <v>15</v>
      </c>
      <c r="X21" s="234"/>
      <c r="Y21" s="284"/>
      <c r="Z21" s="284"/>
      <c r="AA21" s="284"/>
      <c r="AB21" s="284"/>
      <c r="AC21" s="236"/>
      <c r="AD21" s="234">
        <f t="shared" si="3"/>
        <v>0</v>
      </c>
      <c r="AE21" s="284">
        <v>3</v>
      </c>
      <c r="AF21" s="236">
        <v>8</v>
      </c>
      <c r="AG21" s="234">
        <v>123</v>
      </c>
      <c r="AH21" s="284">
        <v>242</v>
      </c>
      <c r="AI21" s="633">
        <v>369</v>
      </c>
      <c r="AJ21" s="302">
        <f t="shared" si="1"/>
        <v>0</v>
      </c>
      <c r="AK21" s="285">
        <v>0.5</v>
      </c>
      <c r="AL21" s="285">
        <v>1.3333333333333333</v>
      </c>
      <c r="AM21" s="241">
        <v>0.26</v>
      </c>
      <c r="AN21" s="437">
        <v>0.51</v>
      </c>
      <c r="AO21" s="372">
        <v>0.79</v>
      </c>
    </row>
    <row r="22" spans="1:41" s="3" customFormat="1" ht="13.5" customHeight="1">
      <c r="A22" s="759"/>
      <c r="B22" s="619" t="s">
        <v>16</v>
      </c>
      <c r="C22" s="253"/>
      <c r="D22" s="288"/>
      <c r="E22" s="288"/>
      <c r="F22" s="288"/>
      <c r="G22" s="288"/>
      <c r="H22" s="255"/>
      <c r="I22" s="253">
        <f t="shared" si="2"/>
        <v>0</v>
      </c>
      <c r="J22" s="288">
        <v>0</v>
      </c>
      <c r="K22" s="255">
        <v>0</v>
      </c>
      <c r="L22" s="253">
        <v>13</v>
      </c>
      <c r="M22" s="288">
        <v>25</v>
      </c>
      <c r="N22" s="657">
        <v>10</v>
      </c>
      <c r="O22" s="312">
        <f t="shared" si="0"/>
        <v>0</v>
      </c>
      <c r="P22" s="289">
        <v>0</v>
      </c>
      <c r="Q22" s="290">
        <v>0</v>
      </c>
      <c r="R22" s="259">
        <v>0.03</v>
      </c>
      <c r="S22" s="446">
        <v>0.05</v>
      </c>
      <c r="T22" s="374">
        <v>0.02</v>
      </c>
      <c r="V22" s="759"/>
      <c r="W22" s="545" t="s">
        <v>16</v>
      </c>
      <c r="X22" s="253"/>
      <c r="Y22" s="288"/>
      <c r="Z22" s="288"/>
      <c r="AA22" s="288"/>
      <c r="AB22" s="288"/>
      <c r="AC22" s="255"/>
      <c r="AD22" s="253">
        <f t="shared" si="3"/>
        <v>0</v>
      </c>
      <c r="AE22" s="288">
        <v>6</v>
      </c>
      <c r="AF22" s="255">
        <v>4</v>
      </c>
      <c r="AG22" s="253">
        <v>108</v>
      </c>
      <c r="AH22" s="288">
        <v>249</v>
      </c>
      <c r="AI22" s="657">
        <v>335</v>
      </c>
      <c r="AJ22" s="310">
        <f t="shared" si="1"/>
        <v>0</v>
      </c>
      <c r="AK22" s="289">
        <v>1</v>
      </c>
      <c r="AL22" s="289">
        <v>0.6666666666666666</v>
      </c>
      <c r="AM22" s="259">
        <v>0.23</v>
      </c>
      <c r="AN22" s="446">
        <v>0.53</v>
      </c>
      <c r="AO22" s="374">
        <v>0.72</v>
      </c>
    </row>
    <row r="23" spans="1:41" s="3" customFormat="1" ht="13.5" customHeight="1">
      <c r="A23" s="757">
        <v>5</v>
      </c>
      <c r="B23" s="636" t="s">
        <v>17</v>
      </c>
      <c r="C23" s="275"/>
      <c r="D23" s="450"/>
      <c r="E23" s="450"/>
      <c r="F23" s="450"/>
      <c r="G23" s="450"/>
      <c r="H23" s="277"/>
      <c r="I23" s="275">
        <f t="shared" si="2"/>
        <v>0</v>
      </c>
      <c r="J23" s="450">
        <v>0</v>
      </c>
      <c r="K23" s="277">
        <v>0</v>
      </c>
      <c r="L23" s="275">
        <v>17</v>
      </c>
      <c r="M23" s="450">
        <v>9</v>
      </c>
      <c r="N23" s="646">
        <v>4</v>
      </c>
      <c r="O23" s="320">
        <f t="shared" si="0"/>
        <v>0</v>
      </c>
      <c r="P23" s="314">
        <v>0</v>
      </c>
      <c r="Q23" s="321">
        <v>0</v>
      </c>
      <c r="R23" s="280">
        <v>0.04</v>
      </c>
      <c r="S23" s="433">
        <v>0.02</v>
      </c>
      <c r="T23" s="487">
        <v>0.01</v>
      </c>
      <c r="V23" s="757">
        <v>5</v>
      </c>
      <c r="W23" s="562" t="s">
        <v>17</v>
      </c>
      <c r="X23" s="275"/>
      <c r="Y23" s="450"/>
      <c r="Z23" s="450"/>
      <c r="AA23" s="450"/>
      <c r="AB23" s="450"/>
      <c r="AC23" s="277"/>
      <c r="AD23" s="275">
        <f t="shared" si="3"/>
        <v>0</v>
      </c>
      <c r="AE23" s="450">
        <v>2</v>
      </c>
      <c r="AF23" s="277">
        <v>2</v>
      </c>
      <c r="AG23" s="275">
        <v>139</v>
      </c>
      <c r="AH23" s="450">
        <v>223</v>
      </c>
      <c r="AI23" s="646">
        <v>305</v>
      </c>
      <c r="AJ23" s="313">
        <f t="shared" si="1"/>
        <v>0</v>
      </c>
      <c r="AK23" s="314">
        <v>0.3333333333333333</v>
      </c>
      <c r="AL23" s="314">
        <v>0.3333333333333333</v>
      </c>
      <c r="AM23" s="280">
        <v>0.29</v>
      </c>
      <c r="AN23" s="433">
        <v>0.47</v>
      </c>
      <c r="AO23" s="487">
        <v>0.65</v>
      </c>
    </row>
    <row r="24" spans="1:41" s="3" customFormat="1" ht="13.5" customHeight="1">
      <c r="A24" s="758"/>
      <c r="B24" s="619" t="s">
        <v>18</v>
      </c>
      <c r="C24" s="234"/>
      <c r="D24" s="284"/>
      <c r="E24" s="284"/>
      <c r="F24" s="284"/>
      <c r="G24" s="284"/>
      <c r="H24" s="236"/>
      <c r="I24" s="234">
        <f t="shared" si="2"/>
        <v>0</v>
      </c>
      <c r="J24" s="284">
        <v>0</v>
      </c>
      <c r="K24" s="236">
        <v>0</v>
      </c>
      <c r="L24" s="234">
        <v>10</v>
      </c>
      <c r="M24" s="284">
        <v>16</v>
      </c>
      <c r="N24" s="633">
        <v>14</v>
      </c>
      <c r="O24" s="308">
        <f t="shared" si="0"/>
        <v>0</v>
      </c>
      <c r="P24" s="285">
        <v>0</v>
      </c>
      <c r="Q24" s="286">
        <v>0</v>
      </c>
      <c r="R24" s="241">
        <v>0.02</v>
      </c>
      <c r="S24" s="437">
        <v>0.03</v>
      </c>
      <c r="T24" s="372">
        <v>0.03</v>
      </c>
      <c r="V24" s="758"/>
      <c r="W24" s="545" t="s">
        <v>18</v>
      </c>
      <c r="X24" s="234"/>
      <c r="Y24" s="284"/>
      <c r="Z24" s="284"/>
      <c r="AA24" s="284"/>
      <c r="AB24" s="284"/>
      <c r="AC24" s="236"/>
      <c r="AD24" s="234">
        <f t="shared" si="3"/>
        <v>0</v>
      </c>
      <c r="AE24" s="284">
        <v>5</v>
      </c>
      <c r="AF24" s="236">
        <v>6</v>
      </c>
      <c r="AG24" s="234">
        <v>85</v>
      </c>
      <c r="AH24" s="284">
        <v>214</v>
      </c>
      <c r="AI24" s="633">
        <v>348</v>
      </c>
      <c r="AJ24" s="302">
        <f t="shared" si="1"/>
        <v>0</v>
      </c>
      <c r="AK24" s="285">
        <v>0.8333333333333334</v>
      </c>
      <c r="AL24" s="285">
        <v>1</v>
      </c>
      <c r="AM24" s="241">
        <v>0.18</v>
      </c>
      <c r="AN24" s="437">
        <v>0.45</v>
      </c>
      <c r="AO24" s="372">
        <v>0.74</v>
      </c>
    </row>
    <row r="25" spans="1:41" s="3" customFormat="1" ht="13.5" customHeight="1">
      <c r="A25" s="758"/>
      <c r="B25" s="619" t="s">
        <v>19</v>
      </c>
      <c r="C25" s="234"/>
      <c r="D25" s="284">
        <v>1</v>
      </c>
      <c r="E25" s="284"/>
      <c r="F25" s="284"/>
      <c r="G25" s="284"/>
      <c r="H25" s="236"/>
      <c r="I25" s="234">
        <f t="shared" si="2"/>
        <v>1</v>
      </c>
      <c r="J25" s="284">
        <v>0</v>
      </c>
      <c r="K25" s="236">
        <v>0</v>
      </c>
      <c r="L25" s="234">
        <v>13</v>
      </c>
      <c r="M25" s="284">
        <v>14</v>
      </c>
      <c r="N25" s="633">
        <v>14</v>
      </c>
      <c r="O25" s="308">
        <f t="shared" si="0"/>
        <v>0.16666666666666666</v>
      </c>
      <c r="P25" s="285">
        <v>0</v>
      </c>
      <c r="Q25" s="286">
        <v>0</v>
      </c>
      <c r="R25" s="241">
        <v>0.03</v>
      </c>
      <c r="S25" s="437">
        <v>0.03</v>
      </c>
      <c r="T25" s="372">
        <v>0.03</v>
      </c>
      <c r="V25" s="758"/>
      <c r="W25" s="545" t="s">
        <v>19</v>
      </c>
      <c r="X25" s="234"/>
      <c r="Y25" s="284"/>
      <c r="Z25" s="284"/>
      <c r="AA25" s="284"/>
      <c r="AB25" s="284"/>
      <c r="AC25" s="236"/>
      <c r="AD25" s="234">
        <f t="shared" si="3"/>
        <v>0</v>
      </c>
      <c r="AE25" s="284">
        <v>2</v>
      </c>
      <c r="AF25" s="236">
        <v>3</v>
      </c>
      <c r="AG25" s="234">
        <v>135</v>
      </c>
      <c r="AH25" s="284">
        <v>233</v>
      </c>
      <c r="AI25" s="633">
        <v>379</v>
      </c>
      <c r="AJ25" s="302">
        <f t="shared" si="1"/>
        <v>0</v>
      </c>
      <c r="AK25" s="285">
        <v>0.3333333333333333</v>
      </c>
      <c r="AL25" s="285">
        <v>0.5</v>
      </c>
      <c r="AM25" s="241">
        <v>0.28</v>
      </c>
      <c r="AN25" s="437">
        <v>0.49</v>
      </c>
      <c r="AO25" s="372">
        <v>0.81</v>
      </c>
    </row>
    <row r="26" spans="1:41" s="3" customFormat="1" ht="13.5" customHeight="1">
      <c r="A26" s="758"/>
      <c r="B26" s="619" t="s">
        <v>20</v>
      </c>
      <c r="C26" s="234"/>
      <c r="D26" s="284"/>
      <c r="E26" s="284"/>
      <c r="F26" s="284"/>
      <c r="G26" s="284"/>
      <c r="H26" s="236"/>
      <c r="I26" s="234">
        <f t="shared" si="2"/>
        <v>0</v>
      </c>
      <c r="J26" s="284">
        <v>0</v>
      </c>
      <c r="K26" s="236">
        <v>0</v>
      </c>
      <c r="L26" s="234">
        <v>12</v>
      </c>
      <c r="M26" s="284">
        <v>18</v>
      </c>
      <c r="N26" s="633">
        <v>18</v>
      </c>
      <c r="O26" s="308">
        <f t="shared" si="0"/>
        <v>0</v>
      </c>
      <c r="P26" s="285">
        <v>0</v>
      </c>
      <c r="Q26" s="286">
        <v>0</v>
      </c>
      <c r="R26" s="241">
        <v>0.03</v>
      </c>
      <c r="S26" s="437">
        <v>0.04</v>
      </c>
      <c r="T26" s="372">
        <v>0.04</v>
      </c>
      <c r="V26" s="758"/>
      <c r="W26" s="545" t="s">
        <v>20</v>
      </c>
      <c r="X26" s="234">
        <v>1</v>
      </c>
      <c r="Y26" s="284"/>
      <c r="Z26" s="284"/>
      <c r="AA26" s="284"/>
      <c r="AB26" s="284"/>
      <c r="AC26" s="236"/>
      <c r="AD26" s="234">
        <f t="shared" si="3"/>
        <v>1</v>
      </c>
      <c r="AE26" s="284">
        <v>2</v>
      </c>
      <c r="AF26" s="236">
        <v>3</v>
      </c>
      <c r="AG26" s="234">
        <v>124</v>
      </c>
      <c r="AH26" s="284">
        <v>244</v>
      </c>
      <c r="AI26" s="633">
        <v>456</v>
      </c>
      <c r="AJ26" s="302">
        <f t="shared" si="1"/>
        <v>0.16666666666666666</v>
      </c>
      <c r="AK26" s="285">
        <v>0.3333333333333333</v>
      </c>
      <c r="AL26" s="285">
        <v>0.5</v>
      </c>
      <c r="AM26" s="241">
        <v>0.26</v>
      </c>
      <c r="AN26" s="437">
        <v>0.52</v>
      </c>
      <c r="AO26" s="372">
        <v>0.97</v>
      </c>
    </row>
    <row r="27" spans="1:41" s="3" customFormat="1" ht="13.5" customHeight="1">
      <c r="A27" s="759"/>
      <c r="B27" s="451" t="s">
        <v>21</v>
      </c>
      <c r="C27" s="253"/>
      <c r="D27" s="288"/>
      <c r="E27" s="288"/>
      <c r="F27" s="288"/>
      <c r="G27" s="288"/>
      <c r="H27" s="255"/>
      <c r="I27" s="253">
        <f t="shared" si="2"/>
        <v>0</v>
      </c>
      <c r="J27" s="288">
        <v>0</v>
      </c>
      <c r="K27" s="255">
        <v>0</v>
      </c>
      <c r="L27" s="253">
        <v>16</v>
      </c>
      <c r="M27" s="288">
        <v>15</v>
      </c>
      <c r="N27" s="657">
        <v>13</v>
      </c>
      <c r="O27" s="312">
        <f t="shared" si="0"/>
        <v>0</v>
      </c>
      <c r="P27" s="289">
        <v>0</v>
      </c>
      <c r="Q27" s="290">
        <v>0</v>
      </c>
      <c r="R27" s="259">
        <v>0.03</v>
      </c>
      <c r="S27" s="446">
        <v>0.03</v>
      </c>
      <c r="T27" s="374">
        <v>0.03</v>
      </c>
      <c r="V27" s="759"/>
      <c r="W27" s="546" t="s">
        <v>21</v>
      </c>
      <c r="X27" s="253">
        <v>2</v>
      </c>
      <c r="Y27" s="288"/>
      <c r="Z27" s="288"/>
      <c r="AA27" s="288"/>
      <c r="AB27" s="288"/>
      <c r="AC27" s="255"/>
      <c r="AD27" s="253">
        <f t="shared" si="3"/>
        <v>2</v>
      </c>
      <c r="AE27" s="288">
        <v>1</v>
      </c>
      <c r="AF27" s="255">
        <v>4</v>
      </c>
      <c r="AG27" s="253">
        <v>131</v>
      </c>
      <c r="AH27" s="288">
        <v>242</v>
      </c>
      <c r="AI27" s="657">
        <v>392</v>
      </c>
      <c r="AJ27" s="310">
        <f t="shared" si="1"/>
        <v>0.3333333333333333</v>
      </c>
      <c r="AK27" s="289">
        <v>0.16666666666666666</v>
      </c>
      <c r="AL27" s="289">
        <v>0.6666666666666666</v>
      </c>
      <c r="AM27" s="259">
        <v>0.28</v>
      </c>
      <c r="AN27" s="446">
        <v>0.51</v>
      </c>
      <c r="AO27" s="374">
        <v>0.84</v>
      </c>
    </row>
    <row r="28" spans="1:41" s="3" customFormat="1" ht="13.5" customHeight="1">
      <c r="A28" s="757">
        <v>6</v>
      </c>
      <c r="B28" s="619" t="s">
        <v>22</v>
      </c>
      <c r="C28" s="234"/>
      <c r="D28" s="284"/>
      <c r="E28" s="284"/>
      <c r="F28" s="284"/>
      <c r="G28" s="284"/>
      <c r="H28" s="236"/>
      <c r="I28" s="234">
        <f t="shared" si="2"/>
        <v>0</v>
      </c>
      <c r="J28" s="284">
        <v>0</v>
      </c>
      <c r="K28" s="236">
        <v>0</v>
      </c>
      <c r="L28" s="234">
        <v>24</v>
      </c>
      <c r="M28" s="284">
        <v>31</v>
      </c>
      <c r="N28" s="633">
        <v>13</v>
      </c>
      <c r="O28" s="308">
        <f t="shared" si="0"/>
        <v>0</v>
      </c>
      <c r="P28" s="285">
        <v>0</v>
      </c>
      <c r="Q28" s="286">
        <v>0</v>
      </c>
      <c r="R28" s="241">
        <v>0.05</v>
      </c>
      <c r="S28" s="437">
        <v>0.07</v>
      </c>
      <c r="T28" s="372">
        <v>0.03</v>
      </c>
      <c r="V28" s="757">
        <v>6</v>
      </c>
      <c r="W28" s="545" t="s">
        <v>22</v>
      </c>
      <c r="X28" s="234"/>
      <c r="Y28" s="284"/>
      <c r="Z28" s="284"/>
      <c r="AA28" s="284"/>
      <c r="AB28" s="284"/>
      <c r="AC28" s="236"/>
      <c r="AD28" s="234">
        <f t="shared" si="3"/>
        <v>0</v>
      </c>
      <c r="AE28" s="284">
        <v>1</v>
      </c>
      <c r="AF28" s="236">
        <v>5</v>
      </c>
      <c r="AG28" s="234">
        <v>119</v>
      </c>
      <c r="AH28" s="284">
        <v>257</v>
      </c>
      <c r="AI28" s="633">
        <v>413</v>
      </c>
      <c r="AJ28" s="302">
        <f t="shared" si="1"/>
        <v>0</v>
      </c>
      <c r="AK28" s="285">
        <v>0.16666666666666666</v>
      </c>
      <c r="AL28" s="285">
        <v>0.8333333333333334</v>
      </c>
      <c r="AM28" s="241">
        <v>0.25</v>
      </c>
      <c r="AN28" s="437">
        <v>0.54</v>
      </c>
      <c r="AO28" s="372">
        <v>0.88</v>
      </c>
    </row>
    <row r="29" spans="1:41" s="3" customFormat="1" ht="13.5" customHeight="1">
      <c r="A29" s="758"/>
      <c r="B29" s="619" t="s">
        <v>23</v>
      </c>
      <c r="C29" s="234"/>
      <c r="D29" s="284"/>
      <c r="E29" s="284"/>
      <c r="F29" s="284"/>
      <c r="G29" s="284"/>
      <c r="H29" s="236">
        <v>1</v>
      </c>
      <c r="I29" s="234">
        <f t="shared" si="2"/>
        <v>1</v>
      </c>
      <c r="J29" s="284">
        <v>0</v>
      </c>
      <c r="K29" s="236">
        <v>0</v>
      </c>
      <c r="L29" s="234">
        <v>24</v>
      </c>
      <c r="M29" s="284">
        <v>21</v>
      </c>
      <c r="N29" s="633">
        <v>15</v>
      </c>
      <c r="O29" s="308">
        <f t="shared" si="0"/>
        <v>0.16666666666666666</v>
      </c>
      <c r="P29" s="285">
        <v>0</v>
      </c>
      <c r="Q29" s="286">
        <v>0</v>
      </c>
      <c r="R29" s="241">
        <v>0.05</v>
      </c>
      <c r="S29" s="437">
        <v>0.04</v>
      </c>
      <c r="T29" s="372">
        <v>0.03</v>
      </c>
      <c r="V29" s="758"/>
      <c r="W29" s="545" t="s">
        <v>23</v>
      </c>
      <c r="X29" s="234"/>
      <c r="Y29" s="284"/>
      <c r="Z29" s="284"/>
      <c r="AA29" s="284"/>
      <c r="AB29" s="284"/>
      <c r="AC29" s="236"/>
      <c r="AD29" s="234">
        <f t="shared" si="3"/>
        <v>0</v>
      </c>
      <c r="AE29" s="284">
        <v>0</v>
      </c>
      <c r="AF29" s="236">
        <v>4</v>
      </c>
      <c r="AG29" s="234">
        <v>136</v>
      </c>
      <c r="AH29" s="284">
        <v>271</v>
      </c>
      <c r="AI29" s="633">
        <v>388</v>
      </c>
      <c r="AJ29" s="302">
        <f t="shared" si="1"/>
        <v>0</v>
      </c>
      <c r="AK29" s="285">
        <v>0</v>
      </c>
      <c r="AL29" s="285">
        <v>0.6666666666666666</v>
      </c>
      <c r="AM29" s="241">
        <v>0.29</v>
      </c>
      <c r="AN29" s="437">
        <v>0.57</v>
      </c>
      <c r="AO29" s="372">
        <v>0.83</v>
      </c>
    </row>
    <row r="30" spans="1:41" s="3" customFormat="1" ht="13.5" customHeight="1">
      <c r="A30" s="758"/>
      <c r="B30" s="619" t="s">
        <v>24</v>
      </c>
      <c r="C30" s="234"/>
      <c r="D30" s="284"/>
      <c r="E30" s="284"/>
      <c r="F30" s="284"/>
      <c r="G30" s="284"/>
      <c r="H30" s="236"/>
      <c r="I30" s="234">
        <f t="shared" si="2"/>
        <v>0</v>
      </c>
      <c r="J30" s="284">
        <v>0</v>
      </c>
      <c r="K30" s="236">
        <v>0</v>
      </c>
      <c r="L30" s="234">
        <v>24</v>
      </c>
      <c r="M30" s="284">
        <v>13</v>
      </c>
      <c r="N30" s="633">
        <v>21</v>
      </c>
      <c r="O30" s="308">
        <f t="shared" si="0"/>
        <v>0</v>
      </c>
      <c r="P30" s="285">
        <v>0</v>
      </c>
      <c r="Q30" s="286">
        <v>0</v>
      </c>
      <c r="R30" s="241">
        <v>0.05</v>
      </c>
      <c r="S30" s="437">
        <v>0.03</v>
      </c>
      <c r="T30" s="372">
        <v>0.04</v>
      </c>
      <c r="V30" s="758"/>
      <c r="W30" s="545" t="s">
        <v>24</v>
      </c>
      <c r="X30" s="234"/>
      <c r="Y30" s="284"/>
      <c r="Z30" s="284"/>
      <c r="AA30" s="284"/>
      <c r="AB30" s="284"/>
      <c r="AC30" s="236"/>
      <c r="AD30" s="234">
        <f t="shared" si="3"/>
        <v>0</v>
      </c>
      <c r="AE30" s="284">
        <v>1</v>
      </c>
      <c r="AF30" s="236">
        <v>1</v>
      </c>
      <c r="AG30" s="234">
        <v>121</v>
      </c>
      <c r="AH30" s="284">
        <v>255</v>
      </c>
      <c r="AI30" s="633">
        <v>430</v>
      </c>
      <c r="AJ30" s="302">
        <f t="shared" si="1"/>
        <v>0</v>
      </c>
      <c r="AK30" s="285">
        <v>0.16666666666666666</v>
      </c>
      <c r="AL30" s="285">
        <v>0.16666666666666666</v>
      </c>
      <c r="AM30" s="241">
        <v>0.25</v>
      </c>
      <c r="AN30" s="437">
        <v>0.54</v>
      </c>
      <c r="AO30" s="372">
        <v>0.91</v>
      </c>
    </row>
    <row r="31" spans="1:41" s="3" customFormat="1" ht="13.5" customHeight="1">
      <c r="A31" s="759"/>
      <c r="B31" s="451">
        <v>26</v>
      </c>
      <c r="C31" s="253"/>
      <c r="D31" s="288"/>
      <c r="E31" s="288"/>
      <c r="F31" s="288"/>
      <c r="G31" s="288"/>
      <c r="H31" s="255"/>
      <c r="I31" s="253">
        <f t="shared" si="2"/>
        <v>0</v>
      </c>
      <c r="J31" s="288">
        <v>0</v>
      </c>
      <c r="K31" s="255">
        <v>0</v>
      </c>
      <c r="L31" s="253">
        <v>31</v>
      </c>
      <c r="M31" s="288">
        <v>30</v>
      </c>
      <c r="N31" s="657">
        <v>27</v>
      </c>
      <c r="O31" s="312">
        <f t="shared" si="0"/>
        <v>0</v>
      </c>
      <c r="P31" s="289">
        <v>0</v>
      </c>
      <c r="Q31" s="290">
        <v>0</v>
      </c>
      <c r="R31" s="259">
        <v>0.07</v>
      </c>
      <c r="S31" s="446">
        <v>0.06</v>
      </c>
      <c r="T31" s="374">
        <v>0.06</v>
      </c>
      <c r="V31" s="759"/>
      <c r="W31" s="546">
        <v>26</v>
      </c>
      <c r="X31" s="253"/>
      <c r="Y31" s="288"/>
      <c r="Z31" s="288"/>
      <c r="AA31" s="288"/>
      <c r="AB31" s="288"/>
      <c r="AC31" s="255"/>
      <c r="AD31" s="253">
        <f t="shared" si="3"/>
        <v>0</v>
      </c>
      <c r="AE31" s="288">
        <v>1</v>
      </c>
      <c r="AF31" s="255">
        <v>2</v>
      </c>
      <c r="AG31" s="253">
        <v>121</v>
      </c>
      <c r="AH31" s="288">
        <v>244</v>
      </c>
      <c r="AI31" s="657">
        <v>397</v>
      </c>
      <c r="AJ31" s="310">
        <f t="shared" si="1"/>
        <v>0</v>
      </c>
      <c r="AK31" s="289">
        <v>0.16666666666666666</v>
      </c>
      <c r="AL31" s="289">
        <v>0.3333333333333333</v>
      </c>
      <c r="AM31" s="259">
        <v>0.25</v>
      </c>
      <c r="AN31" s="446">
        <v>0.52</v>
      </c>
      <c r="AO31" s="374">
        <v>0.85</v>
      </c>
    </row>
    <row r="32" spans="1:41" s="3" customFormat="1" ht="13.5" customHeight="1">
      <c r="A32" s="757">
        <v>7</v>
      </c>
      <c r="B32" s="619" t="s">
        <v>26</v>
      </c>
      <c r="C32" s="234"/>
      <c r="D32" s="284"/>
      <c r="E32" s="284"/>
      <c r="F32" s="284"/>
      <c r="G32" s="284"/>
      <c r="H32" s="236"/>
      <c r="I32" s="234">
        <f t="shared" si="2"/>
        <v>0</v>
      </c>
      <c r="J32" s="284">
        <v>2</v>
      </c>
      <c r="K32" s="236">
        <v>0</v>
      </c>
      <c r="L32" s="234">
        <v>33</v>
      </c>
      <c r="M32" s="284">
        <v>41</v>
      </c>
      <c r="N32" s="633">
        <v>14</v>
      </c>
      <c r="O32" s="308">
        <f t="shared" si="0"/>
        <v>0</v>
      </c>
      <c r="P32" s="285">
        <v>0.3333333333333333</v>
      </c>
      <c r="Q32" s="286">
        <v>0</v>
      </c>
      <c r="R32" s="241">
        <v>0.07</v>
      </c>
      <c r="S32" s="437">
        <v>0.09</v>
      </c>
      <c r="T32" s="372">
        <v>0.03</v>
      </c>
      <c r="V32" s="757">
        <v>7</v>
      </c>
      <c r="W32" s="545" t="s">
        <v>26</v>
      </c>
      <c r="X32" s="234"/>
      <c r="Y32" s="284"/>
      <c r="Z32" s="284"/>
      <c r="AA32" s="284"/>
      <c r="AB32" s="284"/>
      <c r="AC32" s="236"/>
      <c r="AD32" s="234">
        <f t="shared" si="3"/>
        <v>0</v>
      </c>
      <c r="AE32" s="284">
        <v>0</v>
      </c>
      <c r="AF32" s="236">
        <v>5</v>
      </c>
      <c r="AG32" s="234">
        <v>134</v>
      </c>
      <c r="AH32" s="284">
        <v>222</v>
      </c>
      <c r="AI32" s="633">
        <v>457</v>
      </c>
      <c r="AJ32" s="313">
        <f t="shared" si="1"/>
        <v>0</v>
      </c>
      <c r="AK32" s="285">
        <v>0</v>
      </c>
      <c r="AL32" s="285">
        <v>0.8333333333333334</v>
      </c>
      <c r="AM32" s="241">
        <v>0.28</v>
      </c>
      <c r="AN32" s="437">
        <v>0.47</v>
      </c>
      <c r="AO32" s="372">
        <v>0.98</v>
      </c>
    </row>
    <row r="33" spans="1:41" s="3" customFormat="1" ht="13.5" customHeight="1">
      <c r="A33" s="758"/>
      <c r="B33" s="619" t="s">
        <v>27</v>
      </c>
      <c r="C33" s="234"/>
      <c r="D33" s="284"/>
      <c r="E33" s="284"/>
      <c r="F33" s="284"/>
      <c r="G33" s="284"/>
      <c r="H33" s="236"/>
      <c r="I33" s="234">
        <f t="shared" si="2"/>
        <v>0</v>
      </c>
      <c r="J33" s="284">
        <v>3</v>
      </c>
      <c r="K33" s="236">
        <v>1</v>
      </c>
      <c r="L33" s="234">
        <v>28</v>
      </c>
      <c r="M33" s="284">
        <v>52</v>
      </c>
      <c r="N33" s="633">
        <v>25</v>
      </c>
      <c r="O33" s="308">
        <f t="shared" si="0"/>
        <v>0</v>
      </c>
      <c r="P33" s="285">
        <v>0.5</v>
      </c>
      <c r="Q33" s="286">
        <v>0.16666666666666666</v>
      </c>
      <c r="R33" s="241">
        <v>0.06</v>
      </c>
      <c r="S33" s="437">
        <v>0.11</v>
      </c>
      <c r="T33" s="372">
        <v>0.05</v>
      </c>
      <c r="V33" s="758"/>
      <c r="W33" s="545" t="s">
        <v>27</v>
      </c>
      <c r="X33" s="234">
        <v>1</v>
      </c>
      <c r="Y33" s="284"/>
      <c r="Z33" s="284"/>
      <c r="AA33" s="284"/>
      <c r="AB33" s="284"/>
      <c r="AC33" s="236"/>
      <c r="AD33" s="234">
        <f t="shared" si="3"/>
        <v>1</v>
      </c>
      <c r="AE33" s="284">
        <v>0</v>
      </c>
      <c r="AF33" s="236">
        <v>3</v>
      </c>
      <c r="AG33" s="234">
        <v>125</v>
      </c>
      <c r="AH33" s="284">
        <v>202</v>
      </c>
      <c r="AI33" s="633">
        <v>443</v>
      </c>
      <c r="AJ33" s="302">
        <f t="shared" si="1"/>
        <v>0.16666666666666666</v>
      </c>
      <c r="AK33" s="285">
        <v>0</v>
      </c>
      <c r="AL33" s="285">
        <v>0.5</v>
      </c>
      <c r="AM33" s="241">
        <v>0.26</v>
      </c>
      <c r="AN33" s="437">
        <v>0.43</v>
      </c>
      <c r="AO33" s="372">
        <v>0.95</v>
      </c>
    </row>
    <row r="34" spans="1:41" s="3" customFormat="1" ht="13.5" customHeight="1">
      <c r="A34" s="758"/>
      <c r="B34" s="619" t="s">
        <v>28</v>
      </c>
      <c r="C34" s="234"/>
      <c r="D34" s="284"/>
      <c r="E34" s="284"/>
      <c r="F34" s="284"/>
      <c r="G34" s="284"/>
      <c r="H34" s="236"/>
      <c r="I34" s="234">
        <f t="shared" si="2"/>
        <v>0</v>
      </c>
      <c r="J34" s="284">
        <v>2</v>
      </c>
      <c r="K34" s="236">
        <v>0</v>
      </c>
      <c r="L34" s="234">
        <v>35</v>
      </c>
      <c r="M34" s="284">
        <v>55</v>
      </c>
      <c r="N34" s="633">
        <v>23</v>
      </c>
      <c r="O34" s="308">
        <f t="shared" si="0"/>
        <v>0</v>
      </c>
      <c r="P34" s="285">
        <v>0.3333333333333333</v>
      </c>
      <c r="Q34" s="286">
        <v>0</v>
      </c>
      <c r="R34" s="241">
        <v>0.07</v>
      </c>
      <c r="S34" s="437">
        <v>0.12</v>
      </c>
      <c r="T34" s="372">
        <v>0.05</v>
      </c>
      <c r="V34" s="758"/>
      <c r="W34" s="545" t="s">
        <v>28</v>
      </c>
      <c r="X34" s="234"/>
      <c r="Y34" s="284"/>
      <c r="Z34" s="284"/>
      <c r="AA34" s="284"/>
      <c r="AB34" s="284">
        <v>4</v>
      </c>
      <c r="AC34" s="236"/>
      <c r="AD34" s="234">
        <f t="shared" si="3"/>
        <v>4</v>
      </c>
      <c r="AE34" s="284">
        <v>1</v>
      </c>
      <c r="AF34" s="236">
        <v>2</v>
      </c>
      <c r="AG34" s="234">
        <v>115</v>
      </c>
      <c r="AH34" s="284">
        <v>188</v>
      </c>
      <c r="AI34" s="633">
        <v>402</v>
      </c>
      <c r="AJ34" s="302">
        <f t="shared" si="1"/>
        <v>0.6666666666666666</v>
      </c>
      <c r="AK34" s="285">
        <v>0.16666666666666666</v>
      </c>
      <c r="AL34" s="285">
        <v>0.3333333333333333</v>
      </c>
      <c r="AM34" s="241">
        <v>0.24</v>
      </c>
      <c r="AN34" s="437">
        <v>0.4</v>
      </c>
      <c r="AO34" s="372">
        <v>0.86</v>
      </c>
    </row>
    <row r="35" spans="1:41" s="3" customFormat="1" ht="13.5" customHeight="1">
      <c r="A35" s="759"/>
      <c r="B35" s="619" t="s">
        <v>29</v>
      </c>
      <c r="C35" s="234"/>
      <c r="D35" s="284"/>
      <c r="E35" s="284"/>
      <c r="F35" s="284"/>
      <c r="G35" s="284"/>
      <c r="H35" s="236"/>
      <c r="I35" s="234">
        <f t="shared" si="2"/>
        <v>0</v>
      </c>
      <c r="J35" s="284">
        <v>0</v>
      </c>
      <c r="K35" s="236">
        <v>0</v>
      </c>
      <c r="L35" s="234">
        <v>13</v>
      </c>
      <c r="M35" s="284">
        <v>53</v>
      </c>
      <c r="N35" s="633">
        <v>44</v>
      </c>
      <c r="O35" s="308">
        <f t="shared" si="0"/>
        <v>0</v>
      </c>
      <c r="P35" s="285">
        <v>0</v>
      </c>
      <c r="Q35" s="286">
        <v>0</v>
      </c>
      <c r="R35" s="241">
        <v>0.03</v>
      </c>
      <c r="S35" s="437">
        <v>0.11</v>
      </c>
      <c r="T35" s="372">
        <v>0.09</v>
      </c>
      <c r="V35" s="759"/>
      <c r="W35" s="545" t="s">
        <v>29</v>
      </c>
      <c r="X35" s="234"/>
      <c r="Y35" s="284"/>
      <c r="Z35" s="284"/>
      <c r="AA35" s="284"/>
      <c r="AB35" s="284"/>
      <c r="AC35" s="236"/>
      <c r="AD35" s="234">
        <f t="shared" si="3"/>
        <v>0</v>
      </c>
      <c r="AE35" s="284">
        <v>0</v>
      </c>
      <c r="AF35" s="236">
        <v>5</v>
      </c>
      <c r="AG35" s="234">
        <v>104</v>
      </c>
      <c r="AH35" s="284">
        <v>197</v>
      </c>
      <c r="AI35" s="633">
        <v>464</v>
      </c>
      <c r="AJ35" s="302">
        <f t="shared" si="1"/>
        <v>0</v>
      </c>
      <c r="AK35" s="285">
        <v>0</v>
      </c>
      <c r="AL35" s="285">
        <v>0.8333333333333334</v>
      </c>
      <c r="AM35" s="241">
        <v>0.22</v>
      </c>
      <c r="AN35" s="437">
        <v>0.42</v>
      </c>
      <c r="AO35" s="372">
        <v>0.99</v>
      </c>
    </row>
    <row r="36" spans="1:41" s="3" customFormat="1" ht="13.5" customHeight="1">
      <c r="A36" s="757">
        <v>8</v>
      </c>
      <c r="B36" s="636" t="s">
        <v>30</v>
      </c>
      <c r="C36" s="275"/>
      <c r="D36" s="450"/>
      <c r="E36" s="450"/>
      <c r="F36" s="450"/>
      <c r="G36" s="450"/>
      <c r="H36" s="277"/>
      <c r="I36" s="275">
        <f t="shared" si="2"/>
        <v>0</v>
      </c>
      <c r="J36" s="450">
        <v>2</v>
      </c>
      <c r="K36" s="277">
        <v>0</v>
      </c>
      <c r="L36" s="275">
        <v>27</v>
      </c>
      <c r="M36" s="450">
        <v>67</v>
      </c>
      <c r="N36" s="646">
        <v>31</v>
      </c>
      <c r="O36" s="320">
        <f t="shared" si="0"/>
        <v>0</v>
      </c>
      <c r="P36" s="314">
        <v>0.3333333333333333</v>
      </c>
      <c r="Q36" s="321">
        <v>0</v>
      </c>
      <c r="R36" s="280">
        <v>0.06</v>
      </c>
      <c r="S36" s="433">
        <v>0.14</v>
      </c>
      <c r="T36" s="487">
        <v>0.07</v>
      </c>
      <c r="V36" s="757">
        <v>8</v>
      </c>
      <c r="W36" s="562" t="s">
        <v>30</v>
      </c>
      <c r="X36" s="275"/>
      <c r="Y36" s="450"/>
      <c r="Z36" s="450"/>
      <c r="AA36" s="450"/>
      <c r="AB36" s="450"/>
      <c r="AC36" s="277"/>
      <c r="AD36" s="275">
        <f t="shared" si="3"/>
        <v>0</v>
      </c>
      <c r="AE36" s="450">
        <v>0</v>
      </c>
      <c r="AF36" s="277">
        <v>2</v>
      </c>
      <c r="AG36" s="275">
        <v>115</v>
      </c>
      <c r="AH36" s="450">
        <v>182</v>
      </c>
      <c r="AI36" s="646">
        <v>444</v>
      </c>
      <c r="AJ36" s="313">
        <f t="shared" si="1"/>
        <v>0</v>
      </c>
      <c r="AK36" s="314">
        <v>0</v>
      </c>
      <c r="AL36" s="314">
        <v>0.3333333333333333</v>
      </c>
      <c r="AM36" s="280">
        <v>0.24</v>
      </c>
      <c r="AN36" s="433">
        <v>0.38</v>
      </c>
      <c r="AO36" s="487">
        <v>0.95</v>
      </c>
    </row>
    <row r="37" spans="1:41" s="3" customFormat="1" ht="13.5" customHeight="1">
      <c r="A37" s="758"/>
      <c r="B37" s="619" t="s">
        <v>31</v>
      </c>
      <c r="C37" s="234"/>
      <c r="D37" s="284"/>
      <c r="E37" s="284"/>
      <c r="F37" s="284"/>
      <c r="G37" s="284"/>
      <c r="H37" s="236"/>
      <c r="I37" s="234">
        <f t="shared" si="2"/>
        <v>0</v>
      </c>
      <c r="J37" s="284">
        <v>3</v>
      </c>
      <c r="K37" s="236">
        <v>0</v>
      </c>
      <c r="L37" s="234">
        <v>23</v>
      </c>
      <c r="M37" s="284">
        <v>46</v>
      </c>
      <c r="N37" s="633">
        <v>29</v>
      </c>
      <c r="O37" s="308">
        <f t="shared" si="0"/>
        <v>0</v>
      </c>
      <c r="P37" s="285">
        <v>0.5</v>
      </c>
      <c r="Q37" s="286">
        <v>0</v>
      </c>
      <c r="R37" s="241">
        <v>0.05</v>
      </c>
      <c r="S37" s="437">
        <v>0.1</v>
      </c>
      <c r="T37" s="372">
        <v>0.06</v>
      </c>
      <c r="V37" s="758"/>
      <c r="W37" s="545" t="s">
        <v>31</v>
      </c>
      <c r="X37" s="234"/>
      <c r="Y37" s="284"/>
      <c r="Z37" s="284"/>
      <c r="AA37" s="284"/>
      <c r="AB37" s="284"/>
      <c r="AC37" s="236"/>
      <c r="AD37" s="234">
        <f t="shared" si="3"/>
        <v>0</v>
      </c>
      <c r="AE37" s="284">
        <v>0</v>
      </c>
      <c r="AF37" s="236">
        <v>3</v>
      </c>
      <c r="AG37" s="234">
        <v>115</v>
      </c>
      <c r="AH37" s="284">
        <v>179</v>
      </c>
      <c r="AI37" s="633">
        <v>469</v>
      </c>
      <c r="AJ37" s="302">
        <f t="shared" si="1"/>
        <v>0</v>
      </c>
      <c r="AK37" s="285">
        <v>0</v>
      </c>
      <c r="AL37" s="285">
        <v>0.5</v>
      </c>
      <c r="AM37" s="241">
        <v>0.24</v>
      </c>
      <c r="AN37" s="437">
        <v>0.38</v>
      </c>
      <c r="AO37" s="372">
        <v>1</v>
      </c>
    </row>
    <row r="38" spans="1:41" s="3" customFormat="1" ht="13.5" customHeight="1">
      <c r="A38" s="758"/>
      <c r="B38" s="619" t="s">
        <v>32</v>
      </c>
      <c r="C38" s="234"/>
      <c r="D38" s="284"/>
      <c r="E38" s="284"/>
      <c r="F38" s="284"/>
      <c r="G38" s="284"/>
      <c r="H38" s="236">
        <v>1</v>
      </c>
      <c r="I38" s="234">
        <f t="shared" si="2"/>
        <v>1</v>
      </c>
      <c r="J38" s="284">
        <v>1</v>
      </c>
      <c r="K38" s="236">
        <v>0</v>
      </c>
      <c r="L38" s="234">
        <v>19</v>
      </c>
      <c r="M38" s="284">
        <v>54</v>
      </c>
      <c r="N38" s="633">
        <v>27</v>
      </c>
      <c r="O38" s="308">
        <f t="shared" si="0"/>
        <v>0.16666666666666666</v>
      </c>
      <c r="P38" s="285">
        <v>0.16666666666666666</v>
      </c>
      <c r="Q38" s="286">
        <v>0</v>
      </c>
      <c r="R38" s="241">
        <v>0.04</v>
      </c>
      <c r="S38" s="437">
        <v>0.11</v>
      </c>
      <c r="T38" s="372">
        <v>0.06</v>
      </c>
      <c r="V38" s="758"/>
      <c r="W38" s="545" t="s">
        <v>32</v>
      </c>
      <c r="X38" s="234"/>
      <c r="Y38" s="284"/>
      <c r="Z38" s="284"/>
      <c r="AA38" s="284"/>
      <c r="AB38" s="284"/>
      <c r="AC38" s="236"/>
      <c r="AD38" s="234">
        <f t="shared" si="3"/>
        <v>0</v>
      </c>
      <c r="AE38" s="284">
        <v>1</v>
      </c>
      <c r="AF38" s="236">
        <v>4</v>
      </c>
      <c r="AG38" s="234">
        <v>123</v>
      </c>
      <c r="AH38" s="284">
        <v>214</v>
      </c>
      <c r="AI38" s="633">
        <v>542</v>
      </c>
      <c r="AJ38" s="302">
        <f t="shared" si="1"/>
        <v>0</v>
      </c>
      <c r="AK38" s="285">
        <v>0.16666666666666666</v>
      </c>
      <c r="AL38" s="285">
        <v>0.6666666666666666</v>
      </c>
      <c r="AM38" s="241">
        <v>0.26</v>
      </c>
      <c r="AN38" s="437">
        <v>0.45</v>
      </c>
      <c r="AO38" s="372">
        <v>1.16</v>
      </c>
    </row>
    <row r="39" spans="1:41" s="3" customFormat="1" ht="13.5" customHeight="1">
      <c r="A39" s="758"/>
      <c r="B39" s="619" t="s">
        <v>33</v>
      </c>
      <c r="C39" s="234"/>
      <c r="D39" s="284"/>
      <c r="E39" s="284"/>
      <c r="F39" s="284"/>
      <c r="G39" s="284"/>
      <c r="H39" s="236"/>
      <c r="I39" s="234">
        <f t="shared" si="2"/>
        <v>0</v>
      </c>
      <c r="J39" s="284">
        <v>0</v>
      </c>
      <c r="K39" s="236">
        <v>0</v>
      </c>
      <c r="L39" s="234">
        <v>22</v>
      </c>
      <c r="M39" s="284">
        <v>47</v>
      </c>
      <c r="N39" s="633">
        <v>33</v>
      </c>
      <c r="O39" s="308">
        <f t="shared" si="0"/>
        <v>0</v>
      </c>
      <c r="P39" s="285">
        <v>0</v>
      </c>
      <c r="Q39" s="286">
        <v>0</v>
      </c>
      <c r="R39" s="241">
        <v>0.05</v>
      </c>
      <c r="S39" s="437">
        <v>0.1</v>
      </c>
      <c r="T39" s="372">
        <v>0.07</v>
      </c>
      <c r="V39" s="758"/>
      <c r="W39" s="545" t="s">
        <v>33</v>
      </c>
      <c r="X39" s="234"/>
      <c r="Y39" s="284"/>
      <c r="Z39" s="284"/>
      <c r="AA39" s="284"/>
      <c r="AB39" s="284"/>
      <c r="AC39" s="236"/>
      <c r="AD39" s="234">
        <f t="shared" si="3"/>
        <v>0</v>
      </c>
      <c r="AE39" s="284">
        <v>0</v>
      </c>
      <c r="AF39" s="236">
        <v>1</v>
      </c>
      <c r="AG39" s="234">
        <v>108</v>
      </c>
      <c r="AH39" s="284">
        <v>181</v>
      </c>
      <c r="AI39" s="633">
        <v>460</v>
      </c>
      <c r="AJ39" s="302">
        <f t="shared" si="1"/>
        <v>0</v>
      </c>
      <c r="AK39" s="285">
        <v>0</v>
      </c>
      <c r="AL39" s="285">
        <v>0.16666666666666666</v>
      </c>
      <c r="AM39" s="241">
        <v>0.23</v>
      </c>
      <c r="AN39" s="437">
        <v>0.38</v>
      </c>
      <c r="AO39" s="372">
        <v>0.98</v>
      </c>
    </row>
    <row r="40" spans="1:41" s="3" customFormat="1" ht="13.5" customHeight="1">
      <c r="A40" s="759"/>
      <c r="B40" s="451" t="s">
        <v>34</v>
      </c>
      <c r="C40" s="253"/>
      <c r="D40" s="288"/>
      <c r="E40" s="288"/>
      <c r="F40" s="288"/>
      <c r="G40" s="288"/>
      <c r="H40" s="255"/>
      <c r="I40" s="253">
        <f t="shared" si="2"/>
        <v>0</v>
      </c>
      <c r="J40" s="288">
        <v>2</v>
      </c>
      <c r="K40" s="255">
        <v>0</v>
      </c>
      <c r="L40" s="253">
        <v>22</v>
      </c>
      <c r="M40" s="288">
        <v>45</v>
      </c>
      <c r="N40" s="657">
        <v>25</v>
      </c>
      <c r="O40" s="312">
        <f t="shared" si="0"/>
        <v>0</v>
      </c>
      <c r="P40" s="289">
        <v>0.3333333333333333</v>
      </c>
      <c r="Q40" s="290">
        <v>0</v>
      </c>
      <c r="R40" s="259">
        <v>0.05</v>
      </c>
      <c r="S40" s="446">
        <v>0.1</v>
      </c>
      <c r="T40" s="374">
        <v>0.05</v>
      </c>
      <c r="V40" s="759"/>
      <c r="W40" s="546" t="s">
        <v>34</v>
      </c>
      <c r="X40" s="253"/>
      <c r="Y40" s="288"/>
      <c r="Z40" s="288"/>
      <c r="AA40" s="288"/>
      <c r="AB40" s="288"/>
      <c r="AC40" s="255"/>
      <c r="AD40" s="253">
        <f t="shared" si="3"/>
        <v>0</v>
      </c>
      <c r="AE40" s="288">
        <v>0</v>
      </c>
      <c r="AF40" s="255">
        <v>5</v>
      </c>
      <c r="AG40" s="253">
        <v>113</v>
      </c>
      <c r="AH40" s="288">
        <v>151</v>
      </c>
      <c r="AI40" s="657">
        <v>518</v>
      </c>
      <c r="AJ40" s="310">
        <f t="shared" si="1"/>
        <v>0</v>
      </c>
      <c r="AK40" s="289">
        <v>0</v>
      </c>
      <c r="AL40" s="289">
        <v>0.8333333333333334</v>
      </c>
      <c r="AM40" s="259">
        <v>0.24</v>
      </c>
      <c r="AN40" s="446">
        <v>0.32</v>
      </c>
      <c r="AO40" s="374">
        <v>1.1</v>
      </c>
    </row>
    <row r="41" spans="1:41" s="3" customFormat="1" ht="13.5" customHeight="1">
      <c r="A41" s="757">
        <v>9</v>
      </c>
      <c r="B41" s="619" t="s">
        <v>35</v>
      </c>
      <c r="C41" s="234"/>
      <c r="D41" s="284"/>
      <c r="E41" s="284"/>
      <c r="F41" s="284"/>
      <c r="G41" s="284"/>
      <c r="H41" s="236"/>
      <c r="I41" s="234">
        <f t="shared" si="2"/>
        <v>0</v>
      </c>
      <c r="J41" s="284">
        <v>1</v>
      </c>
      <c r="K41" s="236">
        <v>0</v>
      </c>
      <c r="L41" s="234">
        <v>16</v>
      </c>
      <c r="M41" s="284">
        <v>49</v>
      </c>
      <c r="N41" s="633">
        <v>18</v>
      </c>
      <c r="O41" s="308">
        <f t="shared" si="0"/>
        <v>0</v>
      </c>
      <c r="P41" s="285">
        <v>0.16666666666666666</v>
      </c>
      <c r="Q41" s="286">
        <v>0</v>
      </c>
      <c r="R41" s="241">
        <v>0.03</v>
      </c>
      <c r="S41" s="437">
        <v>0.1</v>
      </c>
      <c r="T41" s="372">
        <v>0.04</v>
      </c>
      <c r="V41" s="757">
        <v>9</v>
      </c>
      <c r="W41" s="545" t="s">
        <v>35</v>
      </c>
      <c r="X41" s="234"/>
      <c r="Y41" s="284"/>
      <c r="Z41" s="284"/>
      <c r="AA41" s="284"/>
      <c r="AB41" s="284"/>
      <c r="AC41" s="236"/>
      <c r="AD41" s="234">
        <f t="shared" si="3"/>
        <v>0</v>
      </c>
      <c r="AE41" s="284">
        <v>1</v>
      </c>
      <c r="AF41" s="236">
        <v>1</v>
      </c>
      <c r="AG41" s="234">
        <v>108</v>
      </c>
      <c r="AH41" s="284">
        <v>154</v>
      </c>
      <c r="AI41" s="633">
        <v>495</v>
      </c>
      <c r="AJ41" s="302">
        <f t="shared" si="1"/>
        <v>0</v>
      </c>
      <c r="AK41" s="285">
        <v>0.16666666666666666</v>
      </c>
      <c r="AL41" s="285">
        <v>0.16666666666666666</v>
      </c>
      <c r="AM41" s="241">
        <v>0.23</v>
      </c>
      <c r="AN41" s="437">
        <v>0.33</v>
      </c>
      <c r="AO41" s="372">
        <v>1.06</v>
      </c>
    </row>
    <row r="42" spans="1:41" s="3" customFormat="1" ht="13.5" customHeight="1">
      <c r="A42" s="758"/>
      <c r="B42" s="619" t="s">
        <v>36</v>
      </c>
      <c r="C42" s="234"/>
      <c r="D42" s="284"/>
      <c r="E42" s="284"/>
      <c r="F42" s="284"/>
      <c r="G42" s="284"/>
      <c r="H42" s="236"/>
      <c r="I42" s="234">
        <f t="shared" si="2"/>
        <v>0</v>
      </c>
      <c r="J42" s="284">
        <v>2</v>
      </c>
      <c r="K42" s="236">
        <v>0</v>
      </c>
      <c r="L42" s="234">
        <v>29</v>
      </c>
      <c r="M42" s="284">
        <v>47</v>
      </c>
      <c r="N42" s="633">
        <v>39</v>
      </c>
      <c r="O42" s="308">
        <f t="shared" si="0"/>
        <v>0</v>
      </c>
      <c r="P42" s="285">
        <v>0.3333333333333333</v>
      </c>
      <c r="Q42" s="286">
        <v>0</v>
      </c>
      <c r="R42" s="241">
        <v>0.06</v>
      </c>
      <c r="S42" s="437">
        <v>0.1</v>
      </c>
      <c r="T42" s="372">
        <v>0.08</v>
      </c>
      <c r="V42" s="758"/>
      <c r="W42" s="545" t="s">
        <v>36</v>
      </c>
      <c r="X42" s="234"/>
      <c r="Y42" s="284"/>
      <c r="Z42" s="284"/>
      <c r="AA42" s="284"/>
      <c r="AB42" s="284"/>
      <c r="AC42" s="236"/>
      <c r="AD42" s="234">
        <f t="shared" si="3"/>
        <v>0</v>
      </c>
      <c r="AE42" s="284">
        <v>1</v>
      </c>
      <c r="AF42" s="236">
        <v>3</v>
      </c>
      <c r="AG42" s="234">
        <v>148</v>
      </c>
      <c r="AH42" s="284">
        <v>193</v>
      </c>
      <c r="AI42" s="633">
        <v>530</v>
      </c>
      <c r="AJ42" s="302">
        <f t="shared" si="1"/>
        <v>0</v>
      </c>
      <c r="AK42" s="285">
        <v>0.16666666666666666</v>
      </c>
      <c r="AL42" s="285">
        <v>0.5</v>
      </c>
      <c r="AM42" s="241">
        <v>0.31</v>
      </c>
      <c r="AN42" s="437">
        <v>0.41</v>
      </c>
      <c r="AO42" s="372">
        <v>1.13</v>
      </c>
    </row>
    <row r="43" spans="1:41" s="3" customFormat="1" ht="13.5" customHeight="1">
      <c r="A43" s="758"/>
      <c r="B43" s="619" t="s">
        <v>37</v>
      </c>
      <c r="C43" s="234"/>
      <c r="D43" s="284"/>
      <c r="E43" s="284"/>
      <c r="F43" s="284"/>
      <c r="G43" s="284"/>
      <c r="H43" s="236"/>
      <c r="I43" s="234">
        <f t="shared" si="2"/>
        <v>0</v>
      </c>
      <c r="J43" s="284">
        <v>1</v>
      </c>
      <c r="K43" s="236">
        <v>0</v>
      </c>
      <c r="L43" s="234">
        <v>18</v>
      </c>
      <c r="M43" s="284">
        <v>39</v>
      </c>
      <c r="N43" s="633">
        <v>29</v>
      </c>
      <c r="O43" s="308">
        <f t="shared" si="0"/>
        <v>0</v>
      </c>
      <c r="P43" s="285">
        <v>0.16666666666666666</v>
      </c>
      <c r="Q43" s="286">
        <v>0</v>
      </c>
      <c r="R43" s="241">
        <v>0.04</v>
      </c>
      <c r="S43" s="437">
        <v>0.08</v>
      </c>
      <c r="T43" s="372">
        <v>0.06</v>
      </c>
      <c r="V43" s="758"/>
      <c r="W43" s="545" t="s">
        <v>37</v>
      </c>
      <c r="X43" s="234"/>
      <c r="Y43" s="284"/>
      <c r="Z43" s="284"/>
      <c r="AA43" s="284"/>
      <c r="AB43" s="284"/>
      <c r="AC43" s="236"/>
      <c r="AD43" s="234">
        <f t="shared" si="3"/>
        <v>0</v>
      </c>
      <c r="AE43" s="284">
        <v>1</v>
      </c>
      <c r="AF43" s="236">
        <v>4</v>
      </c>
      <c r="AG43" s="234">
        <v>115</v>
      </c>
      <c r="AH43" s="284">
        <v>160</v>
      </c>
      <c r="AI43" s="633">
        <v>492</v>
      </c>
      <c r="AJ43" s="302">
        <f t="shared" si="1"/>
        <v>0</v>
      </c>
      <c r="AK43" s="285">
        <v>0.16666666666666666</v>
      </c>
      <c r="AL43" s="285">
        <v>0.6666666666666666</v>
      </c>
      <c r="AM43" s="241">
        <v>0.24</v>
      </c>
      <c r="AN43" s="437">
        <v>0.34</v>
      </c>
      <c r="AO43" s="372">
        <v>1.05</v>
      </c>
    </row>
    <row r="44" spans="1:41" s="3" customFormat="1" ht="13.5" customHeight="1">
      <c r="A44" s="759"/>
      <c r="B44" s="451" t="s">
        <v>38</v>
      </c>
      <c r="C44" s="253"/>
      <c r="D44" s="288"/>
      <c r="E44" s="288">
        <v>1</v>
      </c>
      <c r="F44" s="288"/>
      <c r="G44" s="288"/>
      <c r="H44" s="255"/>
      <c r="I44" s="253">
        <f t="shared" si="2"/>
        <v>1</v>
      </c>
      <c r="J44" s="288">
        <v>0</v>
      </c>
      <c r="K44" s="255">
        <v>1</v>
      </c>
      <c r="L44" s="253">
        <v>21</v>
      </c>
      <c r="M44" s="288">
        <v>31</v>
      </c>
      <c r="N44" s="657">
        <v>26</v>
      </c>
      <c r="O44" s="312">
        <f t="shared" si="0"/>
        <v>0.16666666666666666</v>
      </c>
      <c r="P44" s="289">
        <v>0</v>
      </c>
      <c r="Q44" s="290">
        <v>0.16666666666666666</v>
      </c>
      <c r="R44" s="259">
        <v>0.04</v>
      </c>
      <c r="S44" s="446">
        <v>0.07</v>
      </c>
      <c r="T44" s="374">
        <v>0.06</v>
      </c>
      <c r="V44" s="759"/>
      <c r="W44" s="546" t="s">
        <v>38</v>
      </c>
      <c r="X44" s="253"/>
      <c r="Y44" s="288"/>
      <c r="Z44" s="288"/>
      <c r="AA44" s="288"/>
      <c r="AB44" s="288"/>
      <c r="AC44" s="255"/>
      <c r="AD44" s="253">
        <f t="shared" si="3"/>
        <v>0</v>
      </c>
      <c r="AE44" s="288">
        <v>2</v>
      </c>
      <c r="AF44" s="255">
        <v>2</v>
      </c>
      <c r="AG44" s="253">
        <v>137</v>
      </c>
      <c r="AH44" s="288">
        <v>155</v>
      </c>
      <c r="AI44" s="657">
        <v>558</v>
      </c>
      <c r="AJ44" s="310">
        <f t="shared" si="1"/>
        <v>0</v>
      </c>
      <c r="AK44" s="289">
        <v>0.3333333333333333</v>
      </c>
      <c r="AL44" s="289">
        <v>0.3333333333333333</v>
      </c>
      <c r="AM44" s="259">
        <v>0.29</v>
      </c>
      <c r="AN44" s="446">
        <v>0.33</v>
      </c>
      <c r="AO44" s="374">
        <v>1.2</v>
      </c>
    </row>
    <row r="45" spans="1:41" s="3" customFormat="1" ht="13.5" customHeight="1">
      <c r="A45" s="757">
        <v>10</v>
      </c>
      <c r="B45" s="636" t="s">
        <v>39</v>
      </c>
      <c r="C45" s="275"/>
      <c r="D45" s="450"/>
      <c r="E45" s="450"/>
      <c r="F45" s="450"/>
      <c r="G45" s="450"/>
      <c r="H45" s="277"/>
      <c r="I45" s="275">
        <f t="shared" si="2"/>
        <v>0</v>
      </c>
      <c r="J45" s="450">
        <v>0</v>
      </c>
      <c r="K45" s="277">
        <v>0</v>
      </c>
      <c r="L45" s="275">
        <v>20</v>
      </c>
      <c r="M45" s="450">
        <v>24</v>
      </c>
      <c r="N45" s="646">
        <v>40</v>
      </c>
      <c r="O45" s="320">
        <f t="shared" si="0"/>
        <v>0</v>
      </c>
      <c r="P45" s="314">
        <v>0</v>
      </c>
      <c r="Q45" s="321">
        <v>0</v>
      </c>
      <c r="R45" s="280">
        <v>0.04</v>
      </c>
      <c r="S45" s="433">
        <v>0.05</v>
      </c>
      <c r="T45" s="487">
        <v>0.09</v>
      </c>
      <c r="V45" s="757">
        <v>10</v>
      </c>
      <c r="W45" s="562" t="s">
        <v>39</v>
      </c>
      <c r="X45" s="275"/>
      <c r="Y45" s="450"/>
      <c r="Z45" s="450"/>
      <c r="AA45" s="450"/>
      <c r="AB45" s="450"/>
      <c r="AC45" s="277"/>
      <c r="AD45" s="275">
        <f t="shared" si="3"/>
        <v>0</v>
      </c>
      <c r="AE45" s="450">
        <v>1</v>
      </c>
      <c r="AF45" s="277">
        <v>4</v>
      </c>
      <c r="AG45" s="275">
        <v>123</v>
      </c>
      <c r="AH45" s="450">
        <v>170</v>
      </c>
      <c r="AI45" s="646">
        <v>602</v>
      </c>
      <c r="AJ45" s="313">
        <f t="shared" si="1"/>
        <v>0</v>
      </c>
      <c r="AK45" s="314">
        <v>0.16666666666666666</v>
      </c>
      <c r="AL45" s="314">
        <v>0.6666666666666666</v>
      </c>
      <c r="AM45" s="280">
        <v>0.26</v>
      </c>
      <c r="AN45" s="433">
        <v>0.36</v>
      </c>
      <c r="AO45" s="487">
        <v>1.28</v>
      </c>
    </row>
    <row r="46" spans="1:41" s="3" customFormat="1" ht="13.5" customHeight="1">
      <c r="A46" s="758"/>
      <c r="B46" s="619" t="s">
        <v>40</v>
      </c>
      <c r="C46" s="234"/>
      <c r="D46" s="284"/>
      <c r="E46" s="284"/>
      <c r="F46" s="284"/>
      <c r="G46" s="284"/>
      <c r="H46" s="236"/>
      <c r="I46" s="234">
        <f t="shared" si="2"/>
        <v>0</v>
      </c>
      <c r="J46" s="284">
        <v>0</v>
      </c>
      <c r="K46" s="236">
        <v>0</v>
      </c>
      <c r="L46" s="234">
        <v>24</v>
      </c>
      <c r="M46" s="284">
        <v>30</v>
      </c>
      <c r="N46" s="633">
        <v>12</v>
      </c>
      <c r="O46" s="308">
        <f t="shared" si="0"/>
        <v>0</v>
      </c>
      <c r="P46" s="285">
        <v>0</v>
      </c>
      <c r="Q46" s="286">
        <v>0</v>
      </c>
      <c r="R46" s="241">
        <v>0.05</v>
      </c>
      <c r="S46" s="437">
        <v>0.06</v>
      </c>
      <c r="T46" s="372">
        <v>0.03</v>
      </c>
      <c r="V46" s="758"/>
      <c r="W46" s="545" t="s">
        <v>40</v>
      </c>
      <c r="X46" s="234"/>
      <c r="Y46" s="284"/>
      <c r="Z46" s="284"/>
      <c r="AA46" s="284"/>
      <c r="AB46" s="284">
        <v>1</v>
      </c>
      <c r="AC46" s="236"/>
      <c r="AD46" s="234">
        <f t="shared" si="3"/>
        <v>1</v>
      </c>
      <c r="AE46" s="284">
        <v>1</v>
      </c>
      <c r="AF46" s="236">
        <v>5</v>
      </c>
      <c r="AG46" s="234">
        <v>166</v>
      </c>
      <c r="AH46" s="284">
        <v>185</v>
      </c>
      <c r="AI46" s="633">
        <v>514</v>
      </c>
      <c r="AJ46" s="302">
        <f t="shared" si="1"/>
        <v>0.16666666666666666</v>
      </c>
      <c r="AK46" s="285">
        <v>0.16666666666666666</v>
      </c>
      <c r="AL46" s="285">
        <v>0.8333333333333334</v>
      </c>
      <c r="AM46" s="241">
        <v>0.35</v>
      </c>
      <c r="AN46" s="437">
        <v>0.39</v>
      </c>
      <c r="AO46" s="372">
        <v>1.09</v>
      </c>
    </row>
    <row r="47" spans="1:41" s="3" customFormat="1" ht="13.5" customHeight="1">
      <c r="A47" s="758"/>
      <c r="B47" s="619" t="s">
        <v>41</v>
      </c>
      <c r="C47" s="234"/>
      <c r="D47" s="284"/>
      <c r="E47" s="284"/>
      <c r="F47" s="284"/>
      <c r="G47" s="284"/>
      <c r="H47" s="236"/>
      <c r="I47" s="234">
        <f t="shared" si="2"/>
        <v>0</v>
      </c>
      <c r="J47" s="284">
        <v>0</v>
      </c>
      <c r="K47" s="236">
        <v>0</v>
      </c>
      <c r="L47" s="234">
        <v>9</v>
      </c>
      <c r="M47" s="284">
        <v>32</v>
      </c>
      <c r="N47" s="633">
        <v>13</v>
      </c>
      <c r="O47" s="308">
        <f t="shared" si="0"/>
        <v>0</v>
      </c>
      <c r="P47" s="285">
        <v>0</v>
      </c>
      <c r="Q47" s="286">
        <v>0</v>
      </c>
      <c r="R47" s="241">
        <v>0.02</v>
      </c>
      <c r="S47" s="437">
        <v>0.07</v>
      </c>
      <c r="T47" s="372">
        <v>0.03</v>
      </c>
      <c r="V47" s="758"/>
      <c r="W47" s="545" t="s">
        <v>41</v>
      </c>
      <c r="X47" s="234"/>
      <c r="Y47" s="284"/>
      <c r="Z47" s="284"/>
      <c r="AA47" s="284"/>
      <c r="AB47" s="284"/>
      <c r="AC47" s="236"/>
      <c r="AD47" s="234">
        <f t="shared" si="3"/>
        <v>0</v>
      </c>
      <c r="AE47" s="284">
        <v>0</v>
      </c>
      <c r="AF47" s="236">
        <v>10</v>
      </c>
      <c r="AG47" s="234">
        <v>139</v>
      </c>
      <c r="AH47" s="284">
        <v>166</v>
      </c>
      <c r="AI47" s="633">
        <v>614</v>
      </c>
      <c r="AJ47" s="302">
        <f t="shared" si="1"/>
        <v>0</v>
      </c>
      <c r="AK47" s="285">
        <v>0</v>
      </c>
      <c r="AL47" s="285">
        <v>1.6666666666666667</v>
      </c>
      <c r="AM47" s="241">
        <v>0.29</v>
      </c>
      <c r="AN47" s="437">
        <v>0.35</v>
      </c>
      <c r="AO47" s="372">
        <v>1.31</v>
      </c>
    </row>
    <row r="48" spans="1:41" s="3" customFormat="1" ht="13.5" customHeight="1">
      <c r="A48" s="758"/>
      <c r="B48" s="619" t="s">
        <v>42</v>
      </c>
      <c r="C48" s="234"/>
      <c r="D48" s="284"/>
      <c r="E48" s="284"/>
      <c r="F48" s="284"/>
      <c r="G48" s="284"/>
      <c r="H48" s="236"/>
      <c r="I48" s="234">
        <f t="shared" si="2"/>
        <v>0</v>
      </c>
      <c r="J48" s="284">
        <v>0</v>
      </c>
      <c r="K48" s="236">
        <v>0</v>
      </c>
      <c r="L48" s="234">
        <v>24</v>
      </c>
      <c r="M48" s="284">
        <v>29</v>
      </c>
      <c r="N48" s="633">
        <v>17</v>
      </c>
      <c r="O48" s="308">
        <f t="shared" si="0"/>
        <v>0</v>
      </c>
      <c r="P48" s="285">
        <v>0</v>
      </c>
      <c r="Q48" s="286">
        <v>0</v>
      </c>
      <c r="R48" s="241">
        <v>0.05</v>
      </c>
      <c r="S48" s="437">
        <v>0.06</v>
      </c>
      <c r="T48" s="372">
        <v>0.04</v>
      </c>
      <c r="V48" s="758"/>
      <c r="W48" s="545" t="s">
        <v>42</v>
      </c>
      <c r="X48" s="234"/>
      <c r="Y48" s="284"/>
      <c r="Z48" s="284"/>
      <c r="AA48" s="284"/>
      <c r="AB48" s="284"/>
      <c r="AC48" s="236"/>
      <c r="AD48" s="234">
        <f t="shared" si="3"/>
        <v>0</v>
      </c>
      <c r="AE48" s="284">
        <v>3</v>
      </c>
      <c r="AF48" s="236">
        <v>7</v>
      </c>
      <c r="AG48" s="234">
        <v>154</v>
      </c>
      <c r="AH48" s="284">
        <v>204</v>
      </c>
      <c r="AI48" s="633">
        <v>603</v>
      </c>
      <c r="AJ48" s="302">
        <f t="shared" si="1"/>
        <v>0</v>
      </c>
      <c r="AK48" s="285">
        <v>0.5</v>
      </c>
      <c r="AL48" s="285">
        <v>1.1666666666666667</v>
      </c>
      <c r="AM48" s="241">
        <v>0.32</v>
      </c>
      <c r="AN48" s="437">
        <v>0.43</v>
      </c>
      <c r="AO48" s="372">
        <v>1.28</v>
      </c>
    </row>
    <row r="49" spans="1:41" s="3" customFormat="1" ht="13.5" customHeight="1">
      <c r="A49" s="759"/>
      <c r="B49" s="451" t="s">
        <v>43</v>
      </c>
      <c r="C49" s="253"/>
      <c r="D49" s="288"/>
      <c r="E49" s="288"/>
      <c r="F49" s="288"/>
      <c r="G49" s="288"/>
      <c r="H49" s="255">
        <v>1</v>
      </c>
      <c r="I49" s="253">
        <f t="shared" si="2"/>
        <v>1</v>
      </c>
      <c r="J49" s="288">
        <v>0</v>
      </c>
      <c r="K49" s="255">
        <v>0</v>
      </c>
      <c r="L49" s="253">
        <v>16</v>
      </c>
      <c r="M49" s="288">
        <v>24</v>
      </c>
      <c r="N49" s="657">
        <v>21</v>
      </c>
      <c r="O49" s="312">
        <f t="shared" si="0"/>
        <v>0.16666666666666666</v>
      </c>
      <c r="P49" s="289">
        <v>0</v>
      </c>
      <c r="Q49" s="290">
        <v>0</v>
      </c>
      <c r="R49" s="259">
        <v>0.03</v>
      </c>
      <c r="S49" s="446">
        <v>0.05</v>
      </c>
      <c r="T49" s="374">
        <v>0.04</v>
      </c>
      <c r="V49" s="759"/>
      <c r="W49" s="546" t="s">
        <v>43</v>
      </c>
      <c r="X49" s="253">
        <v>1</v>
      </c>
      <c r="Y49" s="288"/>
      <c r="Z49" s="288"/>
      <c r="AA49" s="288"/>
      <c r="AB49" s="288"/>
      <c r="AC49" s="255"/>
      <c r="AD49" s="253">
        <f t="shared" si="3"/>
        <v>1</v>
      </c>
      <c r="AE49" s="288">
        <v>3</v>
      </c>
      <c r="AF49" s="255">
        <v>8</v>
      </c>
      <c r="AG49" s="253">
        <v>160</v>
      </c>
      <c r="AH49" s="288">
        <v>184</v>
      </c>
      <c r="AI49" s="657">
        <v>617</v>
      </c>
      <c r="AJ49" s="310">
        <f t="shared" si="1"/>
        <v>0.16666666666666666</v>
      </c>
      <c r="AK49" s="289">
        <v>0.5</v>
      </c>
      <c r="AL49" s="289">
        <v>1.3333333333333333</v>
      </c>
      <c r="AM49" s="259">
        <v>0.34</v>
      </c>
      <c r="AN49" s="446">
        <v>0.39</v>
      </c>
      <c r="AO49" s="374">
        <v>1.32</v>
      </c>
    </row>
    <row r="50" spans="1:41" s="3" customFormat="1" ht="13.5" customHeight="1">
      <c r="A50" s="757">
        <v>11</v>
      </c>
      <c r="B50" s="619" t="s">
        <v>44</v>
      </c>
      <c r="C50" s="234"/>
      <c r="D50" s="284"/>
      <c r="E50" s="284"/>
      <c r="F50" s="284"/>
      <c r="G50" s="284"/>
      <c r="H50" s="236"/>
      <c r="I50" s="234">
        <f t="shared" si="2"/>
        <v>0</v>
      </c>
      <c r="J50" s="284">
        <v>0</v>
      </c>
      <c r="K50" s="236">
        <v>0</v>
      </c>
      <c r="L50" s="234">
        <v>10</v>
      </c>
      <c r="M50" s="284">
        <v>27</v>
      </c>
      <c r="N50" s="633">
        <v>15</v>
      </c>
      <c r="O50" s="308">
        <f t="shared" si="0"/>
        <v>0</v>
      </c>
      <c r="P50" s="285">
        <v>0</v>
      </c>
      <c r="Q50" s="286">
        <v>0</v>
      </c>
      <c r="R50" s="241">
        <v>0.02</v>
      </c>
      <c r="S50" s="437">
        <v>0.06</v>
      </c>
      <c r="T50" s="372">
        <v>0.03</v>
      </c>
      <c r="V50" s="757">
        <v>11</v>
      </c>
      <c r="W50" s="545" t="s">
        <v>44</v>
      </c>
      <c r="X50" s="234"/>
      <c r="Y50" s="284"/>
      <c r="Z50" s="284"/>
      <c r="AA50" s="284"/>
      <c r="AB50" s="284"/>
      <c r="AC50" s="236"/>
      <c r="AD50" s="234">
        <f t="shared" si="3"/>
        <v>0</v>
      </c>
      <c r="AE50" s="284">
        <v>1</v>
      </c>
      <c r="AF50" s="236">
        <v>7</v>
      </c>
      <c r="AG50" s="234">
        <v>132</v>
      </c>
      <c r="AH50" s="284">
        <v>169</v>
      </c>
      <c r="AI50" s="633">
        <v>593</v>
      </c>
      <c r="AJ50" s="302">
        <f t="shared" si="1"/>
        <v>0</v>
      </c>
      <c r="AK50" s="285">
        <v>0.16666666666666666</v>
      </c>
      <c r="AL50" s="285">
        <v>1.1666666666666667</v>
      </c>
      <c r="AM50" s="241">
        <v>0.28</v>
      </c>
      <c r="AN50" s="437">
        <v>0.36</v>
      </c>
      <c r="AO50" s="372">
        <v>1.27</v>
      </c>
    </row>
    <row r="51" spans="1:41" s="3" customFormat="1" ht="13.5" customHeight="1">
      <c r="A51" s="758"/>
      <c r="B51" s="619" t="s">
        <v>45</v>
      </c>
      <c r="C51" s="234"/>
      <c r="D51" s="284"/>
      <c r="E51" s="284"/>
      <c r="F51" s="284"/>
      <c r="G51" s="284"/>
      <c r="H51" s="236"/>
      <c r="I51" s="234">
        <f t="shared" si="2"/>
        <v>0</v>
      </c>
      <c r="J51" s="284">
        <v>0</v>
      </c>
      <c r="K51" s="236">
        <v>0</v>
      </c>
      <c r="L51" s="234">
        <v>19</v>
      </c>
      <c r="M51" s="284">
        <v>22</v>
      </c>
      <c r="N51" s="633">
        <v>17</v>
      </c>
      <c r="O51" s="308">
        <f t="shared" si="0"/>
        <v>0</v>
      </c>
      <c r="P51" s="285">
        <v>0</v>
      </c>
      <c r="Q51" s="286">
        <v>0</v>
      </c>
      <c r="R51" s="241">
        <v>0.04</v>
      </c>
      <c r="S51" s="437">
        <v>0.05</v>
      </c>
      <c r="T51" s="372">
        <v>0.04</v>
      </c>
      <c r="V51" s="758"/>
      <c r="W51" s="545" t="s">
        <v>45</v>
      </c>
      <c r="X51" s="234"/>
      <c r="Y51" s="284"/>
      <c r="Z51" s="284"/>
      <c r="AA51" s="284"/>
      <c r="AB51" s="284"/>
      <c r="AC51" s="236"/>
      <c r="AD51" s="234">
        <f t="shared" si="3"/>
        <v>0</v>
      </c>
      <c r="AE51" s="284">
        <v>0</v>
      </c>
      <c r="AF51" s="236">
        <v>4</v>
      </c>
      <c r="AG51" s="234">
        <v>163</v>
      </c>
      <c r="AH51" s="284">
        <v>185</v>
      </c>
      <c r="AI51" s="633">
        <v>621</v>
      </c>
      <c r="AJ51" s="302">
        <f t="shared" si="1"/>
        <v>0</v>
      </c>
      <c r="AK51" s="285">
        <v>0</v>
      </c>
      <c r="AL51" s="285">
        <v>0.6666666666666666</v>
      </c>
      <c r="AM51" s="241">
        <v>0.34</v>
      </c>
      <c r="AN51" s="437">
        <v>0.39</v>
      </c>
      <c r="AO51" s="372">
        <v>1.32</v>
      </c>
    </row>
    <row r="52" spans="1:41" s="3" customFormat="1" ht="13.5" customHeight="1">
      <c r="A52" s="758"/>
      <c r="B52" s="619" t="s">
        <v>46</v>
      </c>
      <c r="C52" s="234"/>
      <c r="D52" s="284"/>
      <c r="E52" s="284"/>
      <c r="F52" s="284"/>
      <c r="G52" s="284"/>
      <c r="H52" s="236"/>
      <c r="I52" s="234">
        <f t="shared" si="2"/>
        <v>0</v>
      </c>
      <c r="J52" s="284">
        <v>0</v>
      </c>
      <c r="K52" s="236">
        <v>0</v>
      </c>
      <c r="L52" s="234">
        <v>9</v>
      </c>
      <c r="M52" s="284">
        <v>21</v>
      </c>
      <c r="N52" s="633">
        <v>17</v>
      </c>
      <c r="O52" s="308">
        <f t="shared" si="0"/>
        <v>0</v>
      </c>
      <c r="P52" s="285">
        <v>0</v>
      </c>
      <c r="Q52" s="286">
        <v>0</v>
      </c>
      <c r="R52" s="241">
        <v>0.02</v>
      </c>
      <c r="S52" s="437">
        <v>0.04</v>
      </c>
      <c r="T52" s="372">
        <v>0.04</v>
      </c>
      <c r="V52" s="758"/>
      <c r="W52" s="545" t="s">
        <v>46</v>
      </c>
      <c r="X52" s="234"/>
      <c r="Y52" s="284"/>
      <c r="Z52" s="284"/>
      <c r="AA52" s="284"/>
      <c r="AB52" s="284"/>
      <c r="AC52" s="236"/>
      <c r="AD52" s="234">
        <f t="shared" si="3"/>
        <v>0</v>
      </c>
      <c r="AE52" s="284">
        <v>1</v>
      </c>
      <c r="AF52" s="236">
        <v>1</v>
      </c>
      <c r="AG52" s="234">
        <v>183</v>
      </c>
      <c r="AH52" s="284">
        <v>216</v>
      </c>
      <c r="AI52" s="633">
        <v>502</v>
      </c>
      <c r="AJ52" s="302">
        <f t="shared" si="1"/>
        <v>0</v>
      </c>
      <c r="AK52" s="285">
        <v>0.16666666666666666</v>
      </c>
      <c r="AL52" s="285">
        <v>0.16666666666666666</v>
      </c>
      <c r="AM52" s="241">
        <v>0.39</v>
      </c>
      <c r="AN52" s="437">
        <v>0.46</v>
      </c>
      <c r="AO52" s="372">
        <v>1.07</v>
      </c>
    </row>
    <row r="53" spans="1:41" s="3" customFormat="1" ht="13.5" customHeight="1">
      <c r="A53" s="759"/>
      <c r="B53" s="451" t="s">
        <v>47</v>
      </c>
      <c r="C53" s="253"/>
      <c r="D53" s="288"/>
      <c r="E53" s="288"/>
      <c r="F53" s="288"/>
      <c r="G53" s="288"/>
      <c r="H53" s="255"/>
      <c r="I53" s="253">
        <f t="shared" si="2"/>
        <v>0</v>
      </c>
      <c r="J53" s="288">
        <v>0</v>
      </c>
      <c r="K53" s="255">
        <v>0</v>
      </c>
      <c r="L53" s="253">
        <v>6</v>
      </c>
      <c r="M53" s="288">
        <v>16</v>
      </c>
      <c r="N53" s="657">
        <v>18</v>
      </c>
      <c r="O53" s="312">
        <f t="shared" si="0"/>
        <v>0</v>
      </c>
      <c r="P53" s="289">
        <v>0</v>
      </c>
      <c r="Q53" s="290">
        <v>0</v>
      </c>
      <c r="R53" s="259">
        <v>0.01</v>
      </c>
      <c r="S53" s="446">
        <v>0.03</v>
      </c>
      <c r="T53" s="374">
        <v>0.04</v>
      </c>
      <c r="V53" s="759"/>
      <c r="W53" s="546" t="s">
        <v>47</v>
      </c>
      <c r="X53" s="253"/>
      <c r="Y53" s="288"/>
      <c r="Z53" s="288"/>
      <c r="AA53" s="288"/>
      <c r="AB53" s="288"/>
      <c r="AC53" s="255"/>
      <c r="AD53" s="253">
        <f t="shared" si="3"/>
        <v>0</v>
      </c>
      <c r="AE53" s="288">
        <v>2</v>
      </c>
      <c r="AF53" s="255">
        <v>6</v>
      </c>
      <c r="AG53" s="253">
        <v>158</v>
      </c>
      <c r="AH53" s="288">
        <v>192</v>
      </c>
      <c r="AI53" s="657">
        <v>567</v>
      </c>
      <c r="AJ53" s="310">
        <f t="shared" si="1"/>
        <v>0</v>
      </c>
      <c r="AK53" s="289">
        <v>0.3333333333333333</v>
      </c>
      <c r="AL53" s="289">
        <v>1</v>
      </c>
      <c r="AM53" s="259">
        <v>0.33</v>
      </c>
      <c r="AN53" s="446">
        <v>0.41</v>
      </c>
      <c r="AO53" s="374">
        <v>1.21</v>
      </c>
    </row>
    <row r="54" spans="1:41" s="3" customFormat="1" ht="13.5" customHeight="1">
      <c r="A54" s="757">
        <v>12</v>
      </c>
      <c r="B54" s="619" t="s">
        <v>48</v>
      </c>
      <c r="C54" s="234"/>
      <c r="D54" s="284"/>
      <c r="E54" s="284"/>
      <c r="F54" s="284"/>
      <c r="G54" s="284"/>
      <c r="H54" s="236"/>
      <c r="I54" s="234">
        <f t="shared" si="2"/>
        <v>0</v>
      </c>
      <c r="J54" s="284">
        <v>1</v>
      </c>
      <c r="K54" s="236">
        <v>0</v>
      </c>
      <c r="L54" s="234">
        <v>16</v>
      </c>
      <c r="M54" s="284">
        <v>20</v>
      </c>
      <c r="N54" s="633">
        <v>10</v>
      </c>
      <c r="O54" s="308">
        <f t="shared" si="0"/>
        <v>0</v>
      </c>
      <c r="P54" s="285">
        <v>0.16666666666666666</v>
      </c>
      <c r="Q54" s="286">
        <v>0</v>
      </c>
      <c r="R54" s="241">
        <v>0.03</v>
      </c>
      <c r="S54" s="437">
        <v>0.04</v>
      </c>
      <c r="T54" s="372">
        <v>0.02</v>
      </c>
      <c r="V54" s="757">
        <v>12</v>
      </c>
      <c r="W54" s="545" t="s">
        <v>48</v>
      </c>
      <c r="X54" s="234">
        <v>1</v>
      </c>
      <c r="Y54" s="284"/>
      <c r="Z54" s="284"/>
      <c r="AA54" s="284"/>
      <c r="AB54" s="284"/>
      <c r="AC54" s="236"/>
      <c r="AD54" s="234">
        <f t="shared" si="3"/>
        <v>1</v>
      </c>
      <c r="AE54" s="284">
        <v>2</v>
      </c>
      <c r="AF54" s="236">
        <v>5</v>
      </c>
      <c r="AG54" s="234">
        <v>207</v>
      </c>
      <c r="AH54" s="284">
        <v>171</v>
      </c>
      <c r="AI54" s="633">
        <v>508</v>
      </c>
      <c r="AJ54" s="302">
        <f t="shared" si="1"/>
        <v>0.16666666666666666</v>
      </c>
      <c r="AK54" s="285">
        <v>0.3333333333333333</v>
      </c>
      <c r="AL54" s="285">
        <v>0.8333333333333334</v>
      </c>
      <c r="AM54" s="241">
        <v>0.44</v>
      </c>
      <c r="AN54" s="437">
        <v>0.36</v>
      </c>
      <c r="AO54" s="372">
        <v>1.08</v>
      </c>
    </row>
    <row r="55" spans="1:41" s="3" customFormat="1" ht="13.5" customHeight="1">
      <c r="A55" s="758"/>
      <c r="B55" s="619" t="s">
        <v>49</v>
      </c>
      <c r="C55" s="234"/>
      <c r="D55" s="284"/>
      <c r="E55" s="284"/>
      <c r="F55" s="284"/>
      <c r="G55" s="284"/>
      <c r="H55" s="236"/>
      <c r="I55" s="234">
        <f t="shared" si="2"/>
        <v>0</v>
      </c>
      <c r="J55" s="284">
        <v>0</v>
      </c>
      <c r="K55" s="236">
        <v>0</v>
      </c>
      <c r="L55" s="234">
        <v>13</v>
      </c>
      <c r="M55" s="284">
        <v>12</v>
      </c>
      <c r="N55" s="633">
        <v>16</v>
      </c>
      <c r="O55" s="308">
        <f t="shared" si="0"/>
        <v>0</v>
      </c>
      <c r="P55" s="285">
        <v>0</v>
      </c>
      <c r="Q55" s="286">
        <v>0</v>
      </c>
      <c r="R55" s="241">
        <v>0.03</v>
      </c>
      <c r="S55" s="437">
        <v>0.03</v>
      </c>
      <c r="T55" s="372">
        <v>0.03</v>
      </c>
      <c r="V55" s="758"/>
      <c r="W55" s="545" t="s">
        <v>49</v>
      </c>
      <c r="X55" s="234"/>
      <c r="Y55" s="284"/>
      <c r="Z55" s="284"/>
      <c r="AA55" s="284"/>
      <c r="AB55" s="284"/>
      <c r="AC55" s="236"/>
      <c r="AD55" s="234">
        <f t="shared" si="3"/>
        <v>0</v>
      </c>
      <c r="AE55" s="284">
        <v>2</v>
      </c>
      <c r="AF55" s="236">
        <v>4</v>
      </c>
      <c r="AG55" s="234">
        <v>160</v>
      </c>
      <c r="AH55" s="284">
        <v>190</v>
      </c>
      <c r="AI55" s="633">
        <v>508</v>
      </c>
      <c r="AJ55" s="302">
        <f t="shared" si="1"/>
        <v>0</v>
      </c>
      <c r="AK55" s="285">
        <v>0.3333333333333333</v>
      </c>
      <c r="AL55" s="285">
        <v>0.6666666666666666</v>
      </c>
      <c r="AM55" s="241">
        <v>0.34</v>
      </c>
      <c r="AN55" s="437">
        <v>0.4</v>
      </c>
      <c r="AO55" s="372">
        <v>1.08</v>
      </c>
    </row>
    <row r="56" spans="1:41" s="3" customFormat="1" ht="13.5" customHeight="1">
      <c r="A56" s="758"/>
      <c r="B56" s="619" t="s">
        <v>50</v>
      </c>
      <c r="C56" s="234"/>
      <c r="D56" s="284"/>
      <c r="E56" s="284"/>
      <c r="F56" s="284"/>
      <c r="G56" s="284"/>
      <c r="H56" s="236"/>
      <c r="I56" s="234">
        <f t="shared" si="2"/>
        <v>0</v>
      </c>
      <c r="J56" s="284">
        <v>0</v>
      </c>
      <c r="K56" s="236">
        <v>0</v>
      </c>
      <c r="L56" s="234">
        <v>12</v>
      </c>
      <c r="M56" s="284">
        <v>22</v>
      </c>
      <c r="N56" s="633">
        <v>14</v>
      </c>
      <c r="O56" s="308">
        <f t="shared" si="0"/>
        <v>0</v>
      </c>
      <c r="P56" s="285">
        <v>0</v>
      </c>
      <c r="Q56" s="286">
        <v>0</v>
      </c>
      <c r="R56" s="241">
        <v>0.03</v>
      </c>
      <c r="S56" s="437">
        <v>0.05</v>
      </c>
      <c r="T56" s="372">
        <v>0.03</v>
      </c>
      <c r="V56" s="758"/>
      <c r="W56" s="545" t="s">
        <v>50</v>
      </c>
      <c r="X56" s="234">
        <v>1</v>
      </c>
      <c r="Y56" s="284"/>
      <c r="Z56" s="284"/>
      <c r="AA56" s="284"/>
      <c r="AB56" s="284"/>
      <c r="AC56" s="236"/>
      <c r="AD56" s="234">
        <f t="shared" si="3"/>
        <v>1</v>
      </c>
      <c r="AE56" s="284">
        <v>1</v>
      </c>
      <c r="AF56" s="236">
        <v>7</v>
      </c>
      <c r="AG56" s="234">
        <v>149</v>
      </c>
      <c r="AH56" s="284">
        <v>155</v>
      </c>
      <c r="AI56" s="633">
        <v>440</v>
      </c>
      <c r="AJ56" s="302">
        <f t="shared" si="1"/>
        <v>0.16666666666666666</v>
      </c>
      <c r="AK56" s="285">
        <v>0.16666666666666666</v>
      </c>
      <c r="AL56" s="285">
        <v>1.1666666666666667</v>
      </c>
      <c r="AM56" s="241">
        <v>0.31</v>
      </c>
      <c r="AN56" s="437">
        <v>0.33</v>
      </c>
      <c r="AO56" s="372">
        <v>0.94</v>
      </c>
    </row>
    <row r="57" spans="1:41" s="3" customFormat="1" ht="13.5" customHeight="1">
      <c r="A57" s="758"/>
      <c r="B57" s="619" t="s">
        <v>51</v>
      </c>
      <c r="C57" s="234"/>
      <c r="D57" s="284"/>
      <c r="E57" s="284"/>
      <c r="F57" s="284"/>
      <c r="G57" s="284"/>
      <c r="H57" s="236"/>
      <c r="I57" s="234">
        <f t="shared" si="2"/>
        <v>0</v>
      </c>
      <c r="J57" s="284">
        <v>0</v>
      </c>
      <c r="K57" s="236">
        <v>0</v>
      </c>
      <c r="L57" s="234">
        <v>6</v>
      </c>
      <c r="M57" s="284">
        <v>22</v>
      </c>
      <c r="N57" s="633">
        <v>14</v>
      </c>
      <c r="O57" s="308">
        <f t="shared" si="0"/>
        <v>0</v>
      </c>
      <c r="P57" s="285">
        <v>0</v>
      </c>
      <c r="Q57" s="286">
        <v>0</v>
      </c>
      <c r="R57" s="241">
        <v>0.01</v>
      </c>
      <c r="S57" s="437">
        <v>0.05</v>
      </c>
      <c r="T57" s="372">
        <v>0.03</v>
      </c>
      <c r="V57" s="758"/>
      <c r="W57" s="545" t="s">
        <v>51</v>
      </c>
      <c r="X57" s="234"/>
      <c r="Y57" s="284"/>
      <c r="Z57" s="284"/>
      <c r="AA57" s="284"/>
      <c r="AB57" s="284"/>
      <c r="AC57" s="236"/>
      <c r="AD57" s="234">
        <f t="shared" si="3"/>
        <v>0</v>
      </c>
      <c r="AE57" s="284">
        <v>1</v>
      </c>
      <c r="AF57" s="236">
        <v>2</v>
      </c>
      <c r="AG57" s="234">
        <v>139</v>
      </c>
      <c r="AH57" s="284">
        <v>161</v>
      </c>
      <c r="AI57" s="633">
        <v>418</v>
      </c>
      <c r="AJ57" s="302">
        <f t="shared" si="1"/>
        <v>0</v>
      </c>
      <c r="AK57" s="285">
        <v>0.16666666666666666</v>
      </c>
      <c r="AL57" s="285">
        <v>0.3333333333333333</v>
      </c>
      <c r="AM57" s="241">
        <v>0.29</v>
      </c>
      <c r="AN57" s="437">
        <v>0.34</v>
      </c>
      <c r="AO57" s="372">
        <v>0.89</v>
      </c>
    </row>
    <row r="58" spans="1:41" s="3" customFormat="1" ht="13.5" customHeight="1" hidden="1">
      <c r="A58" s="597"/>
      <c r="B58" s="381">
        <v>53</v>
      </c>
      <c r="C58" s="234">
        <v>0</v>
      </c>
      <c r="D58" s="284">
        <v>0</v>
      </c>
      <c r="E58" s="284">
        <v>0</v>
      </c>
      <c r="F58" s="284">
        <v>0</v>
      </c>
      <c r="G58" s="284">
        <v>0</v>
      </c>
      <c r="H58" s="236">
        <v>0</v>
      </c>
      <c r="I58" s="234">
        <f t="shared" si="2"/>
        <v>0</v>
      </c>
      <c r="J58" s="284">
        <v>0</v>
      </c>
      <c r="K58" s="236">
        <v>0</v>
      </c>
      <c r="L58" s="234"/>
      <c r="M58" s="284"/>
      <c r="N58" s="633"/>
      <c r="O58" s="308">
        <f t="shared" si="0"/>
        <v>0</v>
      </c>
      <c r="P58" s="285">
        <v>0</v>
      </c>
      <c r="Q58" s="286">
        <v>0</v>
      </c>
      <c r="R58" s="241"/>
      <c r="S58" s="437"/>
      <c r="T58" s="372"/>
      <c r="V58" s="597"/>
      <c r="W58" s="381">
        <v>53</v>
      </c>
      <c r="X58" s="234"/>
      <c r="Y58" s="284"/>
      <c r="Z58" s="284"/>
      <c r="AA58" s="284"/>
      <c r="AB58" s="284"/>
      <c r="AC58" s="236"/>
      <c r="AD58" s="234">
        <f t="shared" si="3"/>
        <v>0</v>
      </c>
      <c r="AE58" s="284">
        <v>0</v>
      </c>
      <c r="AF58" s="236">
        <v>0</v>
      </c>
      <c r="AG58" s="234"/>
      <c r="AH58" s="284"/>
      <c r="AI58" s="633"/>
      <c r="AJ58" s="302">
        <f t="shared" si="1"/>
        <v>0</v>
      </c>
      <c r="AK58" s="285">
        <v>0</v>
      </c>
      <c r="AL58" s="286">
        <v>0</v>
      </c>
      <c r="AM58" s="241"/>
      <c r="AN58" s="437"/>
      <c r="AO58" s="372"/>
    </row>
    <row r="59" spans="1:41" s="3" customFormat="1" ht="15.75" customHeight="1">
      <c r="A59" s="792" t="s">
        <v>60</v>
      </c>
      <c r="B59" s="804"/>
      <c r="C59" s="7">
        <f aca="true" t="shared" si="4" ref="C59:I59">SUM(C6:C58)</f>
        <v>0</v>
      </c>
      <c r="D59" s="8">
        <f t="shared" si="4"/>
        <v>1</v>
      </c>
      <c r="E59" s="8">
        <f t="shared" si="4"/>
        <v>1</v>
      </c>
      <c r="F59" s="8">
        <f t="shared" si="4"/>
        <v>0</v>
      </c>
      <c r="G59" s="8">
        <f t="shared" si="4"/>
        <v>0</v>
      </c>
      <c r="H59" s="50">
        <f t="shared" si="4"/>
        <v>3</v>
      </c>
      <c r="I59" s="7">
        <f t="shared" si="4"/>
        <v>5</v>
      </c>
      <c r="J59" s="8">
        <v>22</v>
      </c>
      <c r="K59" s="50">
        <v>6</v>
      </c>
      <c r="L59" s="7">
        <f>SUM(L6:L57)</f>
        <v>903</v>
      </c>
      <c r="M59" s="8">
        <v>1298</v>
      </c>
      <c r="N59" s="9">
        <v>931</v>
      </c>
      <c r="O59" s="10">
        <f t="shared" si="0"/>
        <v>0.8333333333333334</v>
      </c>
      <c r="P59" s="11">
        <v>3.6666666666666665</v>
      </c>
      <c r="Q59" s="48">
        <v>1</v>
      </c>
      <c r="R59" s="10">
        <v>1.9</v>
      </c>
      <c r="S59" s="11">
        <v>2.76</v>
      </c>
      <c r="T59" s="12">
        <v>1.99</v>
      </c>
      <c r="V59" s="792" t="s">
        <v>60</v>
      </c>
      <c r="W59" s="804"/>
      <c r="X59" s="7">
        <f aca="true" t="shared" si="5" ref="X59:AC59">SUM(X6:X58)</f>
        <v>9</v>
      </c>
      <c r="Y59" s="8">
        <f t="shared" si="5"/>
        <v>0</v>
      </c>
      <c r="Z59" s="8">
        <f t="shared" si="5"/>
        <v>2</v>
      </c>
      <c r="AA59" s="8">
        <f t="shared" si="5"/>
        <v>1</v>
      </c>
      <c r="AB59" s="8">
        <f t="shared" si="5"/>
        <v>7</v>
      </c>
      <c r="AC59" s="50">
        <f t="shared" si="5"/>
        <v>0</v>
      </c>
      <c r="AD59" s="7">
        <f>SUM(AD6:AD58)</f>
        <v>19</v>
      </c>
      <c r="AE59" s="8">
        <v>81</v>
      </c>
      <c r="AF59" s="50">
        <v>220</v>
      </c>
      <c r="AG59" s="7">
        <f>SUM(AG6:AG58)</f>
        <v>6476</v>
      </c>
      <c r="AH59" s="8">
        <v>11337</v>
      </c>
      <c r="AI59" s="9">
        <v>23346</v>
      </c>
      <c r="AJ59" s="455">
        <f t="shared" si="1"/>
        <v>3.1666666666666665</v>
      </c>
      <c r="AK59" s="11">
        <f>AE59/6</f>
        <v>13.5</v>
      </c>
      <c r="AL59" s="48">
        <f>SUM(AL6:AL58)</f>
        <v>36.666666666666664</v>
      </c>
      <c r="AM59" s="10">
        <v>13.63</v>
      </c>
      <c r="AN59" s="11">
        <v>24.07</v>
      </c>
      <c r="AO59" s="12">
        <v>49.99</v>
      </c>
    </row>
    <row r="60" spans="9:41" ht="13.5" customHeight="1">
      <c r="I60" s="4"/>
      <c r="T60" s="6"/>
      <c r="AD60" s="4"/>
      <c r="AO60" s="6"/>
    </row>
    <row r="61" ht="10.5">
      <c r="B61" s="5"/>
    </row>
  </sheetData>
  <sheetProtection/>
  <mergeCells count="64">
    <mergeCell ref="AD3:AF3"/>
    <mergeCell ref="AG3:AI3"/>
    <mergeCell ref="AJ3:AL3"/>
    <mergeCell ref="AM3:AO3"/>
    <mergeCell ref="C2:N2"/>
    <mergeCell ref="O2:T2"/>
    <mergeCell ref="X2:AI2"/>
    <mergeCell ref="AJ2:AO2"/>
    <mergeCell ref="C3:H3"/>
    <mergeCell ref="I3:K3"/>
    <mergeCell ref="L3:N3"/>
    <mergeCell ref="O3:Q3"/>
    <mergeCell ref="R3:T3"/>
    <mergeCell ref="X3:AC3"/>
    <mergeCell ref="A19:A22"/>
    <mergeCell ref="V19:V22"/>
    <mergeCell ref="A6:A10"/>
    <mergeCell ref="A11:A14"/>
    <mergeCell ref="A15:A18"/>
    <mergeCell ref="V6:V10"/>
    <mergeCell ref="V11:V14"/>
    <mergeCell ref="V15:V18"/>
    <mergeCell ref="A59:B59"/>
    <mergeCell ref="V59:W59"/>
    <mergeCell ref="A45:A49"/>
    <mergeCell ref="A50:A53"/>
    <mergeCell ref="A36:A40"/>
    <mergeCell ref="V36:V40"/>
    <mergeCell ref="A41:A44"/>
    <mergeCell ref="V41:V44"/>
    <mergeCell ref="V45:V49"/>
    <mergeCell ref="V50:V53"/>
    <mergeCell ref="A54:A57"/>
    <mergeCell ref="V54:V57"/>
    <mergeCell ref="A23:A27"/>
    <mergeCell ref="V23:V27"/>
    <mergeCell ref="A28:A31"/>
    <mergeCell ref="V28:V31"/>
    <mergeCell ref="A32:A35"/>
    <mergeCell ref="V32:V3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AD4:AD5"/>
    <mergeCell ref="AE4:AE5"/>
    <mergeCell ref="AF4:AF5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</mergeCells>
  <printOptions horizontalCentered="1" verticalCentered="1"/>
  <pageMargins left="0" right="0" top="0.3937007874015748" bottom="0" header="0.4724409448818898" footer="0.15748031496062992"/>
  <pageSetup horizontalDpi="1200" verticalDpi="1200" orientation="landscape" paperSize="9" scale="67" r:id="rId1"/>
  <ignoredErrors>
    <ignoredError sqref="B6:B49 B50:B57 W12:W57 W6:W11" numberStoredAsText="1"/>
    <ignoredError sqref="I31 AD31 AG59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AO61"/>
  <sheetViews>
    <sheetView showGridLines="0" showZeros="0"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.00390625" style="62" customWidth="1"/>
    <col min="2" max="2" width="3.625" style="60" customWidth="1"/>
    <col min="3" max="8" width="3.875" style="5" customWidth="1"/>
    <col min="9" max="11" width="5.375" style="5" customWidth="1"/>
    <col min="12" max="20" width="6.125" style="5" customWidth="1"/>
    <col min="21" max="21" width="4.125" style="62" customWidth="1"/>
    <col min="22" max="22" width="3.00390625" style="62" customWidth="1"/>
    <col min="23" max="23" width="3.625" style="62" customWidth="1"/>
    <col min="24" max="29" width="3.875" style="62" customWidth="1"/>
    <col min="30" max="32" width="5.375" style="62" customWidth="1"/>
    <col min="33" max="35" width="6.875" style="62" customWidth="1"/>
    <col min="36" max="41" width="6.125" style="62" customWidth="1"/>
    <col min="42" max="16384" width="9.00390625" style="62" customWidth="1"/>
  </cols>
  <sheetData>
    <row r="1" spans="1:41" s="58" customFormat="1" ht="24.75" customHeight="1">
      <c r="A1" s="13" t="s">
        <v>64</v>
      </c>
      <c r="B1" s="53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V1" s="674"/>
      <c r="W1" s="675"/>
      <c r="X1" s="675"/>
      <c r="Y1" s="675"/>
      <c r="Z1" s="675"/>
      <c r="AA1" s="675"/>
      <c r="AB1" s="675"/>
      <c r="AC1" s="675"/>
      <c r="AD1" s="675"/>
      <c r="AE1" s="675"/>
      <c r="AF1" s="675"/>
      <c r="AG1" s="675"/>
      <c r="AH1" s="675"/>
      <c r="AI1" s="675"/>
      <c r="AJ1" s="675"/>
      <c r="AK1" s="675"/>
      <c r="AL1" s="675"/>
      <c r="AM1" s="675"/>
      <c r="AN1" s="675"/>
      <c r="AO1" s="675"/>
    </row>
    <row r="2" spans="1:41" s="65" customFormat="1" ht="18" customHeight="1">
      <c r="A2" s="537"/>
      <c r="B2" s="538"/>
      <c r="C2" s="764" t="s">
        <v>56</v>
      </c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807"/>
      <c r="O2" s="808" t="s">
        <v>89</v>
      </c>
      <c r="P2" s="762"/>
      <c r="Q2" s="762"/>
      <c r="R2" s="762"/>
      <c r="S2" s="762"/>
      <c r="T2" s="763"/>
      <c r="V2" s="82"/>
      <c r="W2" s="82"/>
      <c r="X2" s="813"/>
      <c r="Y2" s="814"/>
      <c r="Z2" s="814"/>
      <c r="AA2" s="814"/>
      <c r="AB2" s="814"/>
      <c r="AC2" s="814"/>
      <c r="AD2" s="814"/>
      <c r="AE2" s="814"/>
      <c r="AF2" s="814"/>
      <c r="AG2" s="814"/>
      <c r="AH2" s="814"/>
      <c r="AI2" s="814"/>
      <c r="AJ2" s="813"/>
      <c r="AK2" s="814"/>
      <c r="AL2" s="814"/>
      <c r="AM2" s="814"/>
      <c r="AN2" s="814"/>
      <c r="AO2" s="814"/>
    </row>
    <row r="3" spans="1:41" s="65" customFormat="1" ht="18" customHeight="1">
      <c r="A3" s="539"/>
      <c r="B3" s="540"/>
      <c r="C3" s="765" t="s">
        <v>115</v>
      </c>
      <c r="D3" s="766"/>
      <c r="E3" s="766"/>
      <c r="F3" s="766"/>
      <c r="G3" s="766"/>
      <c r="H3" s="766"/>
      <c r="I3" s="743" t="s">
        <v>53</v>
      </c>
      <c r="J3" s="745"/>
      <c r="K3" s="745"/>
      <c r="L3" s="743" t="s">
        <v>59</v>
      </c>
      <c r="M3" s="745"/>
      <c r="N3" s="805"/>
      <c r="O3" s="774" t="s">
        <v>57</v>
      </c>
      <c r="P3" s="775"/>
      <c r="Q3" s="775"/>
      <c r="R3" s="740" t="s">
        <v>58</v>
      </c>
      <c r="S3" s="806"/>
      <c r="T3" s="742"/>
      <c r="V3" s="82"/>
      <c r="W3" s="82"/>
      <c r="X3" s="814"/>
      <c r="Y3" s="814"/>
      <c r="Z3" s="814"/>
      <c r="AA3" s="814"/>
      <c r="AB3" s="814"/>
      <c r="AC3" s="814"/>
      <c r="AD3" s="815"/>
      <c r="AE3" s="816"/>
      <c r="AF3" s="816"/>
      <c r="AG3" s="815"/>
      <c r="AH3" s="816"/>
      <c r="AI3" s="816"/>
      <c r="AJ3" s="813"/>
      <c r="AK3" s="814"/>
      <c r="AL3" s="814"/>
      <c r="AM3" s="813"/>
      <c r="AN3" s="814"/>
      <c r="AO3" s="814"/>
    </row>
    <row r="4" spans="1:41" s="65" customFormat="1" ht="6.75" customHeight="1">
      <c r="A4" s="539"/>
      <c r="B4" s="540"/>
      <c r="C4" s="78"/>
      <c r="D4" s="77"/>
      <c r="E4" s="77"/>
      <c r="F4" s="77"/>
      <c r="G4" s="77"/>
      <c r="H4" s="76"/>
      <c r="I4" s="788">
        <v>2014</v>
      </c>
      <c r="J4" s="784">
        <v>2013</v>
      </c>
      <c r="K4" s="798">
        <v>2012</v>
      </c>
      <c r="L4" s="788">
        <v>2014</v>
      </c>
      <c r="M4" s="784">
        <v>2013</v>
      </c>
      <c r="N4" s="800">
        <v>2012</v>
      </c>
      <c r="O4" s="796">
        <v>2014</v>
      </c>
      <c r="P4" s="784">
        <v>2013</v>
      </c>
      <c r="Q4" s="798">
        <v>2012</v>
      </c>
      <c r="R4" s="782">
        <v>2014</v>
      </c>
      <c r="S4" s="784">
        <v>2013</v>
      </c>
      <c r="T4" s="786">
        <v>2012</v>
      </c>
      <c r="V4" s="82"/>
      <c r="W4" s="82"/>
      <c r="X4" s="76"/>
      <c r="Y4" s="76"/>
      <c r="Z4" s="76"/>
      <c r="AA4" s="76"/>
      <c r="AB4" s="76"/>
      <c r="AC4" s="76"/>
      <c r="AD4" s="812"/>
      <c r="AE4" s="812"/>
      <c r="AF4" s="812"/>
      <c r="AG4" s="812"/>
      <c r="AH4" s="812"/>
      <c r="AI4" s="812"/>
      <c r="AJ4" s="812"/>
      <c r="AK4" s="812"/>
      <c r="AL4" s="812"/>
      <c r="AM4" s="812"/>
      <c r="AN4" s="812"/>
      <c r="AO4" s="812"/>
    </row>
    <row r="5" spans="1:41" s="66" customFormat="1" ht="64.5" customHeight="1">
      <c r="A5" s="592" t="s">
        <v>54</v>
      </c>
      <c r="B5" s="593" t="s">
        <v>55</v>
      </c>
      <c r="C5" s="603" t="s">
        <v>82</v>
      </c>
      <c r="D5" s="61" t="s">
        <v>83</v>
      </c>
      <c r="E5" s="61" t="s">
        <v>84</v>
      </c>
      <c r="F5" s="61" t="s">
        <v>93</v>
      </c>
      <c r="G5" s="61" t="s">
        <v>85</v>
      </c>
      <c r="H5" s="595" t="s">
        <v>86</v>
      </c>
      <c r="I5" s="789"/>
      <c r="J5" s="785"/>
      <c r="K5" s="799"/>
      <c r="L5" s="789"/>
      <c r="M5" s="785"/>
      <c r="N5" s="801"/>
      <c r="O5" s="797"/>
      <c r="P5" s="785"/>
      <c r="Q5" s="799"/>
      <c r="R5" s="783"/>
      <c r="S5" s="785"/>
      <c r="T5" s="787"/>
      <c r="V5" s="676"/>
      <c r="W5" s="676"/>
      <c r="X5" s="677"/>
      <c r="Y5" s="677"/>
      <c r="Z5" s="677"/>
      <c r="AA5" s="677"/>
      <c r="AB5" s="677"/>
      <c r="AC5" s="677"/>
      <c r="AD5" s="812"/>
      <c r="AE5" s="812"/>
      <c r="AF5" s="812"/>
      <c r="AG5" s="812"/>
      <c r="AH5" s="812"/>
      <c r="AI5" s="812"/>
      <c r="AJ5" s="812"/>
      <c r="AK5" s="812"/>
      <c r="AL5" s="812"/>
      <c r="AM5" s="812"/>
      <c r="AN5" s="812"/>
      <c r="AO5" s="812"/>
    </row>
    <row r="6" spans="1:41" s="46" customFormat="1" ht="13.5" customHeight="1">
      <c r="A6" s="770">
        <v>1</v>
      </c>
      <c r="B6" s="541" t="s">
        <v>0</v>
      </c>
      <c r="C6" s="68"/>
      <c r="D6" s="561"/>
      <c r="E6" s="561"/>
      <c r="F6" s="561"/>
      <c r="G6" s="561"/>
      <c r="H6" s="461"/>
      <c r="I6" s="68">
        <f>SUM(C6:H6)</f>
        <v>0</v>
      </c>
      <c r="J6" s="561">
        <v>0</v>
      </c>
      <c r="K6" s="461">
        <v>0</v>
      </c>
      <c r="L6" s="299">
        <v>1</v>
      </c>
      <c r="M6" s="447">
        <v>5</v>
      </c>
      <c r="N6" s="618">
        <v>11</v>
      </c>
      <c r="O6" s="303">
        <f aca="true" t="shared" si="0" ref="O6:O59">I6/6</f>
        <v>0</v>
      </c>
      <c r="P6" s="304">
        <v>0</v>
      </c>
      <c r="Q6" s="305">
        <v>0</v>
      </c>
      <c r="R6" s="2">
        <v>0.00014705882352941175</v>
      </c>
      <c r="S6" s="449">
        <v>0.01</v>
      </c>
      <c r="T6" s="520">
        <v>0.02</v>
      </c>
      <c r="V6" s="810"/>
      <c r="W6" s="678"/>
      <c r="X6" s="441"/>
      <c r="Y6" s="441"/>
      <c r="Z6" s="441"/>
      <c r="AA6" s="441"/>
      <c r="AB6" s="441"/>
      <c r="AC6" s="441"/>
      <c r="AD6" s="441"/>
      <c r="AE6" s="441"/>
      <c r="AF6" s="441"/>
      <c r="AG6" s="442"/>
      <c r="AH6" s="442"/>
      <c r="AI6" s="442"/>
      <c r="AJ6" s="440"/>
      <c r="AK6" s="440"/>
      <c r="AL6" s="440"/>
      <c r="AM6" s="438"/>
      <c r="AN6" s="438"/>
      <c r="AO6" s="438"/>
    </row>
    <row r="7" spans="1:41" s="46" customFormat="1" ht="13.5" customHeight="1">
      <c r="A7" s="758"/>
      <c r="B7" s="545" t="s">
        <v>1</v>
      </c>
      <c r="C7" s="485"/>
      <c r="D7" s="435"/>
      <c r="E7" s="435">
        <v>1</v>
      </c>
      <c r="F7" s="435"/>
      <c r="G7" s="435"/>
      <c r="H7" s="422"/>
      <c r="I7" s="485">
        <f aca="true" t="shared" si="1" ref="I7:I58">SUM(C7:H7)</f>
        <v>1</v>
      </c>
      <c r="J7" s="435">
        <v>0</v>
      </c>
      <c r="K7" s="422">
        <v>0</v>
      </c>
      <c r="L7" s="234">
        <v>14</v>
      </c>
      <c r="M7" s="284">
        <v>22</v>
      </c>
      <c r="N7" s="633">
        <v>13</v>
      </c>
      <c r="O7" s="308">
        <f t="shared" si="0"/>
        <v>0.16666666666666666</v>
      </c>
      <c r="P7" s="285">
        <v>0</v>
      </c>
      <c r="Q7" s="286">
        <v>0</v>
      </c>
      <c r="R7" s="241">
        <v>0.03</v>
      </c>
      <c r="S7" s="437">
        <v>0.05</v>
      </c>
      <c r="T7" s="372">
        <v>0.03</v>
      </c>
      <c r="V7" s="810"/>
      <c r="W7" s="678"/>
      <c r="X7" s="441"/>
      <c r="Y7" s="441"/>
      <c r="Z7" s="441"/>
      <c r="AA7" s="441"/>
      <c r="AB7" s="441"/>
      <c r="AC7" s="441"/>
      <c r="AD7" s="441"/>
      <c r="AE7" s="441"/>
      <c r="AF7" s="441"/>
      <c r="AG7" s="442"/>
      <c r="AH7" s="442"/>
      <c r="AI7" s="442"/>
      <c r="AJ7" s="440"/>
      <c r="AK7" s="440"/>
      <c r="AL7" s="440"/>
      <c r="AM7" s="438"/>
      <c r="AN7" s="438"/>
      <c r="AO7" s="438"/>
    </row>
    <row r="8" spans="1:41" s="46" customFormat="1" ht="13.5" customHeight="1">
      <c r="A8" s="758"/>
      <c r="B8" s="545" t="s">
        <v>2</v>
      </c>
      <c r="C8" s="485"/>
      <c r="D8" s="435">
        <v>1</v>
      </c>
      <c r="E8" s="435"/>
      <c r="F8" s="435"/>
      <c r="G8" s="435"/>
      <c r="H8" s="422"/>
      <c r="I8" s="485">
        <f t="shared" si="1"/>
        <v>1</v>
      </c>
      <c r="J8" s="435">
        <v>0</v>
      </c>
      <c r="K8" s="422">
        <v>0</v>
      </c>
      <c r="L8" s="234">
        <v>4</v>
      </c>
      <c r="M8" s="284">
        <v>13</v>
      </c>
      <c r="N8" s="633">
        <v>14</v>
      </c>
      <c r="O8" s="308">
        <f t="shared" si="0"/>
        <v>0.16666666666666666</v>
      </c>
      <c r="P8" s="285">
        <v>0</v>
      </c>
      <c r="Q8" s="286">
        <v>0</v>
      </c>
      <c r="R8" s="241">
        <v>0.01</v>
      </c>
      <c r="S8" s="437">
        <v>0.03</v>
      </c>
      <c r="T8" s="372">
        <v>0.03</v>
      </c>
      <c r="V8" s="810"/>
      <c r="W8" s="678"/>
      <c r="X8" s="441"/>
      <c r="Y8" s="441"/>
      <c r="Z8" s="441"/>
      <c r="AA8" s="441"/>
      <c r="AB8" s="441"/>
      <c r="AC8" s="441"/>
      <c r="AD8" s="441"/>
      <c r="AE8" s="441"/>
      <c r="AF8" s="441"/>
      <c r="AG8" s="442"/>
      <c r="AH8" s="442"/>
      <c r="AI8" s="442"/>
      <c r="AJ8" s="440"/>
      <c r="AK8" s="440"/>
      <c r="AL8" s="440"/>
      <c r="AM8" s="438"/>
      <c r="AN8" s="438"/>
      <c r="AO8" s="438"/>
    </row>
    <row r="9" spans="1:41" s="46" customFormat="1" ht="13.5" customHeight="1">
      <c r="A9" s="758"/>
      <c r="B9" s="545" t="s">
        <v>3</v>
      </c>
      <c r="C9" s="485"/>
      <c r="D9" s="435"/>
      <c r="E9" s="435"/>
      <c r="F9" s="435"/>
      <c r="G9" s="435"/>
      <c r="H9" s="422"/>
      <c r="I9" s="485">
        <f t="shared" si="1"/>
        <v>0</v>
      </c>
      <c r="J9" s="435">
        <v>0</v>
      </c>
      <c r="K9" s="422">
        <v>0</v>
      </c>
      <c r="L9" s="234">
        <v>10</v>
      </c>
      <c r="M9" s="284">
        <v>17</v>
      </c>
      <c r="N9" s="633">
        <v>11</v>
      </c>
      <c r="O9" s="308">
        <f t="shared" si="0"/>
        <v>0</v>
      </c>
      <c r="P9" s="285">
        <v>0</v>
      </c>
      <c r="Q9" s="286">
        <v>0</v>
      </c>
      <c r="R9" s="241">
        <v>0.02</v>
      </c>
      <c r="S9" s="437">
        <v>0.04</v>
      </c>
      <c r="T9" s="372">
        <v>0.02</v>
      </c>
      <c r="V9" s="810"/>
      <c r="W9" s="678"/>
      <c r="X9" s="441"/>
      <c r="Y9" s="441"/>
      <c r="Z9" s="441"/>
      <c r="AA9" s="441"/>
      <c r="AB9" s="441"/>
      <c r="AC9" s="441"/>
      <c r="AD9" s="441"/>
      <c r="AE9" s="441"/>
      <c r="AF9" s="441"/>
      <c r="AG9" s="442"/>
      <c r="AH9" s="442"/>
      <c r="AI9" s="442"/>
      <c r="AJ9" s="440"/>
      <c r="AK9" s="440"/>
      <c r="AL9" s="440"/>
      <c r="AM9" s="438"/>
      <c r="AN9" s="438"/>
      <c r="AO9" s="438"/>
    </row>
    <row r="10" spans="1:41" s="46" customFormat="1" ht="13.5" customHeight="1">
      <c r="A10" s="759"/>
      <c r="B10" s="545" t="s">
        <v>4</v>
      </c>
      <c r="C10" s="485"/>
      <c r="D10" s="435"/>
      <c r="E10" s="435">
        <v>1</v>
      </c>
      <c r="F10" s="435"/>
      <c r="G10" s="435"/>
      <c r="H10" s="422"/>
      <c r="I10" s="485">
        <f t="shared" si="1"/>
        <v>1</v>
      </c>
      <c r="J10" s="435">
        <v>0</v>
      </c>
      <c r="K10" s="422">
        <v>0</v>
      </c>
      <c r="L10" s="234">
        <v>11</v>
      </c>
      <c r="M10" s="284">
        <v>18</v>
      </c>
      <c r="N10" s="633">
        <v>10</v>
      </c>
      <c r="O10" s="308">
        <f t="shared" si="0"/>
        <v>0.16666666666666666</v>
      </c>
      <c r="P10" s="285">
        <v>0</v>
      </c>
      <c r="Q10" s="286">
        <v>0</v>
      </c>
      <c r="R10" s="241">
        <v>0.02</v>
      </c>
      <c r="S10" s="437">
        <v>0.04</v>
      </c>
      <c r="T10" s="372">
        <v>0.02</v>
      </c>
      <c r="V10" s="810"/>
      <c r="W10" s="678"/>
      <c r="X10" s="441"/>
      <c r="Y10" s="441"/>
      <c r="Z10" s="441"/>
      <c r="AA10" s="441"/>
      <c r="AB10" s="441"/>
      <c r="AC10" s="441"/>
      <c r="AD10" s="441"/>
      <c r="AE10" s="441"/>
      <c r="AF10" s="441"/>
      <c r="AG10" s="442"/>
      <c r="AH10" s="442"/>
      <c r="AI10" s="442"/>
      <c r="AJ10" s="440"/>
      <c r="AK10" s="440"/>
      <c r="AL10" s="440"/>
      <c r="AM10" s="438"/>
      <c r="AN10" s="438"/>
      <c r="AO10" s="438"/>
    </row>
    <row r="11" spans="1:41" s="3" customFormat="1" ht="13.5" customHeight="1">
      <c r="A11" s="771">
        <v>2</v>
      </c>
      <c r="B11" s="562" t="s">
        <v>5</v>
      </c>
      <c r="C11" s="275"/>
      <c r="D11" s="450"/>
      <c r="E11" s="450"/>
      <c r="F11" s="450"/>
      <c r="G11" s="450"/>
      <c r="H11" s="277"/>
      <c r="I11" s="275">
        <f t="shared" si="1"/>
        <v>0</v>
      </c>
      <c r="J11" s="450">
        <v>0</v>
      </c>
      <c r="K11" s="277">
        <v>0</v>
      </c>
      <c r="L11" s="275">
        <v>14</v>
      </c>
      <c r="M11" s="450">
        <v>15</v>
      </c>
      <c r="N11" s="646">
        <v>13</v>
      </c>
      <c r="O11" s="320">
        <f t="shared" si="0"/>
        <v>0</v>
      </c>
      <c r="P11" s="314">
        <v>0</v>
      </c>
      <c r="Q11" s="321">
        <v>0</v>
      </c>
      <c r="R11" s="280">
        <v>0.03</v>
      </c>
      <c r="S11" s="433">
        <v>0.03</v>
      </c>
      <c r="T11" s="487">
        <v>0.03</v>
      </c>
      <c r="V11" s="811"/>
      <c r="W11" s="678"/>
      <c r="X11" s="442"/>
      <c r="Y11" s="442"/>
      <c r="Z11" s="442"/>
      <c r="AA11" s="442"/>
      <c r="AB11" s="442"/>
      <c r="AC11" s="442"/>
      <c r="AD11" s="442"/>
      <c r="AE11" s="442"/>
      <c r="AF11" s="442"/>
      <c r="AG11" s="442"/>
      <c r="AH11" s="442"/>
      <c r="AI11" s="442"/>
      <c r="AJ11" s="440"/>
      <c r="AK11" s="440"/>
      <c r="AL11" s="440"/>
      <c r="AM11" s="438"/>
      <c r="AN11" s="438"/>
      <c r="AO11" s="438"/>
    </row>
    <row r="12" spans="1:41" s="3" customFormat="1" ht="13.5" customHeight="1">
      <c r="A12" s="772"/>
      <c r="B12" s="545" t="s">
        <v>6</v>
      </c>
      <c r="C12" s="234"/>
      <c r="D12" s="284"/>
      <c r="E12" s="284"/>
      <c r="F12" s="284"/>
      <c r="G12" s="284"/>
      <c r="H12" s="236"/>
      <c r="I12" s="234">
        <f t="shared" si="1"/>
        <v>0</v>
      </c>
      <c r="J12" s="284">
        <v>0</v>
      </c>
      <c r="K12" s="236">
        <v>0</v>
      </c>
      <c r="L12" s="234">
        <v>8</v>
      </c>
      <c r="M12" s="284">
        <v>9</v>
      </c>
      <c r="N12" s="633">
        <v>15</v>
      </c>
      <c r="O12" s="308">
        <f t="shared" si="0"/>
        <v>0</v>
      </c>
      <c r="P12" s="285">
        <v>0</v>
      </c>
      <c r="Q12" s="286">
        <v>0</v>
      </c>
      <c r="R12" s="241">
        <v>0.02</v>
      </c>
      <c r="S12" s="437">
        <v>0.02</v>
      </c>
      <c r="T12" s="372">
        <v>0.03</v>
      </c>
      <c r="V12" s="811"/>
      <c r="W12" s="678"/>
      <c r="X12" s="442"/>
      <c r="Y12" s="442"/>
      <c r="Z12" s="442"/>
      <c r="AA12" s="442"/>
      <c r="AB12" s="442"/>
      <c r="AC12" s="442"/>
      <c r="AD12" s="442"/>
      <c r="AE12" s="442"/>
      <c r="AF12" s="442"/>
      <c r="AG12" s="442"/>
      <c r="AH12" s="442"/>
      <c r="AI12" s="442"/>
      <c r="AJ12" s="440"/>
      <c r="AK12" s="440"/>
      <c r="AL12" s="440"/>
      <c r="AM12" s="438"/>
      <c r="AN12" s="438"/>
      <c r="AO12" s="438"/>
    </row>
    <row r="13" spans="1:41" s="3" customFormat="1" ht="13.5" customHeight="1">
      <c r="A13" s="772"/>
      <c r="B13" s="545" t="s">
        <v>7</v>
      </c>
      <c r="C13" s="234"/>
      <c r="D13" s="284"/>
      <c r="E13" s="284"/>
      <c r="F13" s="284"/>
      <c r="G13" s="284"/>
      <c r="H13" s="236"/>
      <c r="I13" s="234">
        <f t="shared" si="1"/>
        <v>0</v>
      </c>
      <c r="J13" s="284">
        <v>0</v>
      </c>
      <c r="K13" s="236">
        <v>0</v>
      </c>
      <c r="L13" s="234">
        <v>7</v>
      </c>
      <c r="M13" s="284">
        <v>11</v>
      </c>
      <c r="N13" s="633">
        <v>15</v>
      </c>
      <c r="O13" s="308">
        <f t="shared" si="0"/>
        <v>0</v>
      </c>
      <c r="P13" s="285">
        <v>0</v>
      </c>
      <c r="Q13" s="286">
        <v>0</v>
      </c>
      <c r="R13" s="241">
        <v>0.01</v>
      </c>
      <c r="S13" s="437">
        <v>0.02</v>
      </c>
      <c r="T13" s="372">
        <v>0.03</v>
      </c>
      <c r="V13" s="811"/>
      <c r="W13" s="678"/>
      <c r="X13" s="442"/>
      <c r="Y13" s="442"/>
      <c r="Z13" s="442"/>
      <c r="AA13" s="442"/>
      <c r="AB13" s="442"/>
      <c r="AC13" s="442"/>
      <c r="AD13" s="442"/>
      <c r="AE13" s="442"/>
      <c r="AF13" s="442"/>
      <c r="AG13" s="442"/>
      <c r="AH13" s="442"/>
      <c r="AI13" s="442"/>
      <c r="AJ13" s="440"/>
      <c r="AK13" s="440"/>
      <c r="AL13" s="440"/>
      <c r="AM13" s="438"/>
      <c r="AN13" s="438"/>
      <c r="AO13" s="438"/>
    </row>
    <row r="14" spans="1:41" s="3" customFormat="1" ht="13.5" customHeight="1">
      <c r="A14" s="773"/>
      <c r="B14" s="546" t="s">
        <v>8</v>
      </c>
      <c r="C14" s="253"/>
      <c r="D14" s="288"/>
      <c r="E14" s="288">
        <v>2</v>
      </c>
      <c r="F14" s="288"/>
      <c r="G14" s="288"/>
      <c r="H14" s="255"/>
      <c r="I14" s="253">
        <f t="shared" si="1"/>
        <v>2</v>
      </c>
      <c r="J14" s="288">
        <v>0</v>
      </c>
      <c r="K14" s="255">
        <v>0</v>
      </c>
      <c r="L14" s="253">
        <v>10</v>
      </c>
      <c r="M14" s="288">
        <v>12</v>
      </c>
      <c r="N14" s="657">
        <v>12</v>
      </c>
      <c r="O14" s="312">
        <f t="shared" si="0"/>
        <v>0.3333333333333333</v>
      </c>
      <c r="P14" s="289">
        <v>0</v>
      </c>
      <c r="Q14" s="290">
        <v>0</v>
      </c>
      <c r="R14" s="259">
        <v>0.02</v>
      </c>
      <c r="S14" s="446">
        <v>0.03</v>
      </c>
      <c r="T14" s="374">
        <v>0.03</v>
      </c>
      <c r="V14" s="811"/>
      <c r="W14" s="678"/>
      <c r="X14" s="442"/>
      <c r="Y14" s="442"/>
      <c r="Z14" s="442"/>
      <c r="AA14" s="442"/>
      <c r="AB14" s="442"/>
      <c r="AC14" s="442"/>
      <c r="AD14" s="442"/>
      <c r="AE14" s="442"/>
      <c r="AF14" s="442"/>
      <c r="AG14" s="442"/>
      <c r="AH14" s="442"/>
      <c r="AI14" s="442"/>
      <c r="AJ14" s="440"/>
      <c r="AK14" s="440"/>
      <c r="AL14" s="440"/>
      <c r="AM14" s="438"/>
      <c r="AN14" s="438"/>
      <c r="AO14" s="438"/>
    </row>
    <row r="15" spans="1:41" s="3" customFormat="1" ht="13.5" customHeight="1">
      <c r="A15" s="757">
        <v>3</v>
      </c>
      <c r="B15" s="545" t="s">
        <v>9</v>
      </c>
      <c r="C15" s="234"/>
      <c r="D15" s="284"/>
      <c r="E15" s="284"/>
      <c r="F15" s="284"/>
      <c r="G15" s="284"/>
      <c r="H15" s="236"/>
      <c r="I15" s="234">
        <f t="shared" si="1"/>
        <v>0</v>
      </c>
      <c r="J15" s="284">
        <v>0</v>
      </c>
      <c r="K15" s="236">
        <v>0</v>
      </c>
      <c r="L15" s="234">
        <v>10</v>
      </c>
      <c r="M15" s="284">
        <v>18</v>
      </c>
      <c r="N15" s="633">
        <v>14</v>
      </c>
      <c r="O15" s="308">
        <f t="shared" si="0"/>
        <v>0</v>
      </c>
      <c r="P15" s="285">
        <v>0</v>
      </c>
      <c r="Q15" s="286">
        <v>0</v>
      </c>
      <c r="R15" s="241">
        <v>0.02</v>
      </c>
      <c r="S15" s="437">
        <v>0.04</v>
      </c>
      <c r="T15" s="372">
        <v>0.03</v>
      </c>
      <c r="V15" s="810"/>
      <c r="W15" s="678"/>
      <c r="X15" s="442"/>
      <c r="Y15" s="442"/>
      <c r="Z15" s="442"/>
      <c r="AA15" s="442"/>
      <c r="AB15" s="442"/>
      <c r="AC15" s="442"/>
      <c r="AD15" s="442"/>
      <c r="AE15" s="442"/>
      <c r="AF15" s="442"/>
      <c r="AG15" s="442"/>
      <c r="AH15" s="442"/>
      <c r="AI15" s="442"/>
      <c r="AJ15" s="440"/>
      <c r="AK15" s="440"/>
      <c r="AL15" s="440"/>
      <c r="AM15" s="438"/>
      <c r="AN15" s="438"/>
      <c r="AO15" s="438"/>
    </row>
    <row r="16" spans="1:41" s="3" customFormat="1" ht="13.5" customHeight="1">
      <c r="A16" s="758"/>
      <c r="B16" s="545" t="s">
        <v>10</v>
      </c>
      <c r="C16" s="234"/>
      <c r="D16" s="284"/>
      <c r="E16" s="284">
        <v>1</v>
      </c>
      <c r="F16" s="284"/>
      <c r="G16" s="284"/>
      <c r="H16" s="236"/>
      <c r="I16" s="234">
        <f t="shared" si="1"/>
        <v>1</v>
      </c>
      <c r="J16" s="284">
        <v>0</v>
      </c>
      <c r="K16" s="236">
        <v>0</v>
      </c>
      <c r="L16" s="234">
        <v>4</v>
      </c>
      <c r="M16" s="284">
        <v>11</v>
      </c>
      <c r="N16" s="633">
        <v>13</v>
      </c>
      <c r="O16" s="308">
        <f t="shared" si="0"/>
        <v>0.16666666666666666</v>
      </c>
      <c r="P16" s="285">
        <v>0</v>
      </c>
      <c r="Q16" s="286">
        <v>0</v>
      </c>
      <c r="R16" s="241">
        <v>0.01</v>
      </c>
      <c r="S16" s="437">
        <v>0.02</v>
      </c>
      <c r="T16" s="372">
        <v>0.03</v>
      </c>
      <c r="V16" s="810"/>
      <c r="W16" s="678"/>
      <c r="X16" s="442"/>
      <c r="Y16" s="442"/>
      <c r="Z16" s="442"/>
      <c r="AA16" s="442"/>
      <c r="AB16" s="442"/>
      <c r="AC16" s="442"/>
      <c r="AD16" s="442"/>
      <c r="AE16" s="442"/>
      <c r="AF16" s="442"/>
      <c r="AG16" s="442"/>
      <c r="AH16" s="442"/>
      <c r="AI16" s="442"/>
      <c r="AJ16" s="440"/>
      <c r="AK16" s="440"/>
      <c r="AL16" s="440"/>
      <c r="AM16" s="438"/>
      <c r="AN16" s="438"/>
      <c r="AO16" s="438"/>
    </row>
    <row r="17" spans="1:41" s="3" customFormat="1" ht="13.5" customHeight="1">
      <c r="A17" s="758"/>
      <c r="B17" s="545" t="s">
        <v>11</v>
      </c>
      <c r="C17" s="234"/>
      <c r="D17" s="284"/>
      <c r="E17" s="284"/>
      <c r="F17" s="284"/>
      <c r="G17" s="284"/>
      <c r="H17" s="236"/>
      <c r="I17" s="234">
        <f t="shared" si="1"/>
        <v>0</v>
      </c>
      <c r="J17" s="284">
        <v>0</v>
      </c>
      <c r="K17" s="236">
        <v>0</v>
      </c>
      <c r="L17" s="234">
        <v>11</v>
      </c>
      <c r="M17" s="284">
        <v>18</v>
      </c>
      <c r="N17" s="633">
        <v>9</v>
      </c>
      <c r="O17" s="308">
        <f t="shared" si="0"/>
        <v>0</v>
      </c>
      <c r="P17" s="285">
        <v>0</v>
      </c>
      <c r="Q17" s="286">
        <v>0</v>
      </c>
      <c r="R17" s="241">
        <v>0.02</v>
      </c>
      <c r="S17" s="437">
        <v>0.04</v>
      </c>
      <c r="T17" s="372">
        <v>0.02</v>
      </c>
      <c r="V17" s="810"/>
      <c r="W17" s="678"/>
      <c r="X17" s="442"/>
      <c r="Y17" s="442"/>
      <c r="Z17" s="442"/>
      <c r="AA17" s="442"/>
      <c r="AB17" s="442"/>
      <c r="AC17" s="442"/>
      <c r="AD17" s="442"/>
      <c r="AE17" s="442"/>
      <c r="AF17" s="442"/>
      <c r="AG17" s="442"/>
      <c r="AH17" s="442"/>
      <c r="AI17" s="442"/>
      <c r="AJ17" s="440"/>
      <c r="AK17" s="440"/>
      <c r="AL17" s="440"/>
      <c r="AM17" s="438"/>
      <c r="AN17" s="438"/>
      <c r="AO17" s="438"/>
    </row>
    <row r="18" spans="1:41" s="3" customFormat="1" ht="13.5" customHeight="1">
      <c r="A18" s="759"/>
      <c r="B18" s="546" t="s">
        <v>12</v>
      </c>
      <c r="C18" s="253"/>
      <c r="D18" s="288"/>
      <c r="E18" s="288"/>
      <c r="F18" s="288"/>
      <c r="G18" s="288"/>
      <c r="H18" s="255"/>
      <c r="I18" s="253">
        <f t="shared" si="1"/>
        <v>0</v>
      </c>
      <c r="J18" s="288">
        <v>0</v>
      </c>
      <c r="K18" s="255">
        <v>0</v>
      </c>
      <c r="L18" s="253">
        <v>7</v>
      </c>
      <c r="M18" s="288">
        <v>12</v>
      </c>
      <c r="N18" s="657">
        <v>13</v>
      </c>
      <c r="O18" s="312">
        <f t="shared" si="0"/>
        <v>0</v>
      </c>
      <c r="P18" s="289">
        <v>0</v>
      </c>
      <c r="Q18" s="290">
        <v>0</v>
      </c>
      <c r="R18" s="259">
        <v>0.01</v>
      </c>
      <c r="S18" s="446">
        <v>0.03</v>
      </c>
      <c r="T18" s="374">
        <v>0.03</v>
      </c>
      <c r="V18" s="810"/>
      <c r="W18" s="678"/>
      <c r="X18" s="442"/>
      <c r="Y18" s="442"/>
      <c r="Z18" s="442"/>
      <c r="AA18" s="442"/>
      <c r="AB18" s="442"/>
      <c r="AC18" s="442"/>
      <c r="AD18" s="442"/>
      <c r="AE18" s="442"/>
      <c r="AF18" s="442"/>
      <c r="AG18" s="442"/>
      <c r="AH18" s="442"/>
      <c r="AI18" s="442"/>
      <c r="AJ18" s="440"/>
      <c r="AK18" s="440"/>
      <c r="AL18" s="440"/>
      <c r="AM18" s="438"/>
      <c r="AN18" s="438"/>
      <c r="AO18" s="438"/>
    </row>
    <row r="19" spans="1:41" s="3" customFormat="1" ht="13.5" customHeight="1">
      <c r="A19" s="757">
        <v>4</v>
      </c>
      <c r="B19" s="545" t="s">
        <v>13</v>
      </c>
      <c r="C19" s="234"/>
      <c r="D19" s="284"/>
      <c r="E19" s="284">
        <v>1</v>
      </c>
      <c r="F19" s="284"/>
      <c r="G19" s="284"/>
      <c r="H19" s="236"/>
      <c r="I19" s="234">
        <f t="shared" si="1"/>
        <v>1</v>
      </c>
      <c r="J19" s="284">
        <v>0</v>
      </c>
      <c r="K19" s="236">
        <v>0</v>
      </c>
      <c r="L19" s="234">
        <v>5</v>
      </c>
      <c r="M19" s="284">
        <v>15</v>
      </c>
      <c r="N19" s="633">
        <v>18</v>
      </c>
      <c r="O19" s="308">
        <f t="shared" si="0"/>
        <v>0.16666666666666666</v>
      </c>
      <c r="P19" s="285">
        <v>0</v>
      </c>
      <c r="Q19" s="286">
        <v>0</v>
      </c>
      <c r="R19" s="241">
        <v>0.01</v>
      </c>
      <c r="S19" s="437">
        <v>0.03</v>
      </c>
      <c r="T19" s="372">
        <v>0.04</v>
      </c>
      <c r="V19" s="810"/>
      <c r="W19" s="678"/>
      <c r="X19" s="442"/>
      <c r="Y19" s="442"/>
      <c r="Z19" s="442"/>
      <c r="AA19" s="442"/>
      <c r="AB19" s="442"/>
      <c r="AC19" s="442"/>
      <c r="AD19" s="442"/>
      <c r="AE19" s="442"/>
      <c r="AF19" s="442"/>
      <c r="AG19" s="442"/>
      <c r="AH19" s="442"/>
      <c r="AI19" s="442"/>
      <c r="AJ19" s="440"/>
      <c r="AK19" s="440"/>
      <c r="AL19" s="440"/>
      <c r="AM19" s="438"/>
      <c r="AN19" s="438"/>
      <c r="AO19" s="438"/>
    </row>
    <row r="20" spans="1:41" s="3" customFormat="1" ht="13.5" customHeight="1">
      <c r="A20" s="758"/>
      <c r="B20" s="545" t="s">
        <v>14</v>
      </c>
      <c r="C20" s="234"/>
      <c r="D20" s="284"/>
      <c r="E20" s="284"/>
      <c r="F20" s="284"/>
      <c r="G20" s="284"/>
      <c r="H20" s="236"/>
      <c r="I20" s="234">
        <f t="shared" si="1"/>
        <v>0</v>
      </c>
      <c r="J20" s="284">
        <v>0</v>
      </c>
      <c r="K20" s="236">
        <v>0</v>
      </c>
      <c r="L20" s="234">
        <v>5</v>
      </c>
      <c r="M20" s="284">
        <v>12</v>
      </c>
      <c r="N20" s="633">
        <v>14</v>
      </c>
      <c r="O20" s="308">
        <f t="shared" si="0"/>
        <v>0</v>
      </c>
      <c r="P20" s="285">
        <v>0</v>
      </c>
      <c r="Q20" s="286">
        <v>0</v>
      </c>
      <c r="R20" s="241">
        <v>0.01</v>
      </c>
      <c r="S20" s="437">
        <v>0.03</v>
      </c>
      <c r="T20" s="372">
        <v>0.03</v>
      </c>
      <c r="V20" s="810"/>
      <c r="W20" s="678"/>
      <c r="X20" s="442"/>
      <c r="Y20" s="442"/>
      <c r="Z20" s="442"/>
      <c r="AA20" s="442"/>
      <c r="AB20" s="442"/>
      <c r="AC20" s="442"/>
      <c r="AD20" s="442"/>
      <c r="AE20" s="442"/>
      <c r="AF20" s="442"/>
      <c r="AG20" s="442"/>
      <c r="AH20" s="442"/>
      <c r="AI20" s="442"/>
      <c r="AJ20" s="440"/>
      <c r="AK20" s="440"/>
      <c r="AL20" s="440"/>
      <c r="AM20" s="438"/>
      <c r="AN20" s="438"/>
      <c r="AO20" s="438"/>
    </row>
    <row r="21" spans="1:41" s="3" customFormat="1" ht="13.5" customHeight="1">
      <c r="A21" s="758"/>
      <c r="B21" s="545" t="s">
        <v>15</v>
      </c>
      <c r="C21" s="234"/>
      <c r="D21" s="284"/>
      <c r="E21" s="284"/>
      <c r="F21" s="284"/>
      <c r="G21" s="284"/>
      <c r="H21" s="236"/>
      <c r="I21" s="234">
        <f t="shared" si="1"/>
        <v>0</v>
      </c>
      <c r="J21" s="284">
        <v>0</v>
      </c>
      <c r="K21" s="236">
        <v>0</v>
      </c>
      <c r="L21" s="234">
        <v>1</v>
      </c>
      <c r="M21" s="284">
        <v>20</v>
      </c>
      <c r="N21" s="633">
        <v>17</v>
      </c>
      <c r="O21" s="308">
        <f t="shared" si="0"/>
        <v>0</v>
      </c>
      <c r="P21" s="285">
        <v>0</v>
      </c>
      <c r="Q21" s="286">
        <v>0</v>
      </c>
      <c r="R21" s="241">
        <v>0.00014705882352941175</v>
      </c>
      <c r="S21" s="437">
        <v>0.04</v>
      </c>
      <c r="T21" s="372">
        <v>0.04</v>
      </c>
      <c r="V21" s="810"/>
      <c r="W21" s="678"/>
      <c r="X21" s="442"/>
      <c r="Y21" s="442"/>
      <c r="Z21" s="442"/>
      <c r="AA21" s="442"/>
      <c r="AB21" s="442"/>
      <c r="AC21" s="442"/>
      <c r="AD21" s="442"/>
      <c r="AE21" s="442"/>
      <c r="AF21" s="442"/>
      <c r="AG21" s="442"/>
      <c r="AH21" s="442"/>
      <c r="AI21" s="442"/>
      <c r="AJ21" s="440"/>
      <c r="AK21" s="440"/>
      <c r="AL21" s="440"/>
      <c r="AM21" s="438"/>
      <c r="AN21" s="438"/>
      <c r="AO21" s="438"/>
    </row>
    <row r="22" spans="1:41" s="3" customFormat="1" ht="13.5" customHeight="1">
      <c r="A22" s="759"/>
      <c r="B22" s="545" t="s">
        <v>16</v>
      </c>
      <c r="C22" s="253"/>
      <c r="D22" s="288"/>
      <c r="E22" s="288"/>
      <c r="F22" s="288"/>
      <c r="G22" s="288"/>
      <c r="H22" s="255"/>
      <c r="I22" s="253">
        <f t="shared" si="1"/>
        <v>0</v>
      </c>
      <c r="J22" s="288">
        <v>0</v>
      </c>
      <c r="K22" s="255">
        <v>0</v>
      </c>
      <c r="L22" s="253">
        <v>8</v>
      </c>
      <c r="M22" s="288">
        <v>19</v>
      </c>
      <c r="N22" s="657">
        <v>7</v>
      </c>
      <c r="O22" s="312">
        <f t="shared" si="0"/>
        <v>0</v>
      </c>
      <c r="P22" s="289">
        <v>0</v>
      </c>
      <c r="Q22" s="290">
        <v>0</v>
      </c>
      <c r="R22" s="259">
        <v>0.02</v>
      </c>
      <c r="S22" s="446">
        <v>0.04</v>
      </c>
      <c r="T22" s="374">
        <v>0.02</v>
      </c>
      <c r="V22" s="810"/>
      <c r="W22" s="678"/>
      <c r="X22" s="442"/>
      <c r="Y22" s="442"/>
      <c r="Z22" s="442"/>
      <c r="AA22" s="442"/>
      <c r="AB22" s="442"/>
      <c r="AC22" s="442"/>
      <c r="AD22" s="442"/>
      <c r="AE22" s="442"/>
      <c r="AF22" s="442"/>
      <c r="AG22" s="442"/>
      <c r="AH22" s="442"/>
      <c r="AI22" s="442"/>
      <c r="AJ22" s="440"/>
      <c r="AK22" s="440"/>
      <c r="AL22" s="440"/>
      <c r="AM22" s="438"/>
      <c r="AN22" s="438"/>
      <c r="AO22" s="438"/>
    </row>
    <row r="23" spans="1:41" s="3" customFormat="1" ht="13.5" customHeight="1">
      <c r="A23" s="757">
        <v>5</v>
      </c>
      <c r="B23" s="562" t="s">
        <v>17</v>
      </c>
      <c r="C23" s="275"/>
      <c r="D23" s="450"/>
      <c r="E23" s="450"/>
      <c r="F23" s="450"/>
      <c r="G23" s="450"/>
      <c r="H23" s="277"/>
      <c r="I23" s="275">
        <f t="shared" si="1"/>
        <v>0</v>
      </c>
      <c r="J23" s="450">
        <v>0</v>
      </c>
      <c r="K23" s="277">
        <v>0</v>
      </c>
      <c r="L23" s="275">
        <v>11</v>
      </c>
      <c r="M23" s="450">
        <v>11</v>
      </c>
      <c r="N23" s="646">
        <v>7</v>
      </c>
      <c r="O23" s="320">
        <f t="shared" si="0"/>
        <v>0</v>
      </c>
      <c r="P23" s="314">
        <v>0</v>
      </c>
      <c r="Q23" s="321">
        <v>0</v>
      </c>
      <c r="R23" s="280">
        <v>0.02</v>
      </c>
      <c r="S23" s="433">
        <v>0.02</v>
      </c>
      <c r="T23" s="487">
        <v>0.02</v>
      </c>
      <c r="V23" s="810"/>
      <c r="W23" s="678"/>
      <c r="X23" s="442"/>
      <c r="Y23" s="442"/>
      <c r="Z23" s="442"/>
      <c r="AA23" s="442"/>
      <c r="AB23" s="442"/>
      <c r="AC23" s="442"/>
      <c r="AD23" s="442"/>
      <c r="AE23" s="442"/>
      <c r="AF23" s="442"/>
      <c r="AG23" s="442"/>
      <c r="AH23" s="442"/>
      <c r="AI23" s="442"/>
      <c r="AJ23" s="440"/>
      <c r="AK23" s="440"/>
      <c r="AL23" s="440"/>
      <c r="AM23" s="438"/>
      <c r="AN23" s="438"/>
      <c r="AO23" s="438"/>
    </row>
    <row r="24" spans="1:41" s="3" customFormat="1" ht="13.5" customHeight="1">
      <c r="A24" s="758"/>
      <c r="B24" s="545" t="s">
        <v>18</v>
      </c>
      <c r="C24" s="234"/>
      <c r="D24" s="284"/>
      <c r="E24" s="284"/>
      <c r="F24" s="284"/>
      <c r="G24" s="284"/>
      <c r="H24" s="236"/>
      <c r="I24" s="234">
        <f t="shared" si="1"/>
        <v>0</v>
      </c>
      <c r="J24" s="284">
        <v>0</v>
      </c>
      <c r="K24" s="236">
        <v>0</v>
      </c>
      <c r="L24" s="234">
        <v>4</v>
      </c>
      <c r="M24" s="284">
        <v>26</v>
      </c>
      <c r="N24" s="633">
        <v>23</v>
      </c>
      <c r="O24" s="308">
        <f t="shared" si="0"/>
        <v>0</v>
      </c>
      <c r="P24" s="285">
        <v>0</v>
      </c>
      <c r="Q24" s="286">
        <v>0</v>
      </c>
      <c r="R24" s="241">
        <v>0.01</v>
      </c>
      <c r="S24" s="437">
        <v>0.06</v>
      </c>
      <c r="T24" s="372">
        <v>0.05</v>
      </c>
      <c r="V24" s="810"/>
      <c r="W24" s="678"/>
      <c r="X24" s="442"/>
      <c r="Y24" s="442"/>
      <c r="Z24" s="442"/>
      <c r="AA24" s="442"/>
      <c r="AB24" s="442"/>
      <c r="AC24" s="442"/>
      <c r="AD24" s="442"/>
      <c r="AE24" s="442"/>
      <c r="AF24" s="442"/>
      <c r="AG24" s="442"/>
      <c r="AH24" s="442"/>
      <c r="AI24" s="442"/>
      <c r="AJ24" s="440"/>
      <c r="AK24" s="440"/>
      <c r="AL24" s="440"/>
      <c r="AM24" s="438"/>
      <c r="AN24" s="438"/>
      <c r="AO24" s="438"/>
    </row>
    <row r="25" spans="1:41" s="3" customFormat="1" ht="13.5" customHeight="1">
      <c r="A25" s="758"/>
      <c r="B25" s="545" t="s">
        <v>19</v>
      </c>
      <c r="C25" s="234"/>
      <c r="D25" s="284"/>
      <c r="E25" s="284"/>
      <c r="F25" s="284"/>
      <c r="G25" s="284"/>
      <c r="H25" s="236"/>
      <c r="I25" s="234">
        <f t="shared" si="1"/>
        <v>0</v>
      </c>
      <c r="J25" s="284">
        <v>0</v>
      </c>
      <c r="K25" s="236">
        <v>0</v>
      </c>
      <c r="L25" s="234">
        <v>11</v>
      </c>
      <c r="M25" s="284">
        <v>17</v>
      </c>
      <c r="N25" s="633">
        <v>12</v>
      </c>
      <c r="O25" s="308">
        <f t="shared" si="0"/>
        <v>0</v>
      </c>
      <c r="P25" s="285">
        <v>0</v>
      </c>
      <c r="Q25" s="286">
        <v>0</v>
      </c>
      <c r="R25" s="241">
        <v>0.02</v>
      </c>
      <c r="S25" s="437">
        <v>0.04</v>
      </c>
      <c r="T25" s="372">
        <v>0.03</v>
      </c>
      <c r="V25" s="810"/>
      <c r="W25" s="678"/>
      <c r="X25" s="442"/>
      <c r="Y25" s="442"/>
      <c r="Z25" s="442"/>
      <c r="AA25" s="442"/>
      <c r="AB25" s="442"/>
      <c r="AC25" s="442"/>
      <c r="AD25" s="442"/>
      <c r="AE25" s="442"/>
      <c r="AF25" s="442"/>
      <c r="AG25" s="442"/>
      <c r="AH25" s="442"/>
      <c r="AI25" s="442"/>
      <c r="AJ25" s="440"/>
      <c r="AK25" s="440"/>
      <c r="AL25" s="440"/>
      <c r="AM25" s="438"/>
      <c r="AN25" s="438"/>
      <c r="AO25" s="438"/>
    </row>
    <row r="26" spans="1:41" s="3" customFormat="1" ht="13.5" customHeight="1">
      <c r="A26" s="758"/>
      <c r="B26" s="545" t="s">
        <v>20</v>
      </c>
      <c r="C26" s="234"/>
      <c r="D26" s="284"/>
      <c r="E26" s="284"/>
      <c r="F26" s="284"/>
      <c r="G26" s="284"/>
      <c r="H26" s="236"/>
      <c r="I26" s="234">
        <f t="shared" si="1"/>
        <v>0</v>
      </c>
      <c r="J26" s="284">
        <v>0</v>
      </c>
      <c r="K26" s="236">
        <v>0</v>
      </c>
      <c r="L26" s="234">
        <v>6</v>
      </c>
      <c r="M26" s="284">
        <v>20</v>
      </c>
      <c r="N26" s="633">
        <v>13</v>
      </c>
      <c r="O26" s="308">
        <f t="shared" si="0"/>
        <v>0</v>
      </c>
      <c r="P26" s="285">
        <v>0</v>
      </c>
      <c r="Q26" s="286">
        <v>0</v>
      </c>
      <c r="R26" s="241">
        <v>0.01</v>
      </c>
      <c r="S26" s="437">
        <v>0.04</v>
      </c>
      <c r="T26" s="372">
        <v>0.03</v>
      </c>
      <c r="V26" s="810"/>
      <c r="W26" s="678"/>
      <c r="X26" s="442"/>
      <c r="Y26" s="442"/>
      <c r="Z26" s="442"/>
      <c r="AA26" s="442"/>
      <c r="AB26" s="442"/>
      <c r="AC26" s="442"/>
      <c r="AD26" s="442"/>
      <c r="AE26" s="442"/>
      <c r="AF26" s="442"/>
      <c r="AG26" s="442"/>
      <c r="AH26" s="442"/>
      <c r="AI26" s="442"/>
      <c r="AJ26" s="440"/>
      <c r="AK26" s="440"/>
      <c r="AL26" s="440"/>
      <c r="AM26" s="438"/>
      <c r="AN26" s="438"/>
      <c r="AO26" s="438"/>
    </row>
    <row r="27" spans="1:41" s="3" customFormat="1" ht="13.5" customHeight="1">
      <c r="A27" s="759"/>
      <c r="B27" s="546" t="s">
        <v>21</v>
      </c>
      <c r="C27" s="253"/>
      <c r="D27" s="288"/>
      <c r="E27" s="288"/>
      <c r="F27" s="288"/>
      <c r="G27" s="288"/>
      <c r="H27" s="255"/>
      <c r="I27" s="253">
        <f t="shared" si="1"/>
        <v>0</v>
      </c>
      <c r="J27" s="288">
        <v>0</v>
      </c>
      <c r="K27" s="255">
        <v>0</v>
      </c>
      <c r="L27" s="253">
        <v>4</v>
      </c>
      <c r="M27" s="288">
        <v>16</v>
      </c>
      <c r="N27" s="657">
        <v>20</v>
      </c>
      <c r="O27" s="312">
        <f t="shared" si="0"/>
        <v>0</v>
      </c>
      <c r="P27" s="289">
        <v>0</v>
      </c>
      <c r="Q27" s="290">
        <v>0</v>
      </c>
      <c r="R27" s="259">
        <v>0.01</v>
      </c>
      <c r="S27" s="446">
        <v>0.03</v>
      </c>
      <c r="T27" s="374">
        <v>0.04</v>
      </c>
      <c r="V27" s="810"/>
      <c r="W27" s="678"/>
      <c r="X27" s="442"/>
      <c r="Y27" s="442"/>
      <c r="Z27" s="442"/>
      <c r="AA27" s="442"/>
      <c r="AB27" s="442"/>
      <c r="AC27" s="442"/>
      <c r="AD27" s="442"/>
      <c r="AE27" s="442"/>
      <c r="AF27" s="442"/>
      <c r="AG27" s="442"/>
      <c r="AH27" s="442"/>
      <c r="AI27" s="442"/>
      <c r="AJ27" s="440"/>
      <c r="AK27" s="440"/>
      <c r="AL27" s="440"/>
      <c r="AM27" s="438"/>
      <c r="AN27" s="438"/>
      <c r="AO27" s="438"/>
    </row>
    <row r="28" spans="1:41" s="3" customFormat="1" ht="13.5" customHeight="1">
      <c r="A28" s="757">
        <v>6</v>
      </c>
      <c r="B28" s="545" t="s">
        <v>22</v>
      </c>
      <c r="C28" s="234"/>
      <c r="D28" s="284"/>
      <c r="E28" s="284"/>
      <c r="F28" s="284"/>
      <c r="G28" s="284"/>
      <c r="H28" s="236"/>
      <c r="I28" s="234">
        <f t="shared" si="1"/>
        <v>0</v>
      </c>
      <c r="J28" s="284">
        <v>0</v>
      </c>
      <c r="K28" s="236">
        <v>0</v>
      </c>
      <c r="L28" s="234">
        <v>4</v>
      </c>
      <c r="M28" s="284">
        <v>13</v>
      </c>
      <c r="N28" s="633">
        <v>25</v>
      </c>
      <c r="O28" s="313">
        <f t="shared" si="0"/>
        <v>0</v>
      </c>
      <c r="P28" s="285">
        <v>0</v>
      </c>
      <c r="Q28" s="286">
        <v>0</v>
      </c>
      <c r="R28" s="241">
        <v>0.01</v>
      </c>
      <c r="S28" s="437">
        <v>0.03</v>
      </c>
      <c r="T28" s="372">
        <v>0.05</v>
      </c>
      <c r="V28" s="810"/>
      <c r="W28" s="678"/>
      <c r="X28" s="442"/>
      <c r="Y28" s="442"/>
      <c r="Z28" s="442"/>
      <c r="AA28" s="442"/>
      <c r="AB28" s="442"/>
      <c r="AC28" s="442"/>
      <c r="AD28" s="442"/>
      <c r="AE28" s="442"/>
      <c r="AF28" s="442"/>
      <c r="AG28" s="442"/>
      <c r="AH28" s="442"/>
      <c r="AI28" s="442"/>
      <c r="AJ28" s="440"/>
      <c r="AK28" s="440"/>
      <c r="AL28" s="440"/>
      <c r="AM28" s="438"/>
      <c r="AN28" s="438"/>
      <c r="AO28" s="438"/>
    </row>
    <row r="29" spans="1:41" s="3" customFormat="1" ht="13.5" customHeight="1">
      <c r="A29" s="758"/>
      <c r="B29" s="545" t="s">
        <v>23</v>
      </c>
      <c r="C29" s="234"/>
      <c r="D29" s="284"/>
      <c r="E29" s="284"/>
      <c r="F29" s="284"/>
      <c r="G29" s="284"/>
      <c r="H29" s="236"/>
      <c r="I29" s="234">
        <f t="shared" si="1"/>
        <v>0</v>
      </c>
      <c r="J29" s="284">
        <v>0</v>
      </c>
      <c r="K29" s="236">
        <v>1</v>
      </c>
      <c r="L29" s="234">
        <v>3</v>
      </c>
      <c r="M29" s="284">
        <v>9</v>
      </c>
      <c r="N29" s="633">
        <v>16</v>
      </c>
      <c r="O29" s="302">
        <f t="shared" si="0"/>
        <v>0</v>
      </c>
      <c r="P29" s="285">
        <v>0</v>
      </c>
      <c r="Q29" s="286">
        <v>0.17</v>
      </c>
      <c r="R29" s="241">
        <v>0.01</v>
      </c>
      <c r="S29" s="437">
        <v>0.02</v>
      </c>
      <c r="T29" s="372">
        <v>0.03</v>
      </c>
      <c r="V29" s="810"/>
      <c r="W29" s="678"/>
      <c r="X29" s="442"/>
      <c r="Y29" s="442"/>
      <c r="Z29" s="442"/>
      <c r="AA29" s="442"/>
      <c r="AB29" s="442"/>
      <c r="AC29" s="442"/>
      <c r="AD29" s="442"/>
      <c r="AE29" s="442"/>
      <c r="AF29" s="442"/>
      <c r="AG29" s="442"/>
      <c r="AH29" s="442"/>
      <c r="AI29" s="442"/>
      <c r="AJ29" s="440"/>
      <c r="AK29" s="440"/>
      <c r="AL29" s="440"/>
      <c r="AM29" s="438"/>
      <c r="AN29" s="438"/>
      <c r="AO29" s="438"/>
    </row>
    <row r="30" spans="1:41" s="3" customFormat="1" ht="13.5" customHeight="1">
      <c r="A30" s="758"/>
      <c r="B30" s="545" t="s">
        <v>24</v>
      </c>
      <c r="C30" s="234"/>
      <c r="D30" s="284"/>
      <c r="E30" s="284"/>
      <c r="F30" s="284"/>
      <c r="G30" s="284"/>
      <c r="H30" s="236"/>
      <c r="I30" s="234">
        <f>SUM(C30:H30)</f>
        <v>0</v>
      </c>
      <c r="J30" s="284">
        <v>0</v>
      </c>
      <c r="K30" s="236">
        <v>0</v>
      </c>
      <c r="L30" s="234">
        <v>5</v>
      </c>
      <c r="M30" s="284">
        <v>8</v>
      </c>
      <c r="N30" s="633">
        <v>10</v>
      </c>
      <c r="O30" s="302">
        <f t="shared" si="0"/>
        <v>0</v>
      </c>
      <c r="P30" s="285">
        <v>0</v>
      </c>
      <c r="Q30" s="286">
        <v>0</v>
      </c>
      <c r="R30" s="241">
        <v>0.01</v>
      </c>
      <c r="S30" s="437">
        <v>0.02</v>
      </c>
      <c r="T30" s="372">
        <v>0.02</v>
      </c>
      <c r="V30" s="810"/>
      <c r="W30" s="678"/>
      <c r="X30" s="442"/>
      <c r="Y30" s="442"/>
      <c r="Z30" s="442"/>
      <c r="AA30" s="442"/>
      <c r="AB30" s="442"/>
      <c r="AC30" s="442"/>
      <c r="AD30" s="442"/>
      <c r="AE30" s="442"/>
      <c r="AF30" s="442"/>
      <c r="AG30" s="442"/>
      <c r="AH30" s="442"/>
      <c r="AI30" s="442"/>
      <c r="AJ30" s="440"/>
      <c r="AK30" s="440"/>
      <c r="AL30" s="440"/>
      <c r="AM30" s="438"/>
      <c r="AN30" s="438"/>
      <c r="AO30" s="438"/>
    </row>
    <row r="31" spans="1:41" s="3" customFormat="1" ht="13.5" customHeight="1">
      <c r="A31" s="759"/>
      <c r="B31" s="546">
        <v>26</v>
      </c>
      <c r="C31" s="253"/>
      <c r="D31" s="288"/>
      <c r="E31" s="288"/>
      <c r="F31" s="288"/>
      <c r="G31" s="288"/>
      <c r="H31" s="255"/>
      <c r="I31" s="253">
        <f>SUM(C31:H31)</f>
        <v>0</v>
      </c>
      <c r="J31" s="288">
        <v>0</v>
      </c>
      <c r="K31" s="255">
        <v>0</v>
      </c>
      <c r="L31" s="253">
        <v>7</v>
      </c>
      <c r="M31" s="288">
        <v>16</v>
      </c>
      <c r="N31" s="657">
        <v>17</v>
      </c>
      <c r="O31" s="310">
        <f t="shared" si="0"/>
        <v>0</v>
      </c>
      <c r="P31" s="289">
        <v>0</v>
      </c>
      <c r="Q31" s="290">
        <v>0</v>
      </c>
      <c r="R31" s="259">
        <v>0.01</v>
      </c>
      <c r="S31" s="446">
        <v>0.03</v>
      </c>
      <c r="T31" s="374">
        <v>0.04</v>
      </c>
      <c r="V31" s="810"/>
      <c r="W31" s="678"/>
      <c r="X31" s="442"/>
      <c r="Y31" s="442"/>
      <c r="Z31" s="442"/>
      <c r="AA31" s="442"/>
      <c r="AB31" s="442"/>
      <c r="AC31" s="442"/>
      <c r="AD31" s="442"/>
      <c r="AE31" s="442"/>
      <c r="AF31" s="442"/>
      <c r="AG31" s="442"/>
      <c r="AH31" s="442"/>
      <c r="AI31" s="442"/>
      <c r="AJ31" s="440"/>
      <c r="AK31" s="440"/>
      <c r="AL31" s="440"/>
      <c r="AM31" s="438"/>
      <c r="AN31" s="438"/>
      <c r="AO31" s="438"/>
    </row>
    <row r="32" spans="1:41" s="3" customFormat="1" ht="13.5" customHeight="1">
      <c r="A32" s="757">
        <v>7</v>
      </c>
      <c r="B32" s="545" t="s">
        <v>26</v>
      </c>
      <c r="C32" s="234"/>
      <c r="D32" s="284"/>
      <c r="E32" s="284"/>
      <c r="F32" s="284"/>
      <c r="G32" s="284"/>
      <c r="H32" s="236"/>
      <c r="I32" s="234">
        <f t="shared" si="1"/>
        <v>0</v>
      </c>
      <c r="J32" s="284">
        <v>0</v>
      </c>
      <c r="K32" s="236">
        <v>0</v>
      </c>
      <c r="L32" s="234">
        <v>2</v>
      </c>
      <c r="M32" s="284">
        <v>14</v>
      </c>
      <c r="N32" s="633">
        <v>20</v>
      </c>
      <c r="O32" s="302">
        <f t="shared" si="0"/>
        <v>0</v>
      </c>
      <c r="P32" s="285">
        <v>0</v>
      </c>
      <c r="Q32" s="286">
        <v>0</v>
      </c>
      <c r="R32" s="241">
        <v>0.00014705882352941175</v>
      </c>
      <c r="S32" s="437">
        <v>0.03</v>
      </c>
      <c r="T32" s="372">
        <v>0.04</v>
      </c>
      <c r="V32" s="810"/>
      <c r="W32" s="678"/>
      <c r="X32" s="442"/>
      <c r="Y32" s="442"/>
      <c r="Z32" s="442"/>
      <c r="AA32" s="442"/>
      <c r="AB32" s="442"/>
      <c r="AC32" s="442"/>
      <c r="AD32" s="442"/>
      <c r="AE32" s="442"/>
      <c r="AF32" s="442"/>
      <c r="AG32" s="442"/>
      <c r="AH32" s="442"/>
      <c r="AI32" s="442"/>
      <c r="AJ32" s="440"/>
      <c r="AK32" s="440"/>
      <c r="AL32" s="440"/>
      <c r="AM32" s="438"/>
      <c r="AN32" s="438"/>
      <c r="AO32" s="438"/>
    </row>
    <row r="33" spans="1:41" s="3" customFormat="1" ht="13.5" customHeight="1">
      <c r="A33" s="758"/>
      <c r="B33" s="545" t="s">
        <v>27</v>
      </c>
      <c r="C33" s="234"/>
      <c r="D33" s="284"/>
      <c r="E33" s="284"/>
      <c r="F33" s="284"/>
      <c r="G33" s="284"/>
      <c r="H33" s="236"/>
      <c r="I33" s="234">
        <f t="shared" si="1"/>
        <v>0</v>
      </c>
      <c r="J33" s="284">
        <v>0</v>
      </c>
      <c r="K33" s="236">
        <v>0</v>
      </c>
      <c r="L33" s="234">
        <v>6</v>
      </c>
      <c r="M33" s="284">
        <v>13</v>
      </c>
      <c r="N33" s="633">
        <v>21</v>
      </c>
      <c r="O33" s="308">
        <f t="shared" si="0"/>
        <v>0</v>
      </c>
      <c r="P33" s="285">
        <v>0</v>
      </c>
      <c r="Q33" s="286">
        <v>0</v>
      </c>
      <c r="R33" s="241">
        <v>0.01</v>
      </c>
      <c r="S33" s="437">
        <v>0.03</v>
      </c>
      <c r="T33" s="372">
        <v>0.04</v>
      </c>
      <c r="V33" s="810"/>
      <c r="W33" s="678"/>
      <c r="X33" s="442"/>
      <c r="Y33" s="442"/>
      <c r="Z33" s="442"/>
      <c r="AA33" s="442"/>
      <c r="AB33" s="442"/>
      <c r="AC33" s="442"/>
      <c r="AD33" s="442"/>
      <c r="AE33" s="442"/>
      <c r="AF33" s="442"/>
      <c r="AG33" s="442"/>
      <c r="AH33" s="442"/>
      <c r="AI33" s="442"/>
      <c r="AJ33" s="440"/>
      <c r="AK33" s="440"/>
      <c r="AL33" s="440"/>
      <c r="AM33" s="438"/>
      <c r="AN33" s="438"/>
      <c r="AO33" s="438"/>
    </row>
    <row r="34" spans="1:41" s="3" customFormat="1" ht="13.5" customHeight="1">
      <c r="A34" s="758"/>
      <c r="B34" s="545" t="s">
        <v>28</v>
      </c>
      <c r="C34" s="234"/>
      <c r="D34" s="284"/>
      <c r="E34" s="284"/>
      <c r="F34" s="284"/>
      <c r="G34" s="284"/>
      <c r="H34" s="236"/>
      <c r="I34" s="234">
        <f t="shared" si="1"/>
        <v>0</v>
      </c>
      <c r="J34" s="284">
        <v>0</v>
      </c>
      <c r="K34" s="236">
        <v>0</v>
      </c>
      <c r="L34" s="234">
        <v>4</v>
      </c>
      <c r="M34" s="284">
        <v>16</v>
      </c>
      <c r="N34" s="633">
        <v>28</v>
      </c>
      <c r="O34" s="308">
        <f t="shared" si="0"/>
        <v>0</v>
      </c>
      <c r="P34" s="285">
        <v>0</v>
      </c>
      <c r="Q34" s="286">
        <v>0</v>
      </c>
      <c r="R34" s="241">
        <v>0.01</v>
      </c>
      <c r="S34" s="437">
        <v>0.03</v>
      </c>
      <c r="T34" s="372">
        <v>0.06</v>
      </c>
      <c r="V34" s="810"/>
      <c r="W34" s="678"/>
      <c r="X34" s="442"/>
      <c r="Y34" s="442"/>
      <c r="Z34" s="442"/>
      <c r="AA34" s="442"/>
      <c r="AB34" s="442"/>
      <c r="AC34" s="442"/>
      <c r="AD34" s="442"/>
      <c r="AE34" s="442"/>
      <c r="AF34" s="442"/>
      <c r="AG34" s="442"/>
      <c r="AH34" s="442"/>
      <c r="AI34" s="442"/>
      <c r="AJ34" s="440"/>
      <c r="AK34" s="440"/>
      <c r="AL34" s="440"/>
      <c r="AM34" s="438"/>
      <c r="AN34" s="438"/>
      <c r="AO34" s="438"/>
    </row>
    <row r="35" spans="1:41" s="3" customFormat="1" ht="13.5" customHeight="1">
      <c r="A35" s="759"/>
      <c r="B35" s="545" t="s">
        <v>29</v>
      </c>
      <c r="C35" s="234"/>
      <c r="D35" s="284"/>
      <c r="E35" s="284"/>
      <c r="F35" s="284"/>
      <c r="G35" s="284"/>
      <c r="H35" s="236"/>
      <c r="I35" s="234">
        <f t="shared" si="1"/>
        <v>0</v>
      </c>
      <c r="J35" s="284">
        <v>0</v>
      </c>
      <c r="K35" s="236">
        <v>0</v>
      </c>
      <c r="L35" s="234">
        <v>4</v>
      </c>
      <c r="M35" s="284">
        <v>22</v>
      </c>
      <c r="N35" s="633">
        <v>32</v>
      </c>
      <c r="O35" s="302">
        <f t="shared" si="0"/>
        <v>0</v>
      </c>
      <c r="P35" s="285">
        <v>0</v>
      </c>
      <c r="Q35" s="286">
        <v>0</v>
      </c>
      <c r="R35" s="241">
        <v>0.01</v>
      </c>
      <c r="S35" s="437">
        <v>0.05</v>
      </c>
      <c r="T35" s="372">
        <v>0.07</v>
      </c>
      <c r="V35" s="810"/>
      <c r="W35" s="678"/>
      <c r="X35" s="442"/>
      <c r="Y35" s="442"/>
      <c r="Z35" s="442"/>
      <c r="AA35" s="442"/>
      <c r="AB35" s="442"/>
      <c r="AC35" s="442"/>
      <c r="AD35" s="442"/>
      <c r="AE35" s="442"/>
      <c r="AF35" s="442"/>
      <c r="AG35" s="442"/>
      <c r="AH35" s="442"/>
      <c r="AI35" s="442"/>
      <c r="AJ35" s="440"/>
      <c r="AK35" s="440"/>
      <c r="AL35" s="440"/>
      <c r="AM35" s="438"/>
      <c r="AN35" s="438"/>
      <c r="AO35" s="438"/>
    </row>
    <row r="36" spans="1:41" s="3" customFormat="1" ht="13.5" customHeight="1">
      <c r="A36" s="757">
        <v>8</v>
      </c>
      <c r="B36" s="562" t="s">
        <v>30</v>
      </c>
      <c r="C36" s="275"/>
      <c r="D36" s="450"/>
      <c r="E36" s="450"/>
      <c r="F36" s="450"/>
      <c r="G36" s="450"/>
      <c r="H36" s="277"/>
      <c r="I36" s="275">
        <f t="shared" si="1"/>
        <v>0</v>
      </c>
      <c r="J36" s="450">
        <v>0</v>
      </c>
      <c r="K36" s="277">
        <v>0</v>
      </c>
      <c r="L36" s="275">
        <v>2</v>
      </c>
      <c r="M36" s="450">
        <v>13</v>
      </c>
      <c r="N36" s="646">
        <v>20</v>
      </c>
      <c r="O36" s="313">
        <f t="shared" si="0"/>
        <v>0</v>
      </c>
      <c r="P36" s="314">
        <v>0</v>
      </c>
      <c r="Q36" s="321">
        <v>0</v>
      </c>
      <c r="R36" s="280">
        <v>0.00014705882352941175</v>
      </c>
      <c r="S36" s="433">
        <v>0.03</v>
      </c>
      <c r="T36" s="487">
        <v>0.04</v>
      </c>
      <c r="V36" s="810"/>
      <c r="W36" s="678"/>
      <c r="X36" s="442"/>
      <c r="Y36" s="442"/>
      <c r="Z36" s="442"/>
      <c r="AA36" s="442"/>
      <c r="AB36" s="442"/>
      <c r="AC36" s="442"/>
      <c r="AD36" s="442"/>
      <c r="AE36" s="442"/>
      <c r="AF36" s="442"/>
      <c r="AG36" s="442"/>
      <c r="AH36" s="442"/>
      <c r="AI36" s="442"/>
      <c r="AJ36" s="440"/>
      <c r="AK36" s="440"/>
      <c r="AL36" s="440"/>
      <c r="AM36" s="438"/>
      <c r="AN36" s="438"/>
      <c r="AO36" s="438"/>
    </row>
    <row r="37" spans="1:41" s="3" customFormat="1" ht="13.5" customHeight="1">
      <c r="A37" s="758"/>
      <c r="B37" s="545" t="s">
        <v>31</v>
      </c>
      <c r="C37" s="234"/>
      <c r="D37" s="284"/>
      <c r="E37" s="284"/>
      <c r="F37" s="284"/>
      <c r="G37" s="284"/>
      <c r="H37" s="236"/>
      <c r="I37" s="234">
        <f t="shared" si="1"/>
        <v>0</v>
      </c>
      <c r="J37" s="284">
        <v>0</v>
      </c>
      <c r="K37" s="236">
        <v>0</v>
      </c>
      <c r="L37" s="234">
        <v>3</v>
      </c>
      <c r="M37" s="284">
        <v>14</v>
      </c>
      <c r="N37" s="633">
        <v>18</v>
      </c>
      <c r="O37" s="302">
        <f t="shared" si="0"/>
        <v>0</v>
      </c>
      <c r="P37" s="285">
        <v>0</v>
      </c>
      <c r="Q37" s="286"/>
      <c r="R37" s="241">
        <v>0.01</v>
      </c>
      <c r="S37" s="437">
        <v>0.03</v>
      </c>
      <c r="T37" s="372">
        <v>0.04</v>
      </c>
      <c r="V37" s="810"/>
      <c r="W37" s="678"/>
      <c r="X37" s="442"/>
      <c r="Y37" s="442"/>
      <c r="Z37" s="442"/>
      <c r="AA37" s="442"/>
      <c r="AB37" s="442"/>
      <c r="AC37" s="442"/>
      <c r="AD37" s="442"/>
      <c r="AE37" s="442"/>
      <c r="AF37" s="442"/>
      <c r="AG37" s="442"/>
      <c r="AH37" s="442"/>
      <c r="AI37" s="442"/>
      <c r="AJ37" s="440"/>
      <c r="AK37" s="440"/>
      <c r="AL37" s="440"/>
      <c r="AM37" s="438"/>
      <c r="AN37" s="438"/>
      <c r="AO37" s="438"/>
    </row>
    <row r="38" spans="1:41" s="3" customFormat="1" ht="13.5" customHeight="1">
      <c r="A38" s="758"/>
      <c r="B38" s="545" t="s">
        <v>32</v>
      </c>
      <c r="C38" s="234"/>
      <c r="D38" s="284"/>
      <c r="E38" s="284"/>
      <c r="F38" s="284"/>
      <c r="G38" s="284"/>
      <c r="H38" s="236"/>
      <c r="I38" s="234">
        <f t="shared" si="1"/>
        <v>0</v>
      </c>
      <c r="J38" s="284">
        <v>0</v>
      </c>
      <c r="K38" s="236">
        <v>0</v>
      </c>
      <c r="L38" s="234">
        <v>3</v>
      </c>
      <c r="M38" s="284">
        <v>17</v>
      </c>
      <c r="N38" s="633">
        <v>32</v>
      </c>
      <c r="O38" s="302">
        <f t="shared" si="0"/>
        <v>0</v>
      </c>
      <c r="P38" s="285">
        <v>0</v>
      </c>
      <c r="Q38" s="286"/>
      <c r="R38" s="241">
        <v>0.01</v>
      </c>
      <c r="S38" s="437">
        <v>0.04</v>
      </c>
      <c r="T38" s="372">
        <v>0.07</v>
      </c>
      <c r="V38" s="810"/>
      <c r="W38" s="678"/>
      <c r="X38" s="442"/>
      <c r="Y38" s="442"/>
      <c r="Z38" s="442"/>
      <c r="AA38" s="442"/>
      <c r="AB38" s="442"/>
      <c r="AC38" s="442"/>
      <c r="AD38" s="442"/>
      <c r="AE38" s="442"/>
      <c r="AF38" s="442"/>
      <c r="AG38" s="442"/>
      <c r="AH38" s="442"/>
      <c r="AI38" s="442"/>
      <c r="AJ38" s="440"/>
      <c r="AK38" s="440"/>
      <c r="AL38" s="440"/>
      <c r="AM38" s="438"/>
      <c r="AN38" s="438"/>
      <c r="AO38" s="438"/>
    </row>
    <row r="39" spans="1:41" s="3" customFormat="1" ht="13.5" customHeight="1">
      <c r="A39" s="758"/>
      <c r="B39" s="545" t="s">
        <v>33</v>
      </c>
      <c r="C39" s="234"/>
      <c r="D39" s="284"/>
      <c r="E39" s="284"/>
      <c r="F39" s="284"/>
      <c r="G39" s="284"/>
      <c r="H39" s="236"/>
      <c r="I39" s="234">
        <f t="shared" si="1"/>
        <v>0</v>
      </c>
      <c r="J39" s="284">
        <v>0</v>
      </c>
      <c r="K39" s="236">
        <v>0</v>
      </c>
      <c r="L39" s="234">
        <v>4</v>
      </c>
      <c r="M39" s="284">
        <v>12</v>
      </c>
      <c r="N39" s="633">
        <v>18</v>
      </c>
      <c r="O39" s="302">
        <f t="shared" si="0"/>
        <v>0</v>
      </c>
      <c r="P39" s="285">
        <v>0</v>
      </c>
      <c r="Q39" s="286"/>
      <c r="R39" s="241">
        <v>0.01</v>
      </c>
      <c r="S39" s="437">
        <v>0.03</v>
      </c>
      <c r="T39" s="372">
        <v>0.04</v>
      </c>
      <c r="V39" s="810"/>
      <c r="W39" s="678"/>
      <c r="X39" s="442"/>
      <c r="Y39" s="442"/>
      <c r="Z39" s="442"/>
      <c r="AA39" s="442"/>
      <c r="AB39" s="442"/>
      <c r="AC39" s="442"/>
      <c r="AD39" s="442"/>
      <c r="AE39" s="442"/>
      <c r="AF39" s="442"/>
      <c r="AG39" s="442"/>
      <c r="AH39" s="442"/>
      <c r="AI39" s="442"/>
      <c r="AJ39" s="440"/>
      <c r="AK39" s="440"/>
      <c r="AL39" s="440"/>
      <c r="AM39" s="438"/>
      <c r="AN39" s="438"/>
      <c r="AO39" s="438"/>
    </row>
    <row r="40" spans="1:41" s="3" customFormat="1" ht="13.5" customHeight="1">
      <c r="A40" s="759"/>
      <c r="B40" s="546" t="s">
        <v>34</v>
      </c>
      <c r="C40" s="253"/>
      <c r="D40" s="288"/>
      <c r="E40" s="288"/>
      <c r="F40" s="288"/>
      <c r="G40" s="288"/>
      <c r="H40" s="255"/>
      <c r="I40" s="253">
        <f t="shared" si="1"/>
        <v>0</v>
      </c>
      <c r="J40" s="288">
        <v>0</v>
      </c>
      <c r="K40" s="255">
        <v>0</v>
      </c>
      <c r="L40" s="253">
        <v>6</v>
      </c>
      <c r="M40" s="288">
        <v>12</v>
      </c>
      <c r="N40" s="657">
        <v>12</v>
      </c>
      <c r="O40" s="310">
        <f t="shared" si="0"/>
        <v>0</v>
      </c>
      <c r="P40" s="289">
        <v>0</v>
      </c>
      <c r="Q40" s="290"/>
      <c r="R40" s="259">
        <v>0.01</v>
      </c>
      <c r="S40" s="446">
        <v>0.03</v>
      </c>
      <c r="T40" s="374">
        <v>0.03</v>
      </c>
      <c r="V40" s="810"/>
      <c r="W40" s="678"/>
      <c r="X40" s="442"/>
      <c r="Y40" s="442"/>
      <c r="Z40" s="442"/>
      <c r="AA40" s="442"/>
      <c r="AB40" s="442"/>
      <c r="AC40" s="442"/>
      <c r="AD40" s="442"/>
      <c r="AE40" s="442"/>
      <c r="AF40" s="442"/>
      <c r="AG40" s="442"/>
      <c r="AH40" s="442"/>
      <c r="AI40" s="442"/>
      <c r="AJ40" s="440"/>
      <c r="AK40" s="440"/>
      <c r="AL40" s="440"/>
      <c r="AM40" s="438"/>
      <c r="AN40" s="438"/>
      <c r="AO40" s="438"/>
    </row>
    <row r="41" spans="1:41" s="3" customFormat="1" ht="13.5" customHeight="1">
      <c r="A41" s="757">
        <v>9</v>
      </c>
      <c r="B41" s="545" t="s">
        <v>35</v>
      </c>
      <c r="C41" s="234"/>
      <c r="D41" s="284"/>
      <c r="E41" s="284"/>
      <c r="F41" s="284"/>
      <c r="G41" s="284"/>
      <c r="H41" s="236"/>
      <c r="I41" s="234">
        <f t="shared" si="1"/>
        <v>0</v>
      </c>
      <c r="J41" s="284">
        <v>0</v>
      </c>
      <c r="K41" s="236">
        <v>0</v>
      </c>
      <c r="L41" s="234">
        <v>2</v>
      </c>
      <c r="M41" s="284">
        <v>14</v>
      </c>
      <c r="N41" s="633">
        <v>14</v>
      </c>
      <c r="O41" s="302">
        <f t="shared" si="0"/>
        <v>0</v>
      </c>
      <c r="P41" s="285">
        <v>0</v>
      </c>
      <c r="Q41" s="286"/>
      <c r="R41" s="241">
        <v>0.00014705882352941175</v>
      </c>
      <c r="S41" s="437">
        <v>0.03</v>
      </c>
      <c r="T41" s="372">
        <v>0.03</v>
      </c>
      <c r="V41" s="810"/>
      <c r="W41" s="678"/>
      <c r="X41" s="442"/>
      <c r="Y41" s="442"/>
      <c r="Z41" s="442"/>
      <c r="AA41" s="442"/>
      <c r="AB41" s="442"/>
      <c r="AC41" s="442"/>
      <c r="AD41" s="442"/>
      <c r="AE41" s="442"/>
      <c r="AF41" s="442"/>
      <c r="AG41" s="442"/>
      <c r="AH41" s="442"/>
      <c r="AI41" s="442"/>
      <c r="AJ41" s="440"/>
      <c r="AK41" s="440"/>
      <c r="AL41" s="440"/>
      <c r="AM41" s="438"/>
      <c r="AN41" s="438"/>
      <c r="AO41" s="438"/>
    </row>
    <row r="42" spans="1:41" s="3" customFormat="1" ht="13.5" customHeight="1">
      <c r="A42" s="758"/>
      <c r="B42" s="545" t="s">
        <v>36</v>
      </c>
      <c r="C42" s="234"/>
      <c r="D42" s="284"/>
      <c r="E42" s="284"/>
      <c r="F42" s="284"/>
      <c r="G42" s="284"/>
      <c r="H42" s="236"/>
      <c r="I42" s="234">
        <f t="shared" si="1"/>
        <v>0</v>
      </c>
      <c r="J42" s="284">
        <v>0</v>
      </c>
      <c r="K42" s="236">
        <v>0</v>
      </c>
      <c r="L42" s="234">
        <v>6</v>
      </c>
      <c r="M42" s="284">
        <v>6</v>
      </c>
      <c r="N42" s="633">
        <v>16</v>
      </c>
      <c r="O42" s="302">
        <f t="shared" si="0"/>
        <v>0</v>
      </c>
      <c r="P42" s="285">
        <v>0</v>
      </c>
      <c r="Q42" s="286"/>
      <c r="R42" s="241">
        <v>0.01</v>
      </c>
      <c r="S42" s="437">
        <v>0.01</v>
      </c>
      <c r="T42" s="372">
        <v>0.03</v>
      </c>
      <c r="V42" s="810"/>
      <c r="W42" s="678"/>
      <c r="X42" s="442"/>
      <c r="Y42" s="442"/>
      <c r="Z42" s="442"/>
      <c r="AA42" s="442"/>
      <c r="AB42" s="442"/>
      <c r="AC42" s="442"/>
      <c r="AD42" s="442"/>
      <c r="AE42" s="442"/>
      <c r="AF42" s="442"/>
      <c r="AG42" s="442"/>
      <c r="AH42" s="442"/>
      <c r="AI42" s="442"/>
      <c r="AJ42" s="440"/>
      <c r="AK42" s="440"/>
      <c r="AL42" s="440"/>
      <c r="AM42" s="438"/>
      <c r="AN42" s="438"/>
      <c r="AO42" s="438"/>
    </row>
    <row r="43" spans="1:41" s="3" customFormat="1" ht="13.5" customHeight="1">
      <c r="A43" s="758"/>
      <c r="B43" s="545" t="s">
        <v>37</v>
      </c>
      <c r="C43" s="234"/>
      <c r="D43" s="284"/>
      <c r="E43" s="284"/>
      <c r="F43" s="284"/>
      <c r="G43" s="284"/>
      <c r="H43" s="236"/>
      <c r="I43" s="234">
        <f t="shared" si="1"/>
        <v>0</v>
      </c>
      <c r="J43" s="284">
        <v>0</v>
      </c>
      <c r="K43" s="236">
        <v>0</v>
      </c>
      <c r="L43" s="234">
        <v>7</v>
      </c>
      <c r="M43" s="284">
        <v>10</v>
      </c>
      <c r="N43" s="633">
        <v>16</v>
      </c>
      <c r="O43" s="302">
        <f t="shared" si="0"/>
        <v>0</v>
      </c>
      <c r="P43" s="285">
        <v>0</v>
      </c>
      <c r="Q43" s="286"/>
      <c r="R43" s="241">
        <v>0.01</v>
      </c>
      <c r="S43" s="437">
        <v>0.02</v>
      </c>
      <c r="T43" s="372">
        <v>0.03</v>
      </c>
      <c r="V43" s="810"/>
      <c r="W43" s="678"/>
      <c r="X43" s="442"/>
      <c r="Y43" s="442"/>
      <c r="Z43" s="442"/>
      <c r="AA43" s="442"/>
      <c r="AB43" s="442"/>
      <c r="AC43" s="442"/>
      <c r="AD43" s="442"/>
      <c r="AE43" s="442"/>
      <c r="AF43" s="442"/>
      <c r="AG43" s="442"/>
      <c r="AH43" s="442"/>
      <c r="AI43" s="442"/>
      <c r="AJ43" s="440"/>
      <c r="AK43" s="440"/>
      <c r="AL43" s="440"/>
      <c r="AM43" s="438"/>
      <c r="AN43" s="438"/>
      <c r="AO43" s="438"/>
    </row>
    <row r="44" spans="1:41" s="3" customFormat="1" ht="13.5" customHeight="1">
      <c r="A44" s="759"/>
      <c r="B44" s="546" t="s">
        <v>38</v>
      </c>
      <c r="C44" s="253"/>
      <c r="D44" s="288"/>
      <c r="E44" s="288"/>
      <c r="F44" s="288"/>
      <c r="G44" s="288"/>
      <c r="H44" s="255"/>
      <c r="I44" s="253">
        <f t="shared" si="1"/>
        <v>0</v>
      </c>
      <c r="J44" s="288">
        <v>0</v>
      </c>
      <c r="K44" s="255">
        <v>0</v>
      </c>
      <c r="L44" s="253">
        <v>7</v>
      </c>
      <c r="M44" s="288">
        <v>10</v>
      </c>
      <c r="N44" s="657">
        <v>16</v>
      </c>
      <c r="O44" s="310">
        <f t="shared" si="0"/>
        <v>0</v>
      </c>
      <c r="P44" s="289">
        <v>0</v>
      </c>
      <c r="Q44" s="290"/>
      <c r="R44" s="259">
        <v>0.01</v>
      </c>
      <c r="S44" s="446">
        <v>0.02</v>
      </c>
      <c r="T44" s="374">
        <v>0.03</v>
      </c>
      <c r="V44" s="810"/>
      <c r="W44" s="678"/>
      <c r="X44" s="442"/>
      <c r="Y44" s="442"/>
      <c r="Z44" s="442"/>
      <c r="AA44" s="442"/>
      <c r="AB44" s="442"/>
      <c r="AC44" s="442"/>
      <c r="AD44" s="442"/>
      <c r="AE44" s="442"/>
      <c r="AF44" s="442"/>
      <c r="AG44" s="442"/>
      <c r="AH44" s="442"/>
      <c r="AI44" s="442"/>
      <c r="AJ44" s="440"/>
      <c r="AK44" s="440"/>
      <c r="AL44" s="440"/>
      <c r="AM44" s="438"/>
      <c r="AN44" s="438"/>
      <c r="AO44" s="438"/>
    </row>
    <row r="45" spans="1:41" s="3" customFormat="1" ht="13.5" customHeight="1">
      <c r="A45" s="757">
        <v>10</v>
      </c>
      <c r="B45" s="562" t="s">
        <v>39</v>
      </c>
      <c r="C45" s="275"/>
      <c r="D45" s="450"/>
      <c r="E45" s="450"/>
      <c r="F45" s="450"/>
      <c r="G45" s="450"/>
      <c r="H45" s="277"/>
      <c r="I45" s="275">
        <f t="shared" si="1"/>
        <v>0</v>
      </c>
      <c r="J45" s="450">
        <v>1</v>
      </c>
      <c r="K45" s="277">
        <v>0</v>
      </c>
      <c r="L45" s="275">
        <v>8</v>
      </c>
      <c r="M45" s="450">
        <v>16</v>
      </c>
      <c r="N45" s="646">
        <v>16</v>
      </c>
      <c r="O45" s="313">
        <f t="shared" si="0"/>
        <v>0</v>
      </c>
      <c r="P45" s="314">
        <v>0.16666666666666666</v>
      </c>
      <c r="Q45" s="321"/>
      <c r="R45" s="280">
        <v>0.02</v>
      </c>
      <c r="S45" s="433">
        <v>0.03</v>
      </c>
      <c r="T45" s="487">
        <v>0.03</v>
      </c>
      <c r="V45" s="810"/>
      <c r="W45" s="678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0"/>
      <c r="AK45" s="440"/>
      <c r="AL45" s="440"/>
      <c r="AM45" s="438"/>
      <c r="AN45" s="438"/>
      <c r="AO45" s="438"/>
    </row>
    <row r="46" spans="1:41" s="3" customFormat="1" ht="13.5" customHeight="1">
      <c r="A46" s="758"/>
      <c r="B46" s="545" t="s">
        <v>40</v>
      </c>
      <c r="C46" s="234"/>
      <c r="D46" s="284"/>
      <c r="E46" s="284"/>
      <c r="F46" s="284"/>
      <c r="G46" s="284"/>
      <c r="H46" s="236"/>
      <c r="I46" s="234">
        <f t="shared" si="1"/>
        <v>0</v>
      </c>
      <c r="J46" s="284">
        <v>0</v>
      </c>
      <c r="K46" s="236">
        <v>0</v>
      </c>
      <c r="L46" s="234">
        <v>3</v>
      </c>
      <c r="M46" s="284">
        <v>14</v>
      </c>
      <c r="N46" s="633">
        <v>22</v>
      </c>
      <c r="O46" s="302">
        <f t="shared" si="0"/>
        <v>0</v>
      </c>
      <c r="P46" s="285">
        <v>0</v>
      </c>
      <c r="Q46" s="286">
        <v>0</v>
      </c>
      <c r="R46" s="241">
        <v>0.01</v>
      </c>
      <c r="S46" s="437">
        <v>0.03</v>
      </c>
      <c r="T46" s="372">
        <v>0.05</v>
      </c>
      <c r="V46" s="810"/>
      <c r="W46" s="678"/>
      <c r="X46" s="442"/>
      <c r="Y46" s="442"/>
      <c r="Z46" s="442"/>
      <c r="AA46" s="442"/>
      <c r="AB46" s="442"/>
      <c r="AC46" s="442"/>
      <c r="AD46" s="442"/>
      <c r="AE46" s="442"/>
      <c r="AF46" s="442"/>
      <c r="AG46" s="442"/>
      <c r="AH46" s="442"/>
      <c r="AI46" s="442"/>
      <c r="AJ46" s="440"/>
      <c r="AK46" s="440"/>
      <c r="AL46" s="440"/>
      <c r="AM46" s="438"/>
      <c r="AN46" s="438"/>
      <c r="AO46" s="438"/>
    </row>
    <row r="47" spans="1:41" s="3" customFormat="1" ht="13.5" customHeight="1">
      <c r="A47" s="758"/>
      <c r="B47" s="545" t="s">
        <v>41</v>
      </c>
      <c r="C47" s="234"/>
      <c r="D47" s="284"/>
      <c r="E47" s="284"/>
      <c r="F47" s="284"/>
      <c r="G47" s="284"/>
      <c r="H47" s="236"/>
      <c r="I47" s="234">
        <f t="shared" si="1"/>
        <v>0</v>
      </c>
      <c r="J47" s="284">
        <v>0</v>
      </c>
      <c r="K47" s="236">
        <v>0</v>
      </c>
      <c r="L47" s="234">
        <v>5</v>
      </c>
      <c r="M47" s="284">
        <v>11</v>
      </c>
      <c r="N47" s="633">
        <v>15</v>
      </c>
      <c r="O47" s="302">
        <f t="shared" si="0"/>
        <v>0</v>
      </c>
      <c r="P47" s="285">
        <v>0</v>
      </c>
      <c r="Q47" s="286">
        <v>0</v>
      </c>
      <c r="R47" s="241">
        <v>0.01</v>
      </c>
      <c r="S47" s="437">
        <v>0.02</v>
      </c>
      <c r="T47" s="372">
        <v>0.03</v>
      </c>
      <c r="V47" s="810"/>
      <c r="W47" s="678"/>
      <c r="X47" s="442"/>
      <c r="Y47" s="442"/>
      <c r="Z47" s="442"/>
      <c r="AA47" s="442"/>
      <c r="AB47" s="442"/>
      <c r="AC47" s="442"/>
      <c r="AD47" s="442"/>
      <c r="AE47" s="442"/>
      <c r="AF47" s="442"/>
      <c r="AG47" s="442"/>
      <c r="AH47" s="442"/>
      <c r="AI47" s="442"/>
      <c r="AJ47" s="440"/>
      <c r="AK47" s="440"/>
      <c r="AL47" s="440"/>
      <c r="AM47" s="438"/>
      <c r="AN47" s="438"/>
      <c r="AO47" s="438"/>
    </row>
    <row r="48" spans="1:41" s="3" customFormat="1" ht="13.5" customHeight="1">
      <c r="A48" s="758"/>
      <c r="B48" s="545" t="s">
        <v>42</v>
      </c>
      <c r="C48" s="234"/>
      <c r="D48" s="284"/>
      <c r="E48" s="284"/>
      <c r="F48" s="284"/>
      <c r="G48" s="284"/>
      <c r="H48" s="236"/>
      <c r="I48" s="234">
        <f t="shared" si="1"/>
        <v>0</v>
      </c>
      <c r="J48" s="284">
        <v>0</v>
      </c>
      <c r="K48" s="236">
        <v>0</v>
      </c>
      <c r="L48" s="234">
        <v>4</v>
      </c>
      <c r="M48" s="284">
        <v>20</v>
      </c>
      <c r="N48" s="633">
        <v>25</v>
      </c>
      <c r="O48" s="302">
        <f t="shared" si="0"/>
        <v>0</v>
      </c>
      <c r="P48" s="285">
        <v>0</v>
      </c>
      <c r="Q48" s="286">
        <v>0</v>
      </c>
      <c r="R48" s="241">
        <v>0.01</v>
      </c>
      <c r="S48" s="437">
        <v>0.04</v>
      </c>
      <c r="T48" s="372">
        <v>0.05</v>
      </c>
      <c r="V48" s="810"/>
      <c r="W48" s="678"/>
      <c r="X48" s="442"/>
      <c r="Y48" s="442"/>
      <c r="Z48" s="442"/>
      <c r="AA48" s="442"/>
      <c r="AB48" s="442"/>
      <c r="AC48" s="442"/>
      <c r="AD48" s="442"/>
      <c r="AE48" s="442"/>
      <c r="AF48" s="442"/>
      <c r="AG48" s="442"/>
      <c r="AH48" s="442"/>
      <c r="AI48" s="442"/>
      <c r="AJ48" s="440"/>
      <c r="AK48" s="440"/>
      <c r="AL48" s="440"/>
      <c r="AM48" s="438"/>
      <c r="AN48" s="438"/>
      <c r="AO48" s="438"/>
    </row>
    <row r="49" spans="1:41" s="3" customFormat="1" ht="13.5" customHeight="1">
      <c r="A49" s="759"/>
      <c r="B49" s="546" t="s">
        <v>43</v>
      </c>
      <c r="C49" s="253"/>
      <c r="D49" s="288"/>
      <c r="E49" s="288"/>
      <c r="F49" s="288"/>
      <c r="G49" s="288"/>
      <c r="H49" s="255"/>
      <c r="I49" s="253">
        <f t="shared" si="1"/>
        <v>0</v>
      </c>
      <c r="J49" s="288">
        <v>1</v>
      </c>
      <c r="K49" s="255">
        <v>0</v>
      </c>
      <c r="L49" s="253">
        <v>9</v>
      </c>
      <c r="M49" s="288">
        <v>17</v>
      </c>
      <c r="N49" s="657">
        <v>24</v>
      </c>
      <c r="O49" s="310">
        <f t="shared" si="0"/>
        <v>0</v>
      </c>
      <c r="P49" s="289">
        <v>0.16666666666666666</v>
      </c>
      <c r="Q49" s="290">
        <v>0</v>
      </c>
      <c r="R49" s="259">
        <v>0.02</v>
      </c>
      <c r="S49" s="446">
        <v>0.04</v>
      </c>
      <c r="T49" s="374">
        <v>0.05</v>
      </c>
      <c r="V49" s="810"/>
      <c r="W49" s="678"/>
      <c r="X49" s="442"/>
      <c r="Y49" s="442"/>
      <c r="Z49" s="442"/>
      <c r="AA49" s="442"/>
      <c r="AB49" s="442"/>
      <c r="AC49" s="442"/>
      <c r="AD49" s="442"/>
      <c r="AE49" s="442"/>
      <c r="AF49" s="442"/>
      <c r="AG49" s="442"/>
      <c r="AH49" s="442"/>
      <c r="AI49" s="442"/>
      <c r="AJ49" s="440"/>
      <c r="AK49" s="440"/>
      <c r="AL49" s="440"/>
      <c r="AM49" s="438"/>
      <c r="AN49" s="438"/>
      <c r="AO49" s="438"/>
    </row>
    <row r="50" spans="1:41" s="3" customFormat="1" ht="13.5" customHeight="1">
      <c r="A50" s="757">
        <v>11</v>
      </c>
      <c r="B50" s="545" t="s">
        <v>44</v>
      </c>
      <c r="C50" s="234"/>
      <c r="D50" s="284"/>
      <c r="E50" s="284"/>
      <c r="F50" s="284"/>
      <c r="G50" s="284"/>
      <c r="H50" s="236"/>
      <c r="I50" s="234">
        <f t="shared" si="1"/>
        <v>0</v>
      </c>
      <c r="J50" s="284">
        <v>3</v>
      </c>
      <c r="K50" s="236">
        <v>0</v>
      </c>
      <c r="L50" s="234">
        <v>11</v>
      </c>
      <c r="M50" s="284">
        <v>14</v>
      </c>
      <c r="N50" s="633">
        <v>17</v>
      </c>
      <c r="O50" s="302">
        <f t="shared" si="0"/>
        <v>0</v>
      </c>
      <c r="P50" s="285">
        <v>0.5</v>
      </c>
      <c r="Q50" s="286">
        <v>0</v>
      </c>
      <c r="R50" s="241">
        <v>0.02</v>
      </c>
      <c r="S50" s="437">
        <v>0.03</v>
      </c>
      <c r="T50" s="372">
        <v>0.04</v>
      </c>
      <c r="V50" s="810"/>
      <c r="W50" s="678"/>
      <c r="X50" s="442"/>
      <c r="Y50" s="442"/>
      <c r="Z50" s="442"/>
      <c r="AA50" s="442"/>
      <c r="AB50" s="442"/>
      <c r="AC50" s="442"/>
      <c r="AD50" s="442"/>
      <c r="AE50" s="442"/>
      <c r="AF50" s="442"/>
      <c r="AG50" s="442"/>
      <c r="AH50" s="442"/>
      <c r="AI50" s="442"/>
      <c r="AJ50" s="440"/>
      <c r="AK50" s="440"/>
      <c r="AL50" s="440"/>
      <c r="AM50" s="438"/>
      <c r="AN50" s="438"/>
      <c r="AO50" s="438"/>
    </row>
    <row r="51" spans="1:41" s="3" customFormat="1" ht="13.5" customHeight="1">
      <c r="A51" s="758"/>
      <c r="B51" s="545" t="s">
        <v>45</v>
      </c>
      <c r="C51" s="234"/>
      <c r="D51" s="284"/>
      <c r="E51" s="284"/>
      <c r="F51" s="284"/>
      <c r="G51" s="284"/>
      <c r="H51" s="236"/>
      <c r="I51" s="234">
        <f t="shared" si="1"/>
        <v>0</v>
      </c>
      <c r="J51" s="284">
        <v>0</v>
      </c>
      <c r="K51" s="236">
        <v>0</v>
      </c>
      <c r="L51" s="234">
        <v>7</v>
      </c>
      <c r="M51" s="284">
        <v>20</v>
      </c>
      <c r="N51" s="633">
        <v>27</v>
      </c>
      <c r="O51" s="302">
        <f t="shared" si="0"/>
        <v>0</v>
      </c>
      <c r="P51" s="285">
        <v>0</v>
      </c>
      <c r="Q51" s="286">
        <v>0</v>
      </c>
      <c r="R51" s="241">
        <v>0.01</v>
      </c>
      <c r="S51" s="437">
        <v>0.04</v>
      </c>
      <c r="T51" s="372">
        <v>0.06</v>
      </c>
      <c r="V51" s="810"/>
      <c r="W51" s="678"/>
      <c r="X51" s="442"/>
      <c r="Y51" s="442"/>
      <c r="Z51" s="442"/>
      <c r="AA51" s="442"/>
      <c r="AB51" s="442"/>
      <c r="AC51" s="442"/>
      <c r="AD51" s="442"/>
      <c r="AE51" s="442"/>
      <c r="AF51" s="442"/>
      <c r="AG51" s="442"/>
      <c r="AH51" s="442"/>
      <c r="AI51" s="442"/>
      <c r="AJ51" s="440"/>
      <c r="AK51" s="440"/>
      <c r="AL51" s="440"/>
      <c r="AM51" s="438"/>
      <c r="AN51" s="438"/>
      <c r="AO51" s="438"/>
    </row>
    <row r="52" spans="1:41" s="3" customFormat="1" ht="13.5" customHeight="1">
      <c r="A52" s="758"/>
      <c r="B52" s="545" t="s">
        <v>46</v>
      </c>
      <c r="C52" s="234"/>
      <c r="D52" s="284"/>
      <c r="E52" s="284"/>
      <c r="F52" s="284"/>
      <c r="G52" s="284"/>
      <c r="H52" s="236"/>
      <c r="I52" s="234">
        <f t="shared" si="1"/>
        <v>0</v>
      </c>
      <c r="J52" s="284">
        <v>0</v>
      </c>
      <c r="K52" s="236">
        <v>0</v>
      </c>
      <c r="L52" s="234">
        <v>5</v>
      </c>
      <c r="M52" s="284">
        <v>13</v>
      </c>
      <c r="N52" s="633">
        <v>22</v>
      </c>
      <c r="O52" s="302">
        <f t="shared" si="0"/>
        <v>0</v>
      </c>
      <c r="P52" s="285">
        <v>0</v>
      </c>
      <c r="Q52" s="286">
        <v>0</v>
      </c>
      <c r="R52" s="241">
        <v>0.01</v>
      </c>
      <c r="S52" s="437">
        <v>0.03</v>
      </c>
      <c r="T52" s="372">
        <v>0.05</v>
      </c>
      <c r="V52" s="810"/>
      <c r="W52" s="678"/>
      <c r="X52" s="442"/>
      <c r="Y52" s="442"/>
      <c r="Z52" s="442"/>
      <c r="AA52" s="442"/>
      <c r="AB52" s="442"/>
      <c r="AC52" s="442"/>
      <c r="AD52" s="442"/>
      <c r="AE52" s="442"/>
      <c r="AF52" s="442"/>
      <c r="AG52" s="442"/>
      <c r="AH52" s="442"/>
      <c r="AI52" s="442"/>
      <c r="AJ52" s="440"/>
      <c r="AK52" s="440"/>
      <c r="AL52" s="440"/>
      <c r="AM52" s="438"/>
      <c r="AN52" s="438"/>
      <c r="AO52" s="438"/>
    </row>
    <row r="53" spans="1:41" s="3" customFormat="1" ht="13.5" customHeight="1">
      <c r="A53" s="759"/>
      <c r="B53" s="546" t="s">
        <v>47</v>
      </c>
      <c r="C53" s="253"/>
      <c r="D53" s="288"/>
      <c r="E53" s="288"/>
      <c r="F53" s="288"/>
      <c r="G53" s="288"/>
      <c r="H53" s="255"/>
      <c r="I53" s="253">
        <f t="shared" si="1"/>
        <v>0</v>
      </c>
      <c r="J53" s="288">
        <v>0</v>
      </c>
      <c r="K53" s="255">
        <v>0</v>
      </c>
      <c r="L53" s="253">
        <v>3</v>
      </c>
      <c r="M53" s="288">
        <v>14</v>
      </c>
      <c r="N53" s="657">
        <v>17</v>
      </c>
      <c r="O53" s="310">
        <f t="shared" si="0"/>
        <v>0</v>
      </c>
      <c r="P53" s="289">
        <v>0</v>
      </c>
      <c r="Q53" s="290">
        <v>0</v>
      </c>
      <c r="R53" s="259">
        <v>0.01</v>
      </c>
      <c r="S53" s="446">
        <v>0.03</v>
      </c>
      <c r="T53" s="374">
        <v>0.04</v>
      </c>
      <c r="V53" s="810"/>
      <c r="W53" s="678"/>
      <c r="X53" s="442"/>
      <c r="Y53" s="442"/>
      <c r="Z53" s="442"/>
      <c r="AA53" s="442"/>
      <c r="AB53" s="442"/>
      <c r="AC53" s="442"/>
      <c r="AD53" s="442"/>
      <c r="AE53" s="442"/>
      <c r="AF53" s="442"/>
      <c r="AG53" s="442"/>
      <c r="AH53" s="442"/>
      <c r="AI53" s="442"/>
      <c r="AJ53" s="440"/>
      <c r="AK53" s="440"/>
      <c r="AL53" s="440"/>
      <c r="AM53" s="438"/>
      <c r="AN53" s="438"/>
      <c r="AO53" s="438"/>
    </row>
    <row r="54" spans="1:41" s="3" customFormat="1" ht="13.5" customHeight="1">
      <c r="A54" s="757">
        <v>12</v>
      </c>
      <c r="B54" s="545" t="s">
        <v>48</v>
      </c>
      <c r="C54" s="234"/>
      <c r="D54" s="284"/>
      <c r="E54" s="284"/>
      <c r="F54" s="284"/>
      <c r="G54" s="284"/>
      <c r="H54" s="236"/>
      <c r="I54" s="234">
        <f t="shared" si="1"/>
        <v>0</v>
      </c>
      <c r="J54" s="284">
        <v>1</v>
      </c>
      <c r="K54" s="236">
        <v>0</v>
      </c>
      <c r="L54" s="234">
        <v>5</v>
      </c>
      <c r="M54" s="284">
        <v>10</v>
      </c>
      <c r="N54" s="633">
        <v>26</v>
      </c>
      <c r="O54" s="302">
        <f t="shared" si="0"/>
        <v>0</v>
      </c>
      <c r="P54" s="285">
        <v>0.16666666666666666</v>
      </c>
      <c r="Q54" s="286">
        <v>0</v>
      </c>
      <c r="R54" s="241">
        <v>0.01</v>
      </c>
      <c r="S54" s="437">
        <v>0.02</v>
      </c>
      <c r="T54" s="372">
        <v>0.06</v>
      </c>
      <c r="V54" s="810"/>
      <c r="W54" s="678"/>
      <c r="X54" s="442"/>
      <c r="Y54" s="442"/>
      <c r="Z54" s="442"/>
      <c r="AA54" s="442"/>
      <c r="AB54" s="442"/>
      <c r="AC54" s="442"/>
      <c r="AD54" s="442"/>
      <c r="AE54" s="442"/>
      <c r="AF54" s="442"/>
      <c r="AG54" s="442"/>
      <c r="AH54" s="442"/>
      <c r="AI54" s="442"/>
      <c r="AJ54" s="440"/>
      <c r="AK54" s="440"/>
      <c r="AL54" s="440"/>
      <c r="AM54" s="438"/>
      <c r="AN54" s="438"/>
      <c r="AO54" s="438"/>
    </row>
    <row r="55" spans="1:41" s="3" customFormat="1" ht="13.5" customHeight="1">
      <c r="A55" s="758"/>
      <c r="B55" s="545" t="s">
        <v>49</v>
      </c>
      <c r="C55" s="234"/>
      <c r="D55" s="284"/>
      <c r="E55" s="284"/>
      <c r="F55" s="284"/>
      <c r="G55" s="284"/>
      <c r="H55" s="236"/>
      <c r="I55" s="234">
        <f t="shared" si="1"/>
        <v>0</v>
      </c>
      <c r="J55" s="284">
        <v>1</v>
      </c>
      <c r="K55" s="236">
        <v>0</v>
      </c>
      <c r="L55" s="234">
        <v>8</v>
      </c>
      <c r="M55" s="284">
        <v>11</v>
      </c>
      <c r="N55" s="633">
        <v>15</v>
      </c>
      <c r="O55" s="302">
        <f t="shared" si="0"/>
        <v>0</v>
      </c>
      <c r="P55" s="285">
        <v>0.16666666666666666</v>
      </c>
      <c r="Q55" s="286">
        <v>0</v>
      </c>
      <c r="R55" s="241">
        <v>0.02</v>
      </c>
      <c r="S55" s="437">
        <v>0.02</v>
      </c>
      <c r="T55" s="372">
        <v>0.03</v>
      </c>
      <c r="V55" s="810"/>
      <c r="W55" s="678"/>
      <c r="X55" s="442"/>
      <c r="Y55" s="442"/>
      <c r="Z55" s="442"/>
      <c r="AA55" s="442"/>
      <c r="AB55" s="442"/>
      <c r="AC55" s="442"/>
      <c r="AD55" s="442"/>
      <c r="AE55" s="442"/>
      <c r="AF55" s="442"/>
      <c r="AG55" s="442"/>
      <c r="AH55" s="442"/>
      <c r="AI55" s="442"/>
      <c r="AJ55" s="440"/>
      <c r="AK55" s="440"/>
      <c r="AL55" s="440"/>
      <c r="AM55" s="438"/>
      <c r="AN55" s="438"/>
      <c r="AO55" s="438"/>
    </row>
    <row r="56" spans="1:41" s="3" customFormat="1" ht="13.5" customHeight="1">
      <c r="A56" s="758"/>
      <c r="B56" s="545" t="s">
        <v>50</v>
      </c>
      <c r="C56" s="234"/>
      <c r="D56" s="284"/>
      <c r="E56" s="284"/>
      <c r="F56" s="284"/>
      <c r="G56" s="284"/>
      <c r="H56" s="236"/>
      <c r="I56" s="234">
        <f t="shared" si="1"/>
        <v>0</v>
      </c>
      <c r="J56" s="284">
        <v>3</v>
      </c>
      <c r="K56" s="236">
        <v>0</v>
      </c>
      <c r="L56" s="234">
        <v>7</v>
      </c>
      <c r="M56" s="284">
        <v>17</v>
      </c>
      <c r="N56" s="633">
        <v>17</v>
      </c>
      <c r="O56" s="302">
        <f t="shared" si="0"/>
        <v>0</v>
      </c>
      <c r="P56" s="285">
        <v>0.5</v>
      </c>
      <c r="Q56" s="286">
        <v>0</v>
      </c>
      <c r="R56" s="241">
        <v>0.01</v>
      </c>
      <c r="S56" s="437">
        <v>0.04</v>
      </c>
      <c r="T56" s="372">
        <v>0.04</v>
      </c>
      <c r="V56" s="810"/>
      <c r="W56" s="678"/>
      <c r="X56" s="442"/>
      <c r="Y56" s="442"/>
      <c r="Z56" s="442"/>
      <c r="AA56" s="442"/>
      <c r="AB56" s="442"/>
      <c r="AC56" s="442"/>
      <c r="AD56" s="442"/>
      <c r="AE56" s="442"/>
      <c r="AF56" s="442"/>
      <c r="AG56" s="442"/>
      <c r="AH56" s="442"/>
      <c r="AI56" s="442"/>
      <c r="AJ56" s="440"/>
      <c r="AK56" s="440"/>
      <c r="AL56" s="440"/>
      <c r="AM56" s="438"/>
      <c r="AN56" s="438"/>
      <c r="AO56" s="438"/>
    </row>
    <row r="57" spans="1:41" s="3" customFormat="1" ht="13.5" customHeight="1">
      <c r="A57" s="758"/>
      <c r="B57" s="545" t="s">
        <v>51</v>
      </c>
      <c r="C57" s="234"/>
      <c r="D57" s="284"/>
      <c r="E57" s="284"/>
      <c r="F57" s="284"/>
      <c r="G57" s="284"/>
      <c r="H57" s="236"/>
      <c r="I57" s="234">
        <f t="shared" si="1"/>
        <v>0</v>
      </c>
      <c r="J57" s="284">
        <v>0</v>
      </c>
      <c r="K57" s="236">
        <v>0</v>
      </c>
      <c r="L57" s="234">
        <v>9</v>
      </c>
      <c r="M57" s="284">
        <v>16</v>
      </c>
      <c r="N57" s="633">
        <v>19</v>
      </c>
      <c r="O57" s="302">
        <f t="shared" si="0"/>
        <v>0</v>
      </c>
      <c r="P57" s="285">
        <v>0</v>
      </c>
      <c r="Q57" s="286">
        <v>0</v>
      </c>
      <c r="R57" s="241">
        <v>0.02</v>
      </c>
      <c r="S57" s="437">
        <v>0.03</v>
      </c>
      <c r="T57" s="372">
        <v>0.04</v>
      </c>
      <c r="V57" s="810"/>
      <c r="W57" s="678"/>
      <c r="X57" s="442"/>
      <c r="Y57" s="442"/>
      <c r="Z57" s="442"/>
      <c r="AA57" s="442"/>
      <c r="AB57" s="442"/>
      <c r="AC57" s="442"/>
      <c r="AD57" s="442"/>
      <c r="AE57" s="442"/>
      <c r="AF57" s="442"/>
      <c r="AG57" s="442"/>
      <c r="AH57" s="442"/>
      <c r="AI57" s="442"/>
      <c r="AJ57" s="440"/>
      <c r="AK57" s="440"/>
      <c r="AL57" s="440"/>
      <c r="AM57" s="438"/>
      <c r="AN57" s="438"/>
      <c r="AO57" s="438"/>
    </row>
    <row r="58" spans="1:41" s="3" customFormat="1" ht="13.5" customHeight="1" hidden="1">
      <c r="A58" s="597"/>
      <c r="B58" s="381">
        <v>53</v>
      </c>
      <c r="C58" s="234">
        <v>0</v>
      </c>
      <c r="D58" s="284">
        <v>0</v>
      </c>
      <c r="E58" s="284">
        <v>0</v>
      </c>
      <c r="F58" s="284">
        <v>0</v>
      </c>
      <c r="G58" s="284">
        <v>0</v>
      </c>
      <c r="H58" s="236">
        <v>0</v>
      </c>
      <c r="I58" s="234">
        <f t="shared" si="1"/>
        <v>0</v>
      </c>
      <c r="J58" s="284">
        <v>0</v>
      </c>
      <c r="K58" s="236">
        <v>0</v>
      </c>
      <c r="L58" s="234"/>
      <c r="M58" s="284"/>
      <c r="N58" s="633"/>
      <c r="O58" s="302">
        <f t="shared" si="0"/>
        <v>0</v>
      </c>
      <c r="P58" s="285">
        <v>0</v>
      </c>
      <c r="Q58" s="286">
        <v>0</v>
      </c>
      <c r="R58" s="241"/>
      <c r="S58" s="437"/>
      <c r="T58" s="372"/>
      <c r="V58" s="84"/>
      <c r="W58" s="678"/>
      <c r="X58" s="442"/>
      <c r="Y58" s="442"/>
      <c r="Z58" s="442"/>
      <c r="AA58" s="442"/>
      <c r="AB58" s="442"/>
      <c r="AC58" s="442"/>
      <c r="AD58" s="442"/>
      <c r="AE58" s="442"/>
      <c r="AF58" s="442"/>
      <c r="AG58" s="442"/>
      <c r="AH58" s="442"/>
      <c r="AI58" s="442"/>
      <c r="AJ58" s="440"/>
      <c r="AK58" s="440"/>
      <c r="AL58" s="440"/>
      <c r="AM58" s="438"/>
      <c r="AN58" s="438"/>
      <c r="AO58" s="438"/>
    </row>
    <row r="59" spans="1:41" s="3" customFormat="1" ht="15.75" customHeight="1">
      <c r="A59" s="792" t="s">
        <v>60</v>
      </c>
      <c r="B59" s="804"/>
      <c r="C59" s="7">
        <f aca="true" t="shared" si="2" ref="C59:L59">SUM(C6:C58)</f>
        <v>0</v>
      </c>
      <c r="D59" s="8">
        <f t="shared" si="2"/>
        <v>1</v>
      </c>
      <c r="E59" s="8">
        <f t="shared" si="2"/>
        <v>6</v>
      </c>
      <c r="F59" s="8">
        <f t="shared" si="2"/>
        <v>0</v>
      </c>
      <c r="G59" s="8">
        <f t="shared" si="2"/>
        <v>0</v>
      </c>
      <c r="H59" s="50">
        <f t="shared" si="2"/>
        <v>0</v>
      </c>
      <c r="I59" s="7">
        <f t="shared" si="2"/>
        <v>7</v>
      </c>
      <c r="J59" s="8">
        <v>10</v>
      </c>
      <c r="K59" s="50">
        <v>1</v>
      </c>
      <c r="L59" s="7">
        <f t="shared" si="2"/>
        <v>325</v>
      </c>
      <c r="M59" s="8">
        <v>749</v>
      </c>
      <c r="N59" s="9">
        <v>887</v>
      </c>
      <c r="O59" s="455">
        <f t="shared" si="0"/>
        <v>1.1666666666666667</v>
      </c>
      <c r="P59" s="11">
        <f>J59/6</f>
        <v>1.6666666666666667</v>
      </c>
      <c r="Q59" s="48">
        <f>K59/6</f>
        <v>0.16666666666666666</v>
      </c>
      <c r="R59" s="10">
        <v>0.68</v>
      </c>
      <c r="S59" s="11">
        <v>1.59</v>
      </c>
      <c r="T59" s="12">
        <v>1.9</v>
      </c>
      <c r="V59" s="809"/>
      <c r="W59" s="810"/>
      <c r="X59" s="442"/>
      <c r="Y59" s="442"/>
      <c r="Z59" s="442"/>
      <c r="AA59" s="442"/>
      <c r="AB59" s="442"/>
      <c r="AC59" s="442"/>
      <c r="AD59" s="442"/>
      <c r="AE59" s="442"/>
      <c r="AF59" s="442"/>
      <c r="AG59" s="442"/>
      <c r="AH59" s="442"/>
      <c r="AI59" s="442"/>
      <c r="AJ59" s="440"/>
      <c r="AK59" s="440"/>
      <c r="AL59" s="440"/>
      <c r="AM59" s="440"/>
      <c r="AN59" s="440"/>
      <c r="AO59" s="440"/>
    </row>
    <row r="60" spans="2:41" ht="13.5" customHeight="1">
      <c r="B60" s="63"/>
      <c r="T60" s="6"/>
      <c r="AD60" s="4"/>
      <c r="AO60" s="6"/>
    </row>
    <row r="61" ht="10.5">
      <c r="B61" s="5"/>
    </row>
  </sheetData>
  <sheetProtection/>
  <mergeCells count="64">
    <mergeCell ref="I4:I5"/>
    <mergeCell ref="A28:A31"/>
    <mergeCell ref="A6:A10"/>
    <mergeCell ref="A11:A14"/>
    <mergeCell ref="A15:A18"/>
    <mergeCell ref="O4:O5"/>
    <mergeCell ref="A19:A22"/>
    <mergeCell ref="A23:A27"/>
    <mergeCell ref="C2:N2"/>
    <mergeCell ref="O2:T2"/>
    <mergeCell ref="C3:H3"/>
    <mergeCell ref="I3:K3"/>
    <mergeCell ref="L3:N3"/>
    <mergeCell ref="O3:Q3"/>
    <mergeCell ref="R3:T3"/>
    <mergeCell ref="A59:B59"/>
    <mergeCell ref="A54:A57"/>
    <mergeCell ref="A32:A35"/>
    <mergeCell ref="A36:A40"/>
    <mergeCell ref="A41:A44"/>
    <mergeCell ref="A45:A49"/>
    <mergeCell ref="A50:A53"/>
    <mergeCell ref="Q4:Q5"/>
    <mergeCell ref="R4:R5"/>
    <mergeCell ref="S4:S5"/>
    <mergeCell ref="T4:T5"/>
    <mergeCell ref="J4:J5"/>
    <mergeCell ref="K4:K5"/>
    <mergeCell ref="L4:L5"/>
    <mergeCell ref="M4:M5"/>
    <mergeCell ref="N4:N5"/>
    <mergeCell ref="P4:P5"/>
    <mergeCell ref="X2:AI2"/>
    <mergeCell ref="AJ2:AO2"/>
    <mergeCell ref="X3:AC3"/>
    <mergeCell ref="AD3:AF3"/>
    <mergeCell ref="AG3:AI3"/>
    <mergeCell ref="AJ3:AL3"/>
    <mergeCell ref="AM3:AO3"/>
    <mergeCell ref="AD4:AD5"/>
    <mergeCell ref="AE4:AE5"/>
    <mergeCell ref="AF4:AF5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  <mergeCell ref="V6:V10"/>
    <mergeCell ref="V11:V14"/>
    <mergeCell ref="V15:V18"/>
    <mergeCell ref="V19:V22"/>
    <mergeCell ref="V23:V27"/>
    <mergeCell ref="V28:V31"/>
    <mergeCell ref="V59:W59"/>
    <mergeCell ref="V32:V35"/>
    <mergeCell ref="V36:V40"/>
    <mergeCell ref="V41:V44"/>
    <mergeCell ref="V45:V49"/>
    <mergeCell ref="V50:V53"/>
    <mergeCell ref="V54:V57"/>
  </mergeCells>
  <printOptions horizontalCentered="1" verticalCentered="1"/>
  <pageMargins left="0" right="0" top="0.3937007874015748" bottom="0" header="0.4724409448818898" footer="0.15748031496062992"/>
  <pageSetup horizontalDpi="1200" verticalDpi="1200" orientation="landscape" paperSize="9" scale="67" r:id="rId1"/>
  <ignoredErrors>
    <ignoredError sqref="B6:B35 B36:B53 B54:B57" numberStoredAsText="1"/>
    <ignoredError sqref="I31 L59 O59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AB41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6.125" style="60" customWidth="1"/>
    <col min="2" max="8" width="6.125" style="5" customWidth="1"/>
    <col min="9" max="11" width="7.125" style="5" customWidth="1"/>
    <col min="12" max="14" width="8.625" style="5" customWidth="1"/>
    <col min="15" max="21" width="6.625" style="5" customWidth="1"/>
    <col min="22" max="24" width="7.125" style="5" customWidth="1"/>
    <col min="25" max="27" width="8.125" style="5" customWidth="1"/>
    <col min="28" max="28" width="4.125" style="62" customWidth="1"/>
    <col min="29" max="16384" width="9.00390625" style="62" customWidth="1"/>
  </cols>
  <sheetData>
    <row r="1" spans="1:27" s="58" customFormat="1" ht="24.75" customHeight="1">
      <c r="A1" s="13" t="s">
        <v>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65" customFormat="1" ht="18" customHeight="1">
      <c r="A2" s="59"/>
      <c r="B2" s="764" t="s">
        <v>56</v>
      </c>
      <c r="C2" s="762"/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807"/>
      <c r="O2" s="761" t="s">
        <v>89</v>
      </c>
      <c r="P2" s="762"/>
      <c r="Q2" s="762"/>
      <c r="R2" s="762"/>
      <c r="S2" s="762"/>
      <c r="T2" s="762"/>
      <c r="U2" s="762"/>
      <c r="V2" s="762"/>
      <c r="W2" s="762"/>
      <c r="X2" s="762"/>
      <c r="Y2" s="762"/>
      <c r="Z2" s="762"/>
      <c r="AA2" s="763"/>
    </row>
    <row r="3" spans="1:27" s="65" customFormat="1" ht="18" customHeight="1">
      <c r="A3" s="56"/>
      <c r="B3" s="765" t="s">
        <v>100</v>
      </c>
      <c r="C3" s="766"/>
      <c r="D3" s="766"/>
      <c r="E3" s="766"/>
      <c r="F3" s="766"/>
      <c r="G3" s="766"/>
      <c r="H3" s="766"/>
      <c r="I3" s="743" t="s">
        <v>53</v>
      </c>
      <c r="J3" s="745"/>
      <c r="K3" s="745"/>
      <c r="L3" s="743" t="s">
        <v>59</v>
      </c>
      <c r="M3" s="745"/>
      <c r="N3" s="805"/>
      <c r="O3" s="765" t="s">
        <v>100</v>
      </c>
      <c r="P3" s="766"/>
      <c r="Q3" s="766"/>
      <c r="R3" s="766"/>
      <c r="S3" s="766"/>
      <c r="T3" s="766"/>
      <c r="U3" s="766"/>
      <c r="V3" s="774" t="s">
        <v>57</v>
      </c>
      <c r="W3" s="775"/>
      <c r="X3" s="775"/>
      <c r="Y3" s="740" t="s">
        <v>58</v>
      </c>
      <c r="Z3" s="806"/>
      <c r="AA3" s="742"/>
    </row>
    <row r="4" spans="1:27" s="65" customFormat="1" ht="6.75" customHeight="1">
      <c r="A4" s="56"/>
      <c r="B4" s="78"/>
      <c r="C4" s="77"/>
      <c r="D4" s="77"/>
      <c r="E4" s="77"/>
      <c r="F4" s="77"/>
      <c r="G4" s="77"/>
      <c r="H4" s="76"/>
      <c r="I4" s="782">
        <v>2014</v>
      </c>
      <c r="J4" s="784">
        <v>2013</v>
      </c>
      <c r="K4" s="786">
        <v>2012</v>
      </c>
      <c r="L4" s="782">
        <v>2014</v>
      </c>
      <c r="M4" s="784">
        <v>2013</v>
      </c>
      <c r="N4" s="817">
        <v>2012</v>
      </c>
      <c r="O4" s="76"/>
      <c r="P4" s="77"/>
      <c r="Q4" s="77"/>
      <c r="R4" s="77"/>
      <c r="S4" s="77"/>
      <c r="T4" s="77"/>
      <c r="U4" s="76"/>
      <c r="V4" s="782">
        <v>2014</v>
      </c>
      <c r="W4" s="784">
        <v>2013</v>
      </c>
      <c r="X4" s="786">
        <v>2012</v>
      </c>
      <c r="Y4" s="782">
        <v>2014</v>
      </c>
      <c r="Z4" s="784">
        <v>2013</v>
      </c>
      <c r="AA4" s="786">
        <v>2012</v>
      </c>
    </row>
    <row r="5" spans="1:27" s="66" customFormat="1" ht="77.25" customHeight="1">
      <c r="A5" s="57" t="s">
        <v>54</v>
      </c>
      <c r="B5" s="79" t="s">
        <v>82</v>
      </c>
      <c r="C5" s="61" t="s">
        <v>91</v>
      </c>
      <c r="D5" s="61" t="s">
        <v>84</v>
      </c>
      <c r="E5" s="61" t="s">
        <v>76</v>
      </c>
      <c r="F5" s="61" t="s">
        <v>93</v>
      </c>
      <c r="G5" s="61" t="s">
        <v>85</v>
      </c>
      <c r="H5" s="80" t="s">
        <v>86</v>
      </c>
      <c r="I5" s="783"/>
      <c r="J5" s="785"/>
      <c r="K5" s="787"/>
      <c r="L5" s="783"/>
      <c r="M5" s="785"/>
      <c r="N5" s="818"/>
      <c r="O5" s="80" t="s">
        <v>82</v>
      </c>
      <c r="P5" s="61" t="s">
        <v>91</v>
      </c>
      <c r="Q5" s="61" t="s">
        <v>84</v>
      </c>
      <c r="R5" s="61" t="s">
        <v>76</v>
      </c>
      <c r="S5" s="61" t="s">
        <v>93</v>
      </c>
      <c r="T5" s="61" t="s">
        <v>85</v>
      </c>
      <c r="U5" s="80" t="s">
        <v>86</v>
      </c>
      <c r="V5" s="783"/>
      <c r="W5" s="785"/>
      <c r="X5" s="787"/>
      <c r="Y5" s="783"/>
      <c r="Z5" s="785"/>
      <c r="AA5" s="787"/>
    </row>
    <row r="6" spans="1:27" s="46" customFormat="1" ht="18" customHeight="1">
      <c r="A6" s="53" t="s">
        <v>0</v>
      </c>
      <c r="B6" s="39">
        <v>3</v>
      </c>
      <c r="C6" s="40">
        <v>0</v>
      </c>
      <c r="D6" s="40">
        <v>1</v>
      </c>
      <c r="E6" s="40">
        <v>5</v>
      </c>
      <c r="F6" s="40">
        <v>0</v>
      </c>
      <c r="G6" s="40">
        <v>0</v>
      </c>
      <c r="H6" s="41">
        <v>0</v>
      </c>
      <c r="I6" s="68">
        <f>SUM(B6:H6)</f>
        <v>9</v>
      </c>
      <c r="J6" s="40">
        <v>5</v>
      </c>
      <c r="K6" s="41">
        <v>10</v>
      </c>
      <c r="L6" s="87">
        <v>2043</v>
      </c>
      <c r="M6" s="14">
        <v>2027</v>
      </c>
      <c r="N6" s="52">
        <v>1868</v>
      </c>
      <c r="O6" s="679">
        <f>B6/1</f>
        <v>3</v>
      </c>
      <c r="P6" s="37">
        <f>C6/2</f>
        <v>0</v>
      </c>
      <c r="Q6" s="37">
        <f aca="true" t="shared" si="0" ref="Q6:Q17">D6/1</f>
        <v>1</v>
      </c>
      <c r="R6" s="37">
        <f>E6/4</f>
        <v>1.25</v>
      </c>
      <c r="S6" s="37">
        <f aca="true" t="shared" si="1" ref="S6:S17">F6/1</f>
        <v>0</v>
      </c>
      <c r="T6" s="37">
        <f aca="true" t="shared" si="2" ref="T6:T17">G6/1</f>
        <v>0</v>
      </c>
      <c r="U6" s="70">
        <f aca="true" t="shared" si="3" ref="U6:U17">H6/1</f>
        <v>0</v>
      </c>
      <c r="V6" s="2">
        <f>I6/11</f>
        <v>0.8181818181818182</v>
      </c>
      <c r="W6" s="37">
        <v>0.45454545454545453</v>
      </c>
      <c r="X6" s="42">
        <v>0.9090909090909091</v>
      </c>
      <c r="Y6" s="74">
        <v>2.09</v>
      </c>
      <c r="Z6" s="37">
        <v>2.09</v>
      </c>
      <c r="AA6" s="70">
        <v>1.93</v>
      </c>
    </row>
    <row r="7" spans="1:27" s="46" customFormat="1" ht="18" customHeight="1">
      <c r="A7" s="54" t="s">
        <v>1</v>
      </c>
      <c r="B7" s="67">
        <v>1</v>
      </c>
      <c r="C7" s="43">
        <v>0</v>
      </c>
      <c r="D7" s="43">
        <v>0</v>
      </c>
      <c r="E7" s="43">
        <v>2</v>
      </c>
      <c r="F7" s="43">
        <v>2</v>
      </c>
      <c r="G7" s="43">
        <v>0</v>
      </c>
      <c r="H7" s="49">
        <v>0</v>
      </c>
      <c r="I7" s="67">
        <f aca="true" t="shared" si="4" ref="I7:I17">SUM(B7:H7)</f>
        <v>5</v>
      </c>
      <c r="J7" s="43">
        <v>5</v>
      </c>
      <c r="K7" s="49">
        <v>3</v>
      </c>
      <c r="L7" s="15">
        <v>1918</v>
      </c>
      <c r="M7" s="16">
        <v>1886</v>
      </c>
      <c r="N7" s="20">
        <v>1787</v>
      </c>
      <c r="O7" s="38">
        <f aca="true" t="shared" si="5" ref="O7:O17">B7/1</f>
        <v>1</v>
      </c>
      <c r="P7" s="21">
        <f aca="true" t="shared" si="6" ref="P7:P17">C7/2</f>
        <v>0</v>
      </c>
      <c r="Q7" s="21">
        <f t="shared" si="0"/>
        <v>0</v>
      </c>
      <c r="R7" s="21">
        <f aca="true" t="shared" si="7" ref="R7:R17">E7/4</f>
        <v>0.5</v>
      </c>
      <c r="S7" s="21">
        <f t="shared" si="1"/>
        <v>2</v>
      </c>
      <c r="T7" s="21">
        <f t="shared" si="2"/>
        <v>0</v>
      </c>
      <c r="U7" s="23">
        <f t="shared" si="3"/>
        <v>0</v>
      </c>
      <c r="V7" s="17">
        <f aca="true" t="shared" si="8" ref="V7:V17">I7/11</f>
        <v>0.45454545454545453</v>
      </c>
      <c r="W7" s="21">
        <v>0.45454545454545453</v>
      </c>
      <c r="X7" s="22">
        <v>0.2727272727272727</v>
      </c>
      <c r="Y7" s="17">
        <v>1.97</v>
      </c>
      <c r="Z7" s="21">
        <v>1.94</v>
      </c>
      <c r="AA7" s="23">
        <v>1.85</v>
      </c>
    </row>
    <row r="8" spans="1:27" s="46" customFormat="1" ht="18" customHeight="1">
      <c r="A8" s="54" t="s">
        <v>2</v>
      </c>
      <c r="B8" s="67">
        <v>2</v>
      </c>
      <c r="C8" s="43">
        <v>0</v>
      </c>
      <c r="D8" s="43">
        <v>2</v>
      </c>
      <c r="E8" s="43">
        <v>1</v>
      </c>
      <c r="F8" s="43">
        <v>3</v>
      </c>
      <c r="G8" s="43">
        <v>0</v>
      </c>
      <c r="H8" s="49">
        <v>0</v>
      </c>
      <c r="I8" s="67">
        <f t="shared" si="4"/>
        <v>8</v>
      </c>
      <c r="J8" s="43">
        <v>18</v>
      </c>
      <c r="K8" s="49">
        <v>7</v>
      </c>
      <c r="L8" s="15">
        <v>1935</v>
      </c>
      <c r="M8" s="16">
        <v>2049</v>
      </c>
      <c r="N8" s="20">
        <v>1998</v>
      </c>
      <c r="O8" s="38">
        <f t="shared" si="5"/>
        <v>2</v>
      </c>
      <c r="P8" s="21">
        <f t="shared" si="6"/>
        <v>0</v>
      </c>
      <c r="Q8" s="21">
        <f t="shared" si="0"/>
        <v>2</v>
      </c>
      <c r="R8" s="21">
        <f t="shared" si="7"/>
        <v>0.25</v>
      </c>
      <c r="S8" s="21">
        <f t="shared" si="1"/>
        <v>3</v>
      </c>
      <c r="T8" s="21">
        <f t="shared" si="2"/>
        <v>0</v>
      </c>
      <c r="U8" s="23">
        <f t="shared" si="3"/>
        <v>0</v>
      </c>
      <c r="V8" s="17">
        <f t="shared" si="8"/>
        <v>0.7272727272727273</v>
      </c>
      <c r="W8" s="21">
        <v>1.6363636363636365</v>
      </c>
      <c r="X8" s="22">
        <v>0.6363636363636364</v>
      </c>
      <c r="Y8" s="17">
        <v>1.98</v>
      </c>
      <c r="Z8" s="21">
        <v>2.11</v>
      </c>
      <c r="AA8" s="23">
        <v>2.07</v>
      </c>
    </row>
    <row r="9" spans="1:27" s="46" customFormat="1" ht="18" customHeight="1">
      <c r="A9" s="54" t="s">
        <v>3</v>
      </c>
      <c r="B9" s="67">
        <v>3</v>
      </c>
      <c r="C9" s="43">
        <v>1</v>
      </c>
      <c r="D9" s="43">
        <v>0</v>
      </c>
      <c r="E9" s="43">
        <v>6</v>
      </c>
      <c r="F9" s="43">
        <v>1</v>
      </c>
      <c r="G9" s="43">
        <v>0</v>
      </c>
      <c r="H9" s="49">
        <v>0</v>
      </c>
      <c r="I9" s="67">
        <f t="shared" si="4"/>
        <v>11</v>
      </c>
      <c r="J9" s="43">
        <v>11</v>
      </c>
      <c r="K9" s="49">
        <v>7</v>
      </c>
      <c r="L9" s="15">
        <v>2025</v>
      </c>
      <c r="M9" s="16">
        <v>2126</v>
      </c>
      <c r="N9" s="20">
        <v>1823</v>
      </c>
      <c r="O9" s="38">
        <f t="shared" si="5"/>
        <v>3</v>
      </c>
      <c r="P9" s="21">
        <f t="shared" si="6"/>
        <v>0.5</v>
      </c>
      <c r="Q9" s="21">
        <f t="shared" si="0"/>
        <v>0</v>
      </c>
      <c r="R9" s="21">
        <f t="shared" si="7"/>
        <v>1.5</v>
      </c>
      <c r="S9" s="21">
        <f t="shared" si="1"/>
        <v>1</v>
      </c>
      <c r="T9" s="21">
        <f t="shared" si="2"/>
        <v>0</v>
      </c>
      <c r="U9" s="23">
        <f t="shared" si="3"/>
        <v>0</v>
      </c>
      <c r="V9" s="17">
        <f t="shared" si="8"/>
        <v>1</v>
      </c>
      <c r="W9" s="21">
        <v>1</v>
      </c>
      <c r="X9" s="22">
        <v>0.6363636363636364</v>
      </c>
      <c r="Y9" s="17">
        <v>2.08</v>
      </c>
      <c r="Z9" s="21">
        <v>2.18</v>
      </c>
      <c r="AA9" s="23">
        <v>1.88</v>
      </c>
    </row>
    <row r="10" spans="1:27" s="46" customFormat="1" ht="18" customHeight="1">
      <c r="A10" s="54" t="s">
        <v>4</v>
      </c>
      <c r="B10" s="67">
        <v>2</v>
      </c>
      <c r="C10" s="43">
        <v>0</v>
      </c>
      <c r="D10" s="43">
        <v>2</v>
      </c>
      <c r="E10" s="43">
        <v>5</v>
      </c>
      <c r="F10" s="43">
        <v>2</v>
      </c>
      <c r="G10" s="43">
        <v>0</v>
      </c>
      <c r="H10" s="49">
        <v>0</v>
      </c>
      <c r="I10" s="67">
        <f t="shared" si="4"/>
        <v>11</v>
      </c>
      <c r="J10" s="43">
        <v>8</v>
      </c>
      <c r="K10" s="49">
        <v>6</v>
      </c>
      <c r="L10" s="15">
        <v>2264</v>
      </c>
      <c r="M10" s="16">
        <v>2201</v>
      </c>
      <c r="N10" s="20">
        <v>2132</v>
      </c>
      <c r="O10" s="38">
        <f t="shared" si="5"/>
        <v>2</v>
      </c>
      <c r="P10" s="21">
        <f t="shared" si="6"/>
        <v>0</v>
      </c>
      <c r="Q10" s="21">
        <f t="shared" si="0"/>
        <v>2</v>
      </c>
      <c r="R10" s="21">
        <f t="shared" si="7"/>
        <v>1.25</v>
      </c>
      <c r="S10" s="21">
        <f t="shared" si="1"/>
        <v>2</v>
      </c>
      <c r="T10" s="21">
        <f t="shared" si="2"/>
        <v>0</v>
      </c>
      <c r="U10" s="23">
        <f t="shared" si="3"/>
        <v>0</v>
      </c>
      <c r="V10" s="17">
        <f t="shared" si="8"/>
        <v>1</v>
      </c>
      <c r="W10" s="21">
        <v>0.7272727272727273</v>
      </c>
      <c r="X10" s="22">
        <v>0.5454545454545454</v>
      </c>
      <c r="Y10" s="17">
        <v>2.31</v>
      </c>
      <c r="Z10" s="21">
        <v>2.26</v>
      </c>
      <c r="AA10" s="23">
        <v>2.19</v>
      </c>
    </row>
    <row r="11" spans="1:27" s="3" customFormat="1" ht="18" customHeight="1">
      <c r="A11" s="54" t="s">
        <v>5</v>
      </c>
      <c r="B11" s="15">
        <v>4</v>
      </c>
      <c r="C11" s="18">
        <v>0</v>
      </c>
      <c r="D11" s="18">
        <v>1</v>
      </c>
      <c r="E11" s="18">
        <v>6</v>
      </c>
      <c r="F11" s="18">
        <v>4</v>
      </c>
      <c r="G11" s="18">
        <v>0</v>
      </c>
      <c r="H11" s="19">
        <v>0</v>
      </c>
      <c r="I11" s="67">
        <f t="shared" si="4"/>
        <v>15</v>
      </c>
      <c r="J11" s="18">
        <v>16</v>
      </c>
      <c r="K11" s="19">
        <v>11</v>
      </c>
      <c r="L11" s="15">
        <v>2160</v>
      </c>
      <c r="M11" s="16">
        <v>2216</v>
      </c>
      <c r="N11" s="20">
        <v>2173</v>
      </c>
      <c r="O11" s="38">
        <f t="shared" si="5"/>
        <v>4</v>
      </c>
      <c r="P11" s="21">
        <f t="shared" si="6"/>
        <v>0</v>
      </c>
      <c r="Q11" s="21">
        <f t="shared" si="0"/>
        <v>1</v>
      </c>
      <c r="R11" s="21">
        <f t="shared" si="7"/>
        <v>1.5</v>
      </c>
      <c r="S11" s="21">
        <f t="shared" si="1"/>
        <v>4</v>
      </c>
      <c r="T11" s="21">
        <f t="shared" si="2"/>
        <v>0</v>
      </c>
      <c r="U11" s="23">
        <f t="shared" si="3"/>
        <v>0</v>
      </c>
      <c r="V11" s="17">
        <f t="shared" si="8"/>
        <v>1.3636363636363635</v>
      </c>
      <c r="W11" s="21">
        <v>1.4545454545454546</v>
      </c>
      <c r="X11" s="22">
        <v>1</v>
      </c>
      <c r="Y11" s="17">
        <v>2.21</v>
      </c>
      <c r="Z11" s="21">
        <v>2.27</v>
      </c>
      <c r="AA11" s="23">
        <v>2.23</v>
      </c>
    </row>
    <row r="12" spans="1:27" s="3" customFormat="1" ht="18" customHeight="1">
      <c r="A12" s="54" t="s">
        <v>6</v>
      </c>
      <c r="B12" s="15">
        <v>3</v>
      </c>
      <c r="C12" s="18">
        <v>0</v>
      </c>
      <c r="D12" s="18">
        <v>0</v>
      </c>
      <c r="E12" s="18">
        <v>3</v>
      </c>
      <c r="F12" s="18">
        <v>0</v>
      </c>
      <c r="G12" s="18">
        <v>0</v>
      </c>
      <c r="H12" s="19">
        <v>0</v>
      </c>
      <c r="I12" s="67">
        <f t="shared" si="4"/>
        <v>6</v>
      </c>
      <c r="J12" s="18">
        <v>11</v>
      </c>
      <c r="K12" s="19">
        <v>14</v>
      </c>
      <c r="L12" s="15">
        <v>2272</v>
      </c>
      <c r="M12" s="16">
        <v>2369</v>
      </c>
      <c r="N12" s="20">
        <v>2264</v>
      </c>
      <c r="O12" s="38">
        <f t="shared" si="5"/>
        <v>3</v>
      </c>
      <c r="P12" s="21">
        <f t="shared" si="6"/>
        <v>0</v>
      </c>
      <c r="Q12" s="21">
        <f t="shared" si="0"/>
        <v>0</v>
      </c>
      <c r="R12" s="21">
        <f t="shared" si="7"/>
        <v>0.75</v>
      </c>
      <c r="S12" s="21">
        <f t="shared" si="1"/>
        <v>0</v>
      </c>
      <c r="T12" s="21">
        <f t="shared" si="2"/>
        <v>0</v>
      </c>
      <c r="U12" s="23">
        <f t="shared" si="3"/>
        <v>0</v>
      </c>
      <c r="V12" s="17">
        <f t="shared" si="8"/>
        <v>0.5454545454545454</v>
      </c>
      <c r="W12" s="21">
        <v>1</v>
      </c>
      <c r="X12" s="22">
        <v>1.2727272727272727</v>
      </c>
      <c r="Y12" s="17">
        <v>2.33</v>
      </c>
      <c r="Z12" s="21">
        <v>2.43</v>
      </c>
      <c r="AA12" s="23">
        <v>2.32</v>
      </c>
    </row>
    <row r="13" spans="1:27" s="3" customFormat="1" ht="18" customHeight="1">
      <c r="A13" s="54" t="s">
        <v>7</v>
      </c>
      <c r="B13" s="15">
        <v>4</v>
      </c>
      <c r="C13" s="18">
        <v>0</v>
      </c>
      <c r="D13" s="18">
        <v>0</v>
      </c>
      <c r="E13" s="18">
        <v>4</v>
      </c>
      <c r="F13" s="18">
        <v>1</v>
      </c>
      <c r="G13" s="18">
        <v>0</v>
      </c>
      <c r="H13" s="19">
        <v>0</v>
      </c>
      <c r="I13" s="67">
        <f t="shared" si="4"/>
        <v>9</v>
      </c>
      <c r="J13" s="18">
        <v>13</v>
      </c>
      <c r="K13" s="19">
        <v>7</v>
      </c>
      <c r="L13" s="15">
        <v>2050</v>
      </c>
      <c r="M13" s="16">
        <v>2290</v>
      </c>
      <c r="N13" s="20">
        <v>2220</v>
      </c>
      <c r="O13" s="38">
        <f t="shared" si="5"/>
        <v>4</v>
      </c>
      <c r="P13" s="21">
        <f t="shared" si="6"/>
        <v>0</v>
      </c>
      <c r="Q13" s="21">
        <f t="shared" si="0"/>
        <v>0</v>
      </c>
      <c r="R13" s="21">
        <f t="shared" si="7"/>
        <v>1</v>
      </c>
      <c r="S13" s="21">
        <f t="shared" si="1"/>
        <v>1</v>
      </c>
      <c r="T13" s="21">
        <f t="shared" si="2"/>
        <v>0</v>
      </c>
      <c r="U13" s="23">
        <f t="shared" si="3"/>
        <v>0</v>
      </c>
      <c r="V13" s="17">
        <f t="shared" si="8"/>
        <v>0.8181818181818182</v>
      </c>
      <c r="W13" s="21">
        <v>1.1818181818181819</v>
      </c>
      <c r="X13" s="22">
        <v>0.6363636363636364</v>
      </c>
      <c r="Y13" s="17">
        <v>2.1</v>
      </c>
      <c r="Z13" s="21">
        <v>2.34</v>
      </c>
      <c r="AA13" s="23">
        <v>2.28</v>
      </c>
    </row>
    <row r="14" spans="1:27" s="3" customFormat="1" ht="18" customHeight="1">
      <c r="A14" s="54" t="s">
        <v>8</v>
      </c>
      <c r="B14" s="15">
        <v>5</v>
      </c>
      <c r="C14" s="18">
        <v>0</v>
      </c>
      <c r="D14" s="18">
        <v>1</v>
      </c>
      <c r="E14" s="18">
        <v>7</v>
      </c>
      <c r="F14" s="18">
        <v>0</v>
      </c>
      <c r="G14" s="18">
        <v>0</v>
      </c>
      <c r="H14" s="19">
        <v>0</v>
      </c>
      <c r="I14" s="67">
        <f t="shared" si="4"/>
        <v>13</v>
      </c>
      <c r="J14" s="18">
        <v>10</v>
      </c>
      <c r="K14" s="19">
        <v>7</v>
      </c>
      <c r="L14" s="15">
        <v>2257</v>
      </c>
      <c r="M14" s="16">
        <v>2219</v>
      </c>
      <c r="N14" s="20">
        <v>2141</v>
      </c>
      <c r="O14" s="38">
        <f t="shared" si="5"/>
        <v>5</v>
      </c>
      <c r="P14" s="21">
        <f t="shared" si="6"/>
        <v>0</v>
      </c>
      <c r="Q14" s="21">
        <f t="shared" si="0"/>
        <v>1</v>
      </c>
      <c r="R14" s="21">
        <f t="shared" si="7"/>
        <v>1.75</v>
      </c>
      <c r="S14" s="21">
        <f t="shared" si="1"/>
        <v>0</v>
      </c>
      <c r="T14" s="21">
        <f t="shared" si="2"/>
        <v>0</v>
      </c>
      <c r="U14" s="23">
        <f t="shared" si="3"/>
        <v>0</v>
      </c>
      <c r="V14" s="17">
        <f t="shared" si="8"/>
        <v>1.1818181818181819</v>
      </c>
      <c r="W14" s="21">
        <v>0.9090909090909091</v>
      </c>
      <c r="X14" s="22">
        <v>0.6363636363636364</v>
      </c>
      <c r="Y14" s="17">
        <v>2.31</v>
      </c>
      <c r="Z14" s="21">
        <v>2.28</v>
      </c>
      <c r="AA14" s="23">
        <v>2.2</v>
      </c>
    </row>
    <row r="15" spans="1:27" s="3" customFormat="1" ht="18" customHeight="1">
      <c r="A15" s="54" t="s">
        <v>9</v>
      </c>
      <c r="B15" s="15">
        <v>5</v>
      </c>
      <c r="C15" s="18">
        <v>0</v>
      </c>
      <c r="D15" s="18">
        <v>4</v>
      </c>
      <c r="E15" s="18">
        <v>3</v>
      </c>
      <c r="F15" s="18">
        <v>2</v>
      </c>
      <c r="G15" s="18">
        <v>0</v>
      </c>
      <c r="H15" s="19">
        <v>1</v>
      </c>
      <c r="I15" s="67">
        <f t="shared" si="4"/>
        <v>15</v>
      </c>
      <c r="J15" s="18">
        <v>9</v>
      </c>
      <c r="K15" s="19">
        <v>12</v>
      </c>
      <c r="L15" s="15">
        <v>2256</v>
      </c>
      <c r="M15" s="16">
        <v>2215</v>
      </c>
      <c r="N15" s="20">
        <v>2259</v>
      </c>
      <c r="O15" s="38">
        <f t="shared" si="5"/>
        <v>5</v>
      </c>
      <c r="P15" s="21">
        <f t="shared" si="6"/>
        <v>0</v>
      </c>
      <c r="Q15" s="21">
        <f t="shared" si="0"/>
        <v>4</v>
      </c>
      <c r="R15" s="21">
        <f t="shared" si="7"/>
        <v>0.75</v>
      </c>
      <c r="S15" s="21">
        <f t="shared" si="1"/>
        <v>2</v>
      </c>
      <c r="T15" s="21">
        <f t="shared" si="2"/>
        <v>0</v>
      </c>
      <c r="U15" s="23">
        <f t="shared" si="3"/>
        <v>1</v>
      </c>
      <c r="V15" s="17">
        <f t="shared" si="8"/>
        <v>1.3636363636363635</v>
      </c>
      <c r="W15" s="21">
        <v>0.8181818181818182</v>
      </c>
      <c r="X15" s="22">
        <v>1.0909090909090908</v>
      </c>
      <c r="Y15" s="17">
        <v>2.33</v>
      </c>
      <c r="Z15" s="21">
        <v>2.27</v>
      </c>
      <c r="AA15" s="23">
        <v>2.32</v>
      </c>
    </row>
    <row r="16" spans="1:27" s="3" customFormat="1" ht="18" customHeight="1">
      <c r="A16" s="54" t="s">
        <v>10</v>
      </c>
      <c r="B16" s="15">
        <v>0</v>
      </c>
      <c r="C16" s="18">
        <v>0</v>
      </c>
      <c r="D16" s="18">
        <v>1</v>
      </c>
      <c r="E16" s="18">
        <v>3</v>
      </c>
      <c r="F16" s="18">
        <v>0</v>
      </c>
      <c r="G16" s="18">
        <v>0</v>
      </c>
      <c r="H16" s="19">
        <v>0</v>
      </c>
      <c r="I16" s="67">
        <f t="shared" si="4"/>
        <v>4</v>
      </c>
      <c r="J16" s="18">
        <v>5</v>
      </c>
      <c r="K16" s="19">
        <v>7</v>
      </c>
      <c r="L16" s="15">
        <v>1949</v>
      </c>
      <c r="M16" s="16">
        <v>2083</v>
      </c>
      <c r="N16" s="20">
        <v>2010</v>
      </c>
      <c r="O16" s="38">
        <f t="shared" si="5"/>
        <v>0</v>
      </c>
      <c r="P16" s="21">
        <f t="shared" si="6"/>
        <v>0</v>
      </c>
      <c r="Q16" s="21">
        <f t="shared" si="0"/>
        <v>1</v>
      </c>
      <c r="R16" s="21">
        <f t="shared" si="7"/>
        <v>0.75</v>
      </c>
      <c r="S16" s="21">
        <f t="shared" si="1"/>
        <v>0</v>
      </c>
      <c r="T16" s="21">
        <f t="shared" si="2"/>
        <v>0</v>
      </c>
      <c r="U16" s="23">
        <f t="shared" si="3"/>
        <v>0</v>
      </c>
      <c r="V16" s="17">
        <f t="shared" si="8"/>
        <v>0.36363636363636365</v>
      </c>
      <c r="W16" s="21">
        <v>0.45454545454545453</v>
      </c>
      <c r="X16" s="22">
        <v>0.6363636363636364</v>
      </c>
      <c r="Y16" s="17">
        <v>2</v>
      </c>
      <c r="Z16" s="21">
        <v>2.14</v>
      </c>
      <c r="AA16" s="23">
        <v>2.07</v>
      </c>
    </row>
    <row r="17" spans="1:27" s="3" customFormat="1" ht="18" customHeight="1">
      <c r="A17" s="55" t="s">
        <v>11</v>
      </c>
      <c r="B17" s="88">
        <v>2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5">
        <v>0</v>
      </c>
      <c r="I17" s="69">
        <f t="shared" si="4"/>
        <v>2</v>
      </c>
      <c r="J17" s="24">
        <v>16</v>
      </c>
      <c r="K17" s="25">
        <v>12</v>
      </c>
      <c r="L17" s="88">
        <v>1831</v>
      </c>
      <c r="M17" s="95">
        <v>1925</v>
      </c>
      <c r="N17" s="26">
        <v>1855</v>
      </c>
      <c r="O17" s="97">
        <f t="shared" si="5"/>
        <v>2</v>
      </c>
      <c r="P17" s="27">
        <f t="shared" si="6"/>
        <v>0</v>
      </c>
      <c r="Q17" s="27">
        <f t="shared" si="0"/>
        <v>0</v>
      </c>
      <c r="R17" s="27">
        <f t="shared" si="7"/>
        <v>0</v>
      </c>
      <c r="S17" s="27">
        <f t="shared" si="1"/>
        <v>0</v>
      </c>
      <c r="T17" s="27">
        <f t="shared" si="2"/>
        <v>0</v>
      </c>
      <c r="U17" s="30">
        <f t="shared" si="3"/>
        <v>0</v>
      </c>
      <c r="V17" s="29">
        <f t="shared" si="8"/>
        <v>0.18181818181818182</v>
      </c>
      <c r="W17" s="27">
        <v>1.4545454545454546</v>
      </c>
      <c r="X17" s="28">
        <v>1.0909090909090908</v>
      </c>
      <c r="Y17" s="29">
        <v>1.89</v>
      </c>
      <c r="Z17" s="27">
        <v>1.97</v>
      </c>
      <c r="AA17" s="30">
        <v>1.91</v>
      </c>
    </row>
    <row r="18" spans="1:28" s="3" customFormat="1" ht="21" customHeight="1">
      <c r="A18" s="680" t="s">
        <v>60</v>
      </c>
      <c r="B18" s="7">
        <f>SUM(B6:B17)</f>
        <v>34</v>
      </c>
      <c r="C18" s="8">
        <f aca="true" t="shared" si="9" ref="C18:V18">SUM(C6:C17)</f>
        <v>1</v>
      </c>
      <c r="D18" s="8">
        <f t="shared" si="9"/>
        <v>12</v>
      </c>
      <c r="E18" s="8">
        <f t="shared" si="9"/>
        <v>45</v>
      </c>
      <c r="F18" s="8">
        <f t="shared" si="9"/>
        <v>15</v>
      </c>
      <c r="G18" s="8">
        <f t="shared" si="9"/>
        <v>0</v>
      </c>
      <c r="H18" s="50">
        <f t="shared" si="9"/>
        <v>1</v>
      </c>
      <c r="I18" s="7">
        <f t="shared" si="9"/>
        <v>108</v>
      </c>
      <c r="J18" s="8">
        <v>127</v>
      </c>
      <c r="K18" s="50">
        <v>103</v>
      </c>
      <c r="L18" s="7">
        <f>SUM(L6:L17)</f>
        <v>24960</v>
      </c>
      <c r="M18" s="339">
        <v>25606</v>
      </c>
      <c r="N18" s="9">
        <v>24530</v>
      </c>
      <c r="O18" s="102">
        <f t="shared" si="9"/>
        <v>34</v>
      </c>
      <c r="P18" s="71">
        <f t="shared" si="9"/>
        <v>0.5</v>
      </c>
      <c r="Q18" s="71">
        <f t="shared" si="9"/>
        <v>12</v>
      </c>
      <c r="R18" s="71">
        <f t="shared" si="9"/>
        <v>11.25</v>
      </c>
      <c r="S18" s="71">
        <f t="shared" si="9"/>
        <v>15</v>
      </c>
      <c r="T18" s="71">
        <f t="shared" si="9"/>
        <v>0</v>
      </c>
      <c r="U18" s="681">
        <f t="shared" si="9"/>
        <v>1</v>
      </c>
      <c r="V18" s="72">
        <f t="shared" si="9"/>
        <v>9.818181818181817</v>
      </c>
      <c r="W18" s="71">
        <v>11.545454545454545</v>
      </c>
      <c r="X18" s="47">
        <v>9.363636363636363</v>
      </c>
      <c r="Y18" s="682">
        <v>25.6</v>
      </c>
      <c r="Z18" s="47">
        <v>26.29</v>
      </c>
      <c r="AA18" s="681">
        <v>25.26</v>
      </c>
      <c r="AB18" s="373"/>
    </row>
    <row r="19" ht="34.5" customHeight="1">
      <c r="O19" s="62"/>
    </row>
    <row r="20" spans="1:27" ht="24.75" customHeight="1">
      <c r="A20" s="13" t="s">
        <v>75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</row>
    <row r="21" spans="1:27" s="64" customFormat="1" ht="18" customHeight="1">
      <c r="A21" s="59"/>
      <c r="B21" s="764" t="s">
        <v>56</v>
      </c>
      <c r="C21" s="762"/>
      <c r="D21" s="762"/>
      <c r="E21" s="762"/>
      <c r="F21" s="762"/>
      <c r="G21" s="762"/>
      <c r="H21" s="762"/>
      <c r="I21" s="762"/>
      <c r="J21" s="762"/>
      <c r="K21" s="762"/>
      <c r="L21" s="762"/>
      <c r="M21" s="762"/>
      <c r="N21" s="807"/>
      <c r="O21" s="761" t="s">
        <v>89</v>
      </c>
      <c r="P21" s="762"/>
      <c r="Q21" s="762"/>
      <c r="R21" s="762"/>
      <c r="S21" s="762"/>
      <c r="T21" s="762"/>
      <c r="U21" s="762"/>
      <c r="V21" s="762"/>
      <c r="W21" s="762"/>
      <c r="X21" s="762"/>
      <c r="Y21" s="762"/>
      <c r="Z21" s="762"/>
      <c r="AA21" s="763"/>
    </row>
    <row r="22" spans="1:27" s="64" customFormat="1" ht="18" customHeight="1">
      <c r="A22" s="56"/>
      <c r="B22" s="765" t="s">
        <v>100</v>
      </c>
      <c r="C22" s="766"/>
      <c r="D22" s="766"/>
      <c r="E22" s="766"/>
      <c r="F22" s="766"/>
      <c r="G22" s="766"/>
      <c r="H22" s="766"/>
      <c r="I22" s="743" t="s">
        <v>53</v>
      </c>
      <c r="J22" s="745"/>
      <c r="K22" s="745"/>
      <c r="L22" s="743" t="s">
        <v>59</v>
      </c>
      <c r="M22" s="745"/>
      <c r="N22" s="805"/>
      <c r="O22" s="765" t="s">
        <v>100</v>
      </c>
      <c r="P22" s="766"/>
      <c r="Q22" s="766"/>
      <c r="R22" s="766"/>
      <c r="S22" s="766"/>
      <c r="T22" s="766"/>
      <c r="U22" s="766"/>
      <c r="V22" s="774" t="s">
        <v>57</v>
      </c>
      <c r="W22" s="775"/>
      <c r="X22" s="775"/>
      <c r="Y22" s="740" t="s">
        <v>58</v>
      </c>
      <c r="Z22" s="806"/>
      <c r="AA22" s="742"/>
    </row>
    <row r="23" spans="1:27" s="65" customFormat="1" ht="6.75" customHeight="1">
      <c r="A23" s="56"/>
      <c r="B23" s="78"/>
      <c r="C23" s="77"/>
      <c r="D23" s="77"/>
      <c r="E23" s="77"/>
      <c r="F23" s="77"/>
      <c r="G23" s="77"/>
      <c r="H23" s="76"/>
      <c r="I23" s="782">
        <v>2014</v>
      </c>
      <c r="J23" s="784">
        <v>2013</v>
      </c>
      <c r="K23" s="786">
        <v>2012</v>
      </c>
      <c r="L23" s="782">
        <v>2014</v>
      </c>
      <c r="M23" s="784">
        <v>2013</v>
      </c>
      <c r="N23" s="817">
        <v>2012</v>
      </c>
      <c r="O23" s="76"/>
      <c r="P23" s="77"/>
      <c r="Q23" s="77"/>
      <c r="R23" s="77"/>
      <c r="S23" s="77"/>
      <c r="T23" s="77"/>
      <c r="U23" s="76"/>
      <c r="V23" s="782">
        <v>2014</v>
      </c>
      <c r="W23" s="784">
        <v>2013</v>
      </c>
      <c r="X23" s="786">
        <v>2012</v>
      </c>
      <c r="Y23" s="782">
        <v>2014</v>
      </c>
      <c r="Z23" s="784">
        <v>2013</v>
      </c>
      <c r="AA23" s="786">
        <v>2012</v>
      </c>
    </row>
    <row r="24" spans="1:27" s="66" customFormat="1" ht="77.25" customHeight="1">
      <c r="A24" s="57" t="s">
        <v>54</v>
      </c>
      <c r="B24" s="79" t="s">
        <v>82</v>
      </c>
      <c r="C24" s="61" t="s">
        <v>91</v>
      </c>
      <c r="D24" s="61" t="s">
        <v>84</v>
      </c>
      <c r="E24" s="61" t="s">
        <v>76</v>
      </c>
      <c r="F24" s="61" t="s">
        <v>93</v>
      </c>
      <c r="G24" s="61" t="s">
        <v>85</v>
      </c>
      <c r="H24" s="80" t="s">
        <v>86</v>
      </c>
      <c r="I24" s="783"/>
      <c r="J24" s="785"/>
      <c r="K24" s="787"/>
      <c r="L24" s="783"/>
      <c r="M24" s="785"/>
      <c r="N24" s="818"/>
      <c r="O24" s="80" t="s">
        <v>82</v>
      </c>
      <c r="P24" s="61" t="s">
        <v>91</v>
      </c>
      <c r="Q24" s="61" t="s">
        <v>84</v>
      </c>
      <c r="R24" s="61" t="s">
        <v>76</v>
      </c>
      <c r="S24" s="61" t="s">
        <v>93</v>
      </c>
      <c r="T24" s="61" t="s">
        <v>85</v>
      </c>
      <c r="U24" s="80" t="s">
        <v>86</v>
      </c>
      <c r="V24" s="783"/>
      <c r="W24" s="785"/>
      <c r="X24" s="787"/>
      <c r="Y24" s="783"/>
      <c r="Z24" s="785"/>
      <c r="AA24" s="787"/>
    </row>
    <row r="25" spans="1:27" s="64" customFormat="1" ht="18" customHeight="1">
      <c r="A25" s="53" t="s">
        <v>0</v>
      </c>
      <c r="B25" s="39">
        <v>1</v>
      </c>
      <c r="C25" s="40">
        <v>0</v>
      </c>
      <c r="D25" s="40">
        <v>1</v>
      </c>
      <c r="E25" s="40">
        <v>0</v>
      </c>
      <c r="F25" s="40">
        <v>0</v>
      </c>
      <c r="G25" s="40">
        <v>0</v>
      </c>
      <c r="H25" s="41">
        <v>0</v>
      </c>
      <c r="I25" s="68">
        <f>SUM(B25:H25)</f>
        <v>2</v>
      </c>
      <c r="J25" s="40">
        <v>6</v>
      </c>
      <c r="K25" s="41">
        <v>3</v>
      </c>
      <c r="L25" s="87">
        <v>691</v>
      </c>
      <c r="M25" s="51">
        <v>704</v>
      </c>
      <c r="N25" s="52">
        <v>721</v>
      </c>
      <c r="O25" s="679">
        <f>B25/1</f>
        <v>1</v>
      </c>
      <c r="P25" s="37">
        <f>C25/2</f>
        <v>0</v>
      </c>
      <c r="Q25" s="37">
        <f>D25/1</f>
        <v>1</v>
      </c>
      <c r="R25" s="37">
        <f>E25/4</f>
        <v>0</v>
      </c>
      <c r="S25" s="37">
        <f aca="true" t="shared" si="10" ref="S25:S36">F25/1</f>
        <v>0</v>
      </c>
      <c r="T25" s="37">
        <f aca="true" t="shared" si="11" ref="T25:T36">G25/1</f>
        <v>0</v>
      </c>
      <c r="U25" s="70">
        <f aca="true" t="shared" si="12" ref="U25:U36">H25/1</f>
        <v>0</v>
      </c>
      <c r="V25" s="44">
        <f>I25/11</f>
        <v>0.18181818181818182</v>
      </c>
      <c r="W25" s="45">
        <v>0.5454545454545454</v>
      </c>
      <c r="X25" s="73">
        <v>0.2727272727272727</v>
      </c>
      <c r="Y25" s="74">
        <v>0.71</v>
      </c>
      <c r="Z25" s="37">
        <v>0.73</v>
      </c>
      <c r="AA25" s="70">
        <v>0.75</v>
      </c>
    </row>
    <row r="26" spans="1:27" s="64" customFormat="1" ht="18" customHeight="1">
      <c r="A26" s="54" t="s">
        <v>1</v>
      </c>
      <c r="B26" s="67">
        <v>2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9">
        <v>0</v>
      </c>
      <c r="I26" s="67">
        <f aca="true" t="shared" si="13" ref="I26:I36">SUM(B26:H26)</f>
        <v>2</v>
      </c>
      <c r="J26" s="43">
        <v>5</v>
      </c>
      <c r="K26" s="49">
        <v>3</v>
      </c>
      <c r="L26" s="15">
        <v>667</v>
      </c>
      <c r="M26" s="18">
        <v>677</v>
      </c>
      <c r="N26" s="20">
        <v>652</v>
      </c>
      <c r="O26" s="38">
        <f aca="true" t="shared" si="14" ref="O26:O36">B26/1</f>
        <v>2</v>
      </c>
      <c r="P26" s="21">
        <f aca="true" t="shared" si="15" ref="P26:P36">C26/2</f>
        <v>0</v>
      </c>
      <c r="Q26" s="21">
        <f aca="true" t="shared" si="16" ref="Q26:Q36">D26/1</f>
        <v>0</v>
      </c>
      <c r="R26" s="21">
        <f aca="true" t="shared" si="17" ref="R26:R36">E26/4</f>
        <v>0</v>
      </c>
      <c r="S26" s="21">
        <f t="shared" si="10"/>
        <v>0</v>
      </c>
      <c r="T26" s="21">
        <f t="shared" si="11"/>
        <v>0</v>
      </c>
      <c r="U26" s="23">
        <f t="shared" si="12"/>
        <v>0</v>
      </c>
      <c r="V26" s="31">
        <f aca="true" t="shared" si="18" ref="V26:V36">I26/11</f>
        <v>0.18181818181818182</v>
      </c>
      <c r="W26" s="32">
        <v>0.45454545454545453</v>
      </c>
      <c r="X26" s="33">
        <v>0.2727272727272727</v>
      </c>
      <c r="Y26" s="17">
        <v>0.68</v>
      </c>
      <c r="Z26" s="21">
        <v>0.7</v>
      </c>
      <c r="AA26" s="23">
        <v>0.67</v>
      </c>
    </row>
    <row r="27" spans="1:27" s="64" customFormat="1" ht="18" customHeight="1">
      <c r="A27" s="54" t="s">
        <v>2</v>
      </c>
      <c r="B27" s="67">
        <v>2</v>
      </c>
      <c r="C27" s="43">
        <v>0</v>
      </c>
      <c r="D27" s="43">
        <v>5</v>
      </c>
      <c r="E27" s="43">
        <v>0</v>
      </c>
      <c r="F27" s="43">
        <v>0</v>
      </c>
      <c r="G27" s="43">
        <v>0</v>
      </c>
      <c r="H27" s="49">
        <v>0</v>
      </c>
      <c r="I27" s="67">
        <f t="shared" si="13"/>
        <v>7</v>
      </c>
      <c r="J27" s="43">
        <v>13</v>
      </c>
      <c r="K27" s="49">
        <v>1</v>
      </c>
      <c r="L27" s="15">
        <v>701</v>
      </c>
      <c r="M27" s="18">
        <v>735</v>
      </c>
      <c r="N27" s="20">
        <v>718</v>
      </c>
      <c r="O27" s="38">
        <f t="shared" si="14"/>
        <v>2</v>
      </c>
      <c r="P27" s="21">
        <f t="shared" si="15"/>
        <v>0</v>
      </c>
      <c r="Q27" s="21">
        <f t="shared" si="16"/>
        <v>5</v>
      </c>
      <c r="R27" s="21">
        <f t="shared" si="17"/>
        <v>0</v>
      </c>
      <c r="S27" s="21">
        <f t="shared" si="10"/>
        <v>0</v>
      </c>
      <c r="T27" s="21">
        <f t="shared" si="11"/>
        <v>0</v>
      </c>
      <c r="U27" s="23">
        <f t="shared" si="12"/>
        <v>0</v>
      </c>
      <c r="V27" s="31">
        <f t="shared" si="18"/>
        <v>0.6363636363636364</v>
      </c>
      <c r="W27" s="32">
        <v>1.1818181818181819</v>
      </c>
      <c r="X27" s="33">
        <v>0.09090909090909091</v>
      </c>
      <c r="Y27" s="17">
        <v>0.72</v>
      </c>
      <c r="Z27" s="21">
        <v>0.76</v>
      </c>
      <c r="AA27" s="23">
        <v>0.74</v>
      </c>
    </row>
    <row r="28" spans="1:27" s="64" customFormat="1" ht="18" customHeight="1">
      <c r="A28" s="54" t="s">
        <v>3</v>
      </c>
      <c r="B28" s="67">
        <v>1</v>
      </c>
      <c r="C28" s="43">
        <v>0</v>
      </c>
      <c r="D28" s="43">
        <v>1</v>
      </c>
      <c r="E28" s="43">
        <v>0</v>
      </c>
      <c r="F28" s="43">
        <v>1</v>
      </c>
      <c r="G28" s="43">
        <v>0</v>
      </c>
      <c r="H28" s="49">
        <v>0</v>
      </c>
      <c r="I28" s="67">
        <f t="shared" si="13"/>
        <v>3</v>
      </c>
      <c r="J28" s="43">
        <v>6</v>
      </c>
      <c r="K28" s="49">
        <v>6</v>
      </c>
      <c r="L28" s="15">
        <v>715</v>
      </c>
      <c r="M28" s="18">
        <v>718</v>
      </c>
      <c r="N28" s="20">
        <v>677</v>
      </c>
      <c r="O28" s="38">
        <f t="shared" si="14"/>
        <v>1</v>
      </c>
      <c r="P28" s="21">
        <f t="shared" si="15"/>
        <v>0</v>
      </c>
      <c r="Q28" s="21">
        <f t="shared" si="16"/>
        <v>1</v>
      </c>
      <c r="R28" s="21">
        <f t="shared" si="17"/>
        <v>0</v>
      </c>
      <c r="S28" s="21">
        <f t="shared" si="10"/>
        <v>1</v>
      </c>
      <c r="T28" s="21">
        <f t="shared" si="11"/>
        <v>0</v>
      </c>
      <c r="U28" s="23">
        <f t="shared" si="12"/>
        <v>0</v>
      </c>
      <c r="V28" s="31">
        <f t="shared" si="18"/>
        <v>0.2727272727272727</v>
      </c>
      <c r="W28" s="32">
        <v>0.5454545454545454</v>
      </c>
      <c r="X28" s="33">
        <v>0.5454545454545454</v>
      </c>
      <c r="Y28" s="17">
        <v>0.73</v>
      </c>
      <c r="Z28" s="21">
        <v>0.74</v>
      </c>
      <c r="AA28" s="23">
        <v>0.7</v>
      </c>
    </row>
    <row r="29" spans="1:27" s="64" customFormat="1" ht="18" customHeight="1">
      <c r="A29" s="54" t="s">
        <v>4</v>
      </c>
      <c r="B29" s="67">
        <v>2</v>
      </c>
      <c r="C29" s="43">
        <v>0</v>
      </c>
      <c r="D29" s="43">
        <v>2</v>
      </c>
      <c r="E29" s="43">
        <v>1</v>
      </c>
      <c r="F29" s="43">
        <v>0</v>
      </c>
      <c r="G29" s="43">
        <v>0</v>
      </c>
      <c r="H29" s="49">
        <v>0</v>
      </c>
      <c r="I29" s="67">
        <f t="shared" si="13"/>
        <v>5</v>
      </c>
      <c r="J29" s="43">
        <v>8</v>
      </c>
      <c r="K29" s="49">
        <v>5</v>
      </c>
      <c r="L29" s="15">
        <v>768</v>
      </c>
      <c r="M29" s="18">
        <v>783</v>
      </c>
      <c r="N29" s="20">
        <v>770</v>
      </c>
      <c r="O29" s="38">
        <f t="shared" si="14"/>
        <v>2</v>
      </c>
      <c r="P29" s="21">
        <f t="shared" si="15"/>
        <v>0</v>
      </c>
      <c r="Q29" s="21">
        <f t="shared" si="16"/>
        <v>2</v>
      </c>
      <c r="R29" s="21">
        <f t="shared" si="17"/>
        <v>0.25</v>
      </c>
      <c r="S29" s="21">
        <f t="shared" si="10"/>
        <v>0</v>
      </c>
      <c r="T29" s="21">
        <f t="shared" si="11"/>
        <v>0</v>
      </c>
      <c r="U29" s="23">
        <f t="shared" si="12"/>
        <v>0</v>
      </c>
      <c r="V29" s="31">
        <f t="shared" si="18"/>
        <v>0.45454545454545453</v>
      </c>
      <c r="W29" s="32">
        <v>0.7272727272727273</v>
      </c>
      <c r="X29" s="33">
        <v>0.45454545454545453</v>
      </c>
      <c r="Y29" s="17">
        <v>0.78</v>
      </c>
      <c r="Z29" s="21">
        <v>0.8</v>
      </c>
      <c r="AA29" s="23">
        <v>0.79</v>
      </c>
    </row>
    <row r="30" spans="1:27" s="64" customFormat="1" ht="18" customHeight="1">
      <c r="A30" s="54" t="s">
        <v>5</v>
      </c>
      <c r="B30" s="15">
        <v>0</v>
      </c>
      <c r="C30" s="18">
        <v>0</v>
      </c>
      <c r="D30" s="18">
        <v>4</v>
      </c>
      <c r="E30" s="18">
        <v>0</v>
      </c>
      <c r="F30" s="18">
        <v>0</v>
      </c>
      <c r="G30" s="18">
        <v>0</v>
      </c>
      <c r="H30" s="19">
        <v>0</v>
      </c>
      <c r="I30" s="67">
        <f t="shared" si="13"/>
        <v>4</v>
      </c>
      <c r="J30" s="18">
        <v>3</v>
      </c>
      <c r="K30" s="19">
        <v>1</v>
      </c>
      <c r="L30" s="15">
        <v>706</v>
      </c>
      <c r="M30" s="18">
        <v>732</v>
      </c>
      <c r="N30" s="20">
        <v>747</v>
      </c>
      <c r="O30" s="38">
        <f t="shared" si="14"/>
        <v>0</v>
      </c>
      <c r="P30" s="21">
        <f t="shared" si="15"/>
        <v>0</v>
      </c>
      <c r="Q30" s="21">
        <f t="shared" si="16"/>
        <v>4</v>
      </c>
      <c r="R30" s="21">
        <f t="shared" si="17"/>
        <v>0</v>
      </c>
      <c r="S30" s="21">
        <f t="shared" si="10"/>
        <v>0</v>
      </c>
      <c r="T30" s="21">
        <f t="shared" si="11"/>
        <v>0</v>
      </c>
      <c r="U30" s="23">
        <f t="shared" si="12"/>
        <v>0</v>
      </c>
      <c r="V30" s="31">
        <f t="shared" si="18"/>
        <v>0.36363636363636365</v>
      </c>
      <c r="W30" s="32">
        <v>0.2727272727272727</v>
      </c>
      <c r="X30" s="33">
        <v>0.09090909090909091</v>
      </c>
      <c r="Y30" s="17">
        <v>0.72</v>
      </c>
      <c r="Z30" s="21">
        <v>0.75</v>
      </c>
      <c r="AA30" s="23">
        <v>0.77</v>
      </c>
    </row>
    <row r="31" spans="1:27" s="64" customFormat="1" ht="18" customHeight="1">
      <c r="A31" s="54" t="s">
        <v>6</v>
      </c>
      <c r="B31" s="15">
        <v>1</v>
      </c>
      <c r="C31" s="18">
        <v>0</v>
      </c>
      <c r="D31" s="18">
        <v>3</v>
      </c>
      <c r="E31" s="18">
        <v>1</v>
      </c>
      <c r="F31" s="18">
        <v>0</v>
      </c>
      <c r="G31" s="18">
        <v>1</v>
      </c>
      <c r="H31" s="19">
        <v>0</v>
      </c>
      <c r="I31" s="67">
        <f t="shared" si="13"/>
        <v>6</v>
      </c>
      <c r="J31" s="18">
        <v>6</v>
      </c>
      <c r="K31" s="19">
        <v>3</v>
      </c>
      <c r="L31" s="15">
        <v>768</v>
      </c>
      <c r="M31" s="18">
        <v>771</v>
      </c>
      <c r="N31" s="20">
        <v>726</v>
      </c>
      <c r="O31" s="38">
        <f t="shared" si="14"/>
        <v>1</v>
      </c>
      <c r="P31" s="21">
        <f t="shared" si="15"/>
        <v>0</v>
      </c>
      <c r="Q31" s="21">
        <f t="shared" si="16"/>
        <v>3</v>
      </c>
      <c r="R31" s="21">
        <f t="shared" si="17"/>
        <v>0.25</v>
      </c>
      <c r="S31" s="21">
        <f t="shared" si="10"/>
        <v>0</v>
      </c>
      <c r="T31" s="21">
        <f t="shared" si="11"/>
        <v>1</v>
      </c>
      <c r="U31" s="23">
        <f t="shared" si="12"/>
        <v>0</v>
      </c>
      <c r="V31" s="31">
        <f t="shared" si="18"/>
        <v>0.5454545454545454</v>
      </c>
      <c r="W31" s="32">
        <v>0.5454545454545454</v>
      </c>
      <c r="X31" s="33">
        <v>0.2727272727272727</v>
      </c>
      <c r="Y31" s="17">
        <v>0.79</v>
      </c>
      <c r="Z31" s="21">
        <v>0.79</v>
      </c>
      <c r="AA31" s="23">
        <v>0.75</v>
      </c>
    </row>
    <row r="32" spans="1:27" s="64" customFormat="1" ht="18" customHeight="1">
      <c r="A32" s="54" t="s">
        <v>7</v>
      </c>
      <c r="B32" s="15">
        <v>1</v>
      </c>
      <c r="C32" s="18">
        <v>0</v>
      </c>
      <c r="D32" s="18">
        <v>2</v>
      </c>
      <c r="E32" s="18">
        <v>0</v>
      </c>
      <c r="F32" s="18">
        <v>0</v>
      </c>
      <c r="G32" s="18">
        <v>0</v>
      </c>
      <c r="H32" s="19">
        <v>0</v>
      </c>
      <c r="I32" s="67">
        <f t="shared" si="13"/>
        <v>3</v>
      </c>
      <c r="J32" s="18">
        <v>6</v>
      </c>
      <c r="K32" s="19">
        <v>9</v>
      </c>
      <c r="L32" s="15">
        <v>758</v>
      </c>
      <c r="M32" s="18">
        <v>798</v>
      </c>
      <c r="N32" s="20">
        <v>730</v>
      </c>
      <c r="O32" s="38">
        <f t="shared" si="14"/>
        <v>1</v>
      </c>
      <c r="P32" s="21">
        <f t="shared" si="15"/>
        <v>0</v>
      </c>
      <c r="Q32" s="21">
        <f t="shared" si="16"/>
        <v>2</v>
      </c>
      <c r="R32" s="21">
        <f t="shared" si="17"/>
        <v>0</v>
      </c>
      <c r="S32" s="21">
        <f t="shared" si="10"/>
        <v>0</v>
      </c>
      <c r="T32" s="21">
        <f t="shared" si="11"/>
        <v>0</v>
      </c>
      <c r="U32" s="23">
        <f t="shared" si="12"/>
        <v>0</v>
      </c>
      <c r="V32" s="31">
        <f t="shared" si="18"/>
        <v>0.2727272727272727</v>
      </c>
      <c r="W32" s="32">
        <v>0.5454545454545454</v>
      </c>
      <c r="X32" s="33">
        <v>0.8181818181818182</v>
      </c>
      <c r="Y32" s="17">
        <v>0.78</v>
      </c>
      <c r="Z32" s="21">
        <v>0.82</v>
      </c>
      <c r="AA32" s="23">
        <v>0.75</v>
      </c>
    </row>
    <row r="33" spans="1:27" s="64" customFormat="1" ht="18" customHeight="1">
      <c r="A33" s="54" t="s">
        <v>8</v>
      </c>
      <c r="B33" s="15">
        <v>0</v>
      </c>
      <c r="C33" s="18">
        <v>0</v>
      </c>
      <c r="D33" s="18">
        <v>2</v>
      </c>
      <c r="E33" s="18">
        <v>0</v>
      </c>
      <c r="F33" s="18">
        <v>1</v>
      </c>
      <c r="G33" s="18">
        <v>1</v>
      </c>
      <c r="H33" s="19">
        <v>0</v>
      </c>
      <c r="I33" s="67">
        <f t="shared" si="13"/>
        <v>4</v>
      </c>
      <c r="J33" s="18">
        <v>6</v>
      </c>
      <c r="K33" s="19">
        <v>12</v>
      </c>
      <c r="L33" s="15">
        <v>766</v>
      </c>
      <c r="M33" s="18">
        <v>687</v>
      </c>
      <c r="N33" s="20">
        <v>701</v>
      </c>
      <c r="O33" s="38">
        <f t="shared" si="14"/>
        <v>0</v>
      </c>
      <c r="P33" s="21">
        <f t="shared" si="15"/>
        <v>0</v>
      </c>
      <c r="Q33" s="21">
        <f t="shared" si="16"/>
        <v>2</v>
      </c>
      <c r="R33" s="21">
        <f t="shared" si="17"/>
        <v>0</v>
      </c>
      <c r="S33" s="21">
        <f t="shared" si="10"/>
        <v>1</v>
      </c>
      <c r="T33" s="21">
        <f t="shared" si="11"/>
        <v>1</v>
      </c>
      <c r="U33" s="23">
        <f t="shared" si="12"/>
        <v>0</v>
      </c>
      <c r="V33" s="31">
        <f t="shared" si="18"/>
        <v>0.36363636363636365</v>
      </c>
      <c r="W33" s="32">
        <v>0.5454545454545454</v>
      </c>
      <c r="X33" s="33">
        <v>1.0909090909090908</v>
      </c>
      <c r="Y33" s="17">
        <v>0.79</v>
      </c>
      <c r="Z33" s="21">
        <v>0.7</v>
      </c>
      <c r="AA33" s="23">
        <v>0.72</v>
      </c>
    </row>
    <row r="34" spans="1:27" s="64" customFormat="1" ht="18" customHeight="1">
      <c r="A34" s="54" t="s">
        <v>9</v>
      </c>
      <c r="B34" s="15">
        <v>0</v>
      </c>
      <c r="C34" s="18">
        <v>0</v>
      </c>
      <c r="D34" s="18">
        <v>0</v>
      </c>
      <c r="E34" s="18">
        <v>0</v>
      </c>
      <c r="F34" s="18">
        <v>0</v>
      </c>
      <c r="G34" s="18">
        <v>2</v>
      </c>
      <c r="H34" s="19">
        <v>0</v>
      </c>
      <c r="I34" s="67">
        <f t="shared" si="13"/>
        <v>2</v>
      </c>
      <c r="J34" s="18">
        <v>6</v>
      </c>
      <c r="K34" s="19">
        <v>8</v>
      </c>
      <c r="L34" s="15">
        <v>754</v>
      </c>
      <c r="M34" s="18">
        <v>741</v>
      </c>
      <c r="N34" s="20">
        <v>786</v>
      </c>
      <c r="O34" s="38">
        <f t="shared" si="14"/>
        <v>0</v>
      </c>
      <c r="P34" s="21">
        <f t="shared" si="15"/>
        <v>0</v>
      </c>
      <c r="Q34" s="21">
        <f t="shared" si="16"/>
        <v>0</v>
      </c>
      <c r="R34" s="21">
        <f t="shared" si="17"/>
        <v>0</v>
      </c>
      <c r="S34" s="21">
        <f t="shared" si="10"/>
        <v>0</v>
      </c>
      <c r="T34" s="21">
        <f t="shared" si="11"/>
        <v>2</v>
      </c>
      <c r="U34" s="23">
        <f t="shared" si="12"/>
        <v>0</v>
      </c>
      <c r="V34" s="31">
        <f t="shared" si="18"/>
        <v>0.18181818181818182</v>
      </c>
      <c r="W34" s="32">
        <v>0.5454545454545454</v>
      </c>
      <c r="X34" s="33">
        <v>0.7272727272727273</v>
      </c>
      <c r="Y34" s="17">
        <v>0.78</v>
      </c>
      <c r="Z34" s="21">
        <v>0.76</v>
      </c>
      <c r="AA34" s="23">
        <v>0.81</v>
      </c>
    </row>
    <row r="35" spans="1:27" s="64" customFormat="1" ht="18" customHeight="1">
      <c r="A35" s="54" t="s">
        <v>10</v>
      </c>
      <c r="B35" s="15">
        <v>0</v>
      </c>
      <c r="C35" s="18">
        <v>0</v>
      </c>
      <c r="D35" s="18">
        <v>3</v>
      </c>
      <c r="E35" s="18">
        <v>0</v>
      </c>
      <c r="F35" s="18">
        <v>1</v>
      </c>
      <c r="G35" s="18">
        <v>0</v>
      </c>
      <c r="H35" s="19">
        <v>0</v>
      </c>
      <c r="I35" s="67">
        <f t="shared" si="13"/>
        <v>4</v>
      </c>
      <c r="J35" s="18">
        <v>2</v>
      </c>
      <c r="K35" s="19">
        <v>7</v>
      </c>
      <c r="L35" s="15">
        <v>694</v>
      </c>
      <c r="M35" s="18">
        <v>707</v>
      </c>
      <c r="N35" s="20">
        <v>716</v>
      </c>
      <c r="O35" s="38">
        <f t="shared" si="14"/>
        <v>0</v>
      </c>
      <c r="P35" s="21">
        <f t="shared" si="15"/>
        <v>0</v>
      </c>
      <c r="Q35" s="21">
        <f t="shared" si="16"/>
        <v>3</v>
      </c>
      <c r="R35" s="21">
        <f t="shared" si="17"/>
        <v>0</v>
      </c>
      <c r="S35" s="21">
        <f t="shared" si="10"/>
        <v>1</v>
      </c>
      <c r="T35" s="21">
        <f t="shared" si="11"/>
        <v>0</v>
      </c>
      <c r="U35" s="23">
        <f t="shared" si="12"/>
        <v>0</v>
      </c>
      <c r="V35" s="31">
        <f t="shared" si="18"/>
        <v>0.36363636363636365</v>
      </c>
      <c r="W35" s="32">
        <v>0.18181818181818182</v>
      </c>
      <c r="X35" s="33">
        <v>0.6363636363636364</v>
      </c>
      <c r="Y35" s="17">
        <v>0.71</v>
      </c>
      <c r="Z35" s="21">
        <v>0.73</v>
      </c>
      <c r="AA35" s="23">
        <v>0.74</v>
      </c>
    </row>
    <row r="36" spans="1:27" s="64" customFormat="1" ht="18" customHeight="1">
      <c r="A36" s="55" t="s">
        <v>11</v>
      </c>
      <c r="B36" s="88">
        <v>0</v>
      </c>
      <c r="C36" s="24">
        <v>0</v>
      </c>
      <c r="D36" s="24">
        <v>0</v>
      </c>
      <c r="E36" s="24">
        <v>0</v>
      </c>
      <c r="F36" s="24">
        <v>0</v>
      </c>
      <c r="G36" s="24">
        <v>1</v>
      </c>
      <c r="H36" s="25">
        <v>0</v>
      </c>
      <c r="I36" s="69">
        <f t="shared" si="13"/>
        <v>1</v>
      </c>
      <c r="J36" s="24">
        <v>4</v>
      </c>
      <c r="K36" s="25">
        <v>8</v>
      </c>
      <c r="L36" s="88">
        <v>665</v>
      </c>
      <c r="M36" s="24">
        <v>725</v>
      </c>
      <c r="N36" s="26">
        <v>693</v>
      </c>
      <c r="O36" s="97">
        <f t="shared" si="14"/>
        <v>0</v>
      </c>
      <c r="P36" s="27">
        <f t="shared" si="15"/>
        <v>0</v>
      </c>
      <c r="Q36" s="27">
        <f t="shared" si="16"/>
        <v>0</v>
      </c>
      <c r="R36" s="27">
        <f t="shared" si="17"/>
        <v>0</v>
      </c>
      <c r="S36" s="27">
        <f t="shared" si="10"/>
        <v>0</v>
      </c>
      <c r="T36" s="27">
        <f t="shared" si="11"/>
        <v>1</v>
      </c>
      <c r="U36" s="30">
        <f t="shared" si="12"/>
        <v>0</v>
      </c>
      <c r="V36" s="34">
        <f t="shared" si="18"/>
        <v>0.09090909090909091</v>
      </c>
      <c r="W36" s="35">
        <v>0.36363636363636365</v>
      </c>
      <c r="X36" s="36">
        <v>0.7272727272727273</v>
      </c>
      <c r="Y36" s="29">
        <v>0.69</v>
      </c>
      <c r="Z36" s="27">
        <v>0.74</v>
      </c>
      <c r="AA36" s="30">
        <v>0.71</v>
      </c>
    </row>
    <row r="37" spans="1:28" s="64" customFormat="1" ht="21" customHeight="1">
      <c r="A37" s="680" t="s">
        <v>60</v>
      </c>
      <c r="B37" s="7">
        <f aca="true" t="shared" si="19" ref="B37:L37">SUM(B25:B36)</f>
        <v>10</v>
      </c>
      <c r="C37" s="8">
        <f t="shared" si="19"/>
        <v>0</v>
      </c>
      <c r="D37" s="8">
        <f t="shared" si="19"/>
        <v>23</v>
      </c>
      <c r="E37" s="8">
        <f t="shared" si="19"/>
        <v>2</v>
      </c>
      <c r="F37" s="8">
        <f t="shared" si="19"/>
        <v>3</v>
      </c>
      <c r="G37" s="8">
        <f t="shared" si="19"/>
        <v>5</v>
      </c>
      <c r="H37" s="50">
        <f t="shared" si="19"/>
        <v>0</v>
      </c>
      <c r="I37" s="7">
        <f t="shared" si="19"/>
        <v>43</v>
      </c>
      <c r="J37" s="8">
        <v>71</v>
      </c>
      <c r="K37" s="50">
        <v>66</v>
      </c>
      <c r="L37" s="7">
        <f t="shared" si="19"/>
        <v>8653</v>
      </c>
      <c r="M37" s="8">
        <v>8778</v>
      </c>
      <c r="N37" s="9">
        <v>8637</v>
      </c>
      <c r="O37" s="102">
        <f aca="true" t="shared" si="20" ref="O37:V37">SUM(O25:O36)</f>
        <v>10</v>
      </c>
      <c r="P37" s="71">
        <f t="shared" si="20"/>
        <v>0</v>
      </c>
      <c r="Q37" s="71">
        <f t="shared" si="20"/>
        <v>23</v>
      </c>
      <c r="R37" s="71">
        <f t="shared" si="20"/>
        <v>0.5</v>
      </c>
      <c r="S37" s="71">
        <f t="shared" si="20"/>
        <v>3</v>
      </c>
      <c r="T37" s="71">
        <f t="shared" si="20"/>
        <v>5</v>
      </c>
      <c r="U37" s="681">
        <f t="shared" si="20"/>
        <v>0</v>
      </c>
      <c r="V37" s="683">
        <f t="shared" si="20"/>
        <v>3.909090909090909</v>
      </c>
      <c r="W37" s="11">
        <v>6.4545454545454515</v>
      </c>
      <c r="X37" s="48">
        <v>6</v>
      </c>
      <c r="Y37" s="684">
        <v>8.87</v>
      </c>
      <c r="Z37" s="48">
        <v>9.01</v>
      </c>
      <c r="AA37" s="12">
        <v>8.89</v>
      </c>
      <c r="AB37" s="685"/>
    </row>
    <row r="38" spans="1:27" ht="14.2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3"/>
      <c r="O38" s="4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"/>
    </row>
    <row r="39" ht="14.25" customHeight="1"/>
    <row r="40" ht="10.5">
      <c r="Z40" s="686"/>
    </row>
    <row r="41" ht="10.5">
      <c r="Z41" s="686"/>
    </row>
  </sheetData>
  <sheetProtection/>
  <mergeCells count="40">
    <mergeCell ref="Y22:AA22"/>
    <mergeCell ref="O21:AA21"/>
    <mergeCell ref="Y3:AA3"/>
    <mergeCell ref="O3:U3"/>
    <mergeCell ref="O22:U22"/>
    <mergeCell ref="B22:H22"/>
    <mergeCell ref="I22:K22"/>
    <mergeCell ref="L22:N22"/>
    <mergeCell ref="V22:X22"/>
    <mergeCell ref="B21:N21"/>
    <mergeCell ref="X4:X5"/>
    <mergeCell ref="Y4:Y5"/>
    <mergeCell ref="Z4:Z5"/>
    <mergeCell ref="I4:I5"/>
    <mergeCell ref="O2:AA2"/>
    <mergeCell ref="B2:N2"/>
    <mergeCell ref="B3:H3"/>
    <mergeCell ref="I3:K3"/>
    <mergeCell ref="V3:X3"/>
    <mergeCell ref="L3:N3"/>
    <mergeCell ref="V23:V24"/>
    <mergeCell ref="W23:W24"/>
    <mergeCell ref="X23:X24"/>
    <mergeCell ref="J4:J5"/>
    <mergeCell ref="K4:K5"/>
    <mergeCell ref="L4:L5"/>
    <mergeCell ref="M4:M5"/>
    <mergeCell ref="N4:N5"/>
    <mergeCell ref="V4:V5"/>
    <mergeCell ref="W4:W5"/>
    <mergeCell ref="Y23:Y24"/>
    <mergeCell ref="Z23:Z24"/>
    <mergeCell ref="AA23:AA24"/>
    <mergeCell ref="AA4:AA5"/>
    <mergeCell ref="I23:I24"/>
    <mergeCell ref="J23:J24"/>
    <mergeCell ref="K23:K24"/>
    <mergeCell ref="L23:L24"/>
    <mergeCell ref="M23:M24"/>
    <mergeCell ref="N23:N24"/>
  </mergeCells>
  <printOptions horizontalCentered="1" verticalCentered="1"/>
  <pageMargins left="0" right="0" top="0" bottom="0.3937007874015748" header="0.4724409448818898" footer="0.15748031496062992"/>
  <pageSetup horizontalDpi="1200" verticalDpi="1200" orientation="landscape" paperSize="9" scale="70" r:id="rId1"/>
  <ignoredErrors>
    <ignoredError sqref="I18 L18 O18:V18 L37 O37:V37" formulaRange="1"/>
    <ignoredError sqref="P6:U6 P7:R17 P26:R36 R25 P25" formula="1"/>
    <ignoredError sqref="A6:A17 A25:A36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AE37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6.125" style="60" customWidth="1"/>
    <col min="2" max="8" width="6.125" style="5" customWidth="1"/>
    <col min="9" max="11" width="7.125" style="5" customWidth="1"/>
    <col min="12" max="14" width="8.625" style="5" customWidth="1"/>
    <col min="15" max="21" width="6.625" style="5" customWidth="1"/>
    <col min="22" max="24" width="7.125" style="5" customWidth="1"/>
    <col min="25" max="27" width="8.125" style="5" customWidth="1"/>
    <col min="28" max="28" width="4.125" style="62" customWidth="1"/>
    <col min="29" max="16384" width="9.00390625" style="62" customWidth="1"/>
  </cols>
  <sheetData>
    <row r="1" spans="1:27" s="58" customFormat="1" ht="24.75" customHeight="1">
      <c r="A1" s="13" t="s">
        <v>77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65" customFormat="1" ht="18" customHeight="1">
      <c r="A2" s="59"/>
      <c r="B2" s="764" t="s">
        <v>56</v>
      </c>
      <c r="C2" s="762"/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807"/>
      <c r="O2" s="761" t="s">
        <v>89</v>
      </c>
      <c r="P2" s="762"/>
      <c r="Q2" s="762"/>
      <c r="R2" s="762"/>
      <c r="S2" s="762"/>
      <c r="T2" s="762"/>
      <c r="U2" s="762"/>
      <c r="V2" s="762"/>
      <c r="W2" s="762"/>
      <c r="X2" s="762"/>
      <c r="Y2" s="762"/>
      <c r="Z2" s="762"/>
      <c r="AA2" s="763"/>
    </row>
    <row r="3" spans="1:27" s="65" customFormat="1" ht="18" customHeight="1">
      <c r="A3" s="56"/>
      <c r="B3" s="765" t="s">
        <v>100</v>
      </c>
      <c r="C3" s="766"/>
      <c r="D3" s="766"/>
      <c r="E3" s="766"/>
      <c r="F3" s="766"/>
      <c r="G3" s="766"/>
      <c r="H3" s="766"/>
      <c r="I3" s="743" t="s">
        <v>53</v>
      </c>
      <c r="J3" s="745"/>
      <c r="K3" s="745"/>
      <c r="L3" s="743" t="s">
        <v>59</v>
      </c>
      <c r="M3" s="745"/>
      <c r="N3" s="805"/>
      <c r="O3" s="767" t="s">
        <v>100</v>
      </c>
      <c r="P3" s="766"/>
      <c r="Q3" s="766"/>
      <c r="R3" s="766"/>
      <c r="S3" s="766"/>
      <c r="T3" s="766"/>
      <c r="U3" s="766"/>
      <c r="V3" s="774" t="s">
        <v>57</v>
      </c>
      <c r="W3" s="775"/>
      <c r="X3" s="775"/>
      <c r="Y3" s="740" t="s">
        <v>58</v>
      </c>
      <c r="Z3" s="806"/>
      <c r="AA3" s="742"/>
    </row>
    <row r="4" spans="1:27" s="65" customFormat="1" ht="6.75" customHeight="1">
      <c r="A4" s="56"/>
      <c r="B4" s="78"/>
      <c r="C4" s="77"/>
      <c r="D4" s="77"/>
      <c r="E4" s="77"/>
      <c r="F4" s="77"/>
      <c r="G4" s="77"/>
      <c r="H4" s="76"/>
      <c r="I4" s="782">
        <v>2014</v>
      </c>
      <c r="J4" s="784">
        <v>2013</v>
      </c>
      <c r="K4" s="786">
        <v>2012</v>
      </c>
      <c r="L4" s="782">
        <v>2014</v>
      </c>
      <c r="M4" s="784">
        <v>2013</v>
      </c>
      <c r="N4" s="817">
        <v>2012</v>
      </c>
      <c r="O4" s="591"/>
      <c r="P4" s="77"/>
      <c r="Q4" s="77"/>
      <c r="R4" s="77"/>
      <c r="S4" s="77"/>
      <c r="T4" s="77"/>
      <c r="U4" s="76"/>
      <c r="V4" s="782">
        <v>2014</v>
      </c>
      <c r="W4" s="784">
        <v>2013</v>
      </c>
      <c r="X4" s="786">
        <v>2012</v>
      </c>
      <c r="Y4" s="782">
        <v>2014</v>
      </c>
      <c r="Z4" s="784">
        <v>2013</v>
      </c>
      <c r="AA4" s="786">
        <v>2012</v>
      </c>
    </row>
    <row r="5" spans="1:27" s="66" customFormat="1" ht="77.25" customHeight="1">
      <c r="A5" s="57" t="s">
        <v>54</v>
      </c>
      <c r="B5" s="79" t="s">
        <v>82</v>
      </c>
      <c r="C5" s="61" t="s">
        <v>91</v>
      </c>
      <c r="D5" s="61" t="s">
        <v>84</v>
      </c>
      <c r="E5" s="61" t="s">
        <v>76</v>
      </c>
      <c r="F5" s="61" t="s">
        <v>93</v>
      </c>
      <c r="G5" s="61" t="s">
        <v>85</v>
      </c>
      <c r="H5" s="80" t="s">
        <v>86</v>
      </c>
      <c r="I5" s="783"/>
      <c r="J5" s="785"/>
      <c r="K5" s="787"/>
      <c r="L5" s="783"/>
      <c r="M5" s="785"/>
      <c r="N5" s="818"/>
      <c r="O5" s="687" t="s">
        <v>82</v>
      </c>
      <c r="P5" s="61" t="s">
        <v>91</v>
      </c>
      <c r="Q5" s="61" t="s">
        <v>84</v>
      </c>
      <c r="R5" s="61" t="s">
        <v>76</v>
      </c>
      <c r="S5" s="61" t="s">
        <v>93</v>
      </c>
      <c r="T5" s="61" t="s">
        <v>85</v>
      </c>
      <c r="U5" s="80" t="s">
        <v>86</v>
      </c>
      <c r="V5" s="783"/>
      <c r="W5" s="785"/>
      <c r="X5" s="787"/>
      <c r="Y5" s="783"/>
      <c r="Z5" s="785"/>
      <c r="AA5" s="787"/>
    </row>
    <row r="6" spans="1:27" s="46" customFormat="1" ht="18" customHeight="1">
      <c r="A6" s="53" t="s">
        <v>0</v>
      </c>
      <c r="B6" s="39">
        <v>0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1">
        <v>0</v>
      </c>
      <c r="I6" s="68">
        <f>SUM(B6:H6)</f>
        <v>0</v>
      </c>
      <c r="J6" s="40">
        <v>3</v>
      </c>
      <c r="K6" s="41">
        <v>4</v>
      </c>
      <c r="L6" s="87">
        <v>463</v>
      </c>
      <c r="M6" s="51">
        <v>479</v>
      </c>
      <c r="N6" s="52">
        <v>433</v>
      </c>
      <c r="O6" s="679">
        <f>B6/1</f>
        <v>0</v>
      </c>
      <c r="P6" s="37">
        <f>C6/2</f>
        <v>0</v>
      </c>
      <c r="Q6" s="37">
        <f aca="true" t="shared" si="0" ref="Q6:Q17">D6/1</f>
        <v>0</v>
      </c>
      <c r="R6" s="37">
        <f>E6/4</f>
        <v>0</v>
      </c>
      <c r="S6" s="37">
        <f aca="true" t="shared" si="1" ref="S6:U17">F6/1</f>
        <v>0</v>
      </c>
      <c r="T6" s="37">
        <f t="shared" si="1"/>
        <v>0</v>
      </c>
      <c r="U6" s="70">
        <f t="shared" si="1"/>
        <v>0</v>
      </c>
      <c r="V6" s="44">
        <f>I6/11</f>
        <v>0</v>
      </c>
      <c r="W6" s="45">
        <v>0.2727272727272727</v>
      </c>
      <c r="X6" s="73">
        <v>0.36363636363636365</v>
      </c>
      <c r="Y6" s="74">
        <v>0.47</v>
      </c>
      <c r="Z6" s="37">
        <v>0.49</v>
      </c>
      <c r="AA6" s="70">
        <v>0.45</v>
      </c>
    </row>
    <row r="7" spans="1:27" s="46" customFormat="1" ht="18" customHeight="1">
      <c r="A7" s="54" t="s">
        <v>1</v>
      </c>
      <c r="B7" s="67">
        <v>0</v>
      </c>
      <c r="C7" s="43">
        <v>0</v>
      </c>
      <c r="D7" s="43">
        <v>1</v>
      </c>
      <c r="E7" s="43">
        <v>0</v>
      </c>
      <c r="F7" s="43">
        <v>0</v>
      </c>
      <c r="G7" s="43">
        <v>0</v>
      </c>
      <c r="H7" s="49">
        <v>0</v>
      </c>
      <c r="I7" s="67">
        <f aca="true" t="shared" si="2" ref="I7:I17">SUM(B7:H7)</f>
        <v>1</v>
      </c>
      <c r="J7" s="43">
        <v>1</v>
      </c>
      <c r="K7" s="49">
        <v>1</v>
      </c>
      <c r="L7" s="15">
        <v>423</v>
      </c>
      <c r="M7" s="18">
        <v>437</v>
      </c>
      <c r="N7" s="20">
        <v>404</v>
      </c>
      <c r="O7" s="38">
        <f aca="true" t="shared" si="3" ref="O7:O17">B7/1</f>
        <v>0</v>
      </c>
      <c r="P7" s="21">
        <f aca="true" t="shared" si="4" ref="P7:P17">C7/2</f>
        <v>0</v>
      </c>
      <c r="Q7" s="21">
        <f t="shared" si="0"/>
        <v>1</v>
      </c>
      <c r="R7" s="21">
        <f aca="true" t="shared" si="5" ref="R7:R17">E7/4</f>
        <v>0</v>
      </c>
      <c r="S7" s="21">
        <f t="shared" si="1"/>
        <v>0</v>
      </c>
      <c r="T7" s="21">
        <f t="shared" si="1"/>
        <v>0</v>
      </c>
      <c r="U7" s="23">
        <f t="shared" si="1"/>
        <v>0</v>
      </c>
      <c r="V7" s="31">
        <f aca="true" t="shared" si="6" ref="V7:V17">I7/11</f>
        <v>0.09090909090909091</v>
      </c>
      <c r="W7" s="32">
        <v>0.09090909090909091</v>
      </c>
      <c r="X7" s="33">
        <v>0.09090909090909091</v>
      </c>
      <c r="Y7" s="17">
        <v>0.43</v>
      </c>
      <c r="Z7" s="21">
        <v>0.45</v>
      </c>
      <c r="AA7" s="23">
        <v>0.42</v>
      </c>
    </row>
    <row r="8" spans="1:27" s="46" customFormat="1" ht="18" customHeight="1">
      <c r="A8" s="54" t="s">
        <v>2</v>
      </c>
      <c r="B8" s="67">
        <v>1</v>
      </c>
      <c r="C8" s="43">
        <v>0</v>
      </c>
      <c r="D8" s="43">
        <v>0</v>
      </c>
      <c r="E8" s="43">
        <v>1</v>
      </c>
      <c r="F8" s="43">
        <v>0</v>
      </c>
      <c r="G8" s="43">
        <v>0</v>
      </c>
      <c r="H8" s="49">
        <v>0</v>
      </c>
      <c r="I8" s="67">
        <f t="shared" si="2"/>
        <v>2</v>
      </c>
      <c r="J8" s="43">
        <v>2</v>
      </c>
      <c r="K8" s="49">
        <v>4</v>
      </c>
      <c r="L8" s="15">
        <v>433</v>
      </c>
      <c r="M8" s="18">
        <v>455</v>
      </c>
      <c r="N8" s="20">
        <v>417</v>
      </c>
      <c r="O8" s="38">
        <f t="shared" si="3"/>
        <v>1</v>
      </c>
      <c r="P8" s="21">
        <f t="shared" si="4"/>
        <v>0</v>
      </c>
      <c r="Q8" s="21">
        <f t="shared" si="0"/>
        <v>0</v>
      </c>
      <c r="R8" s="21">
        <f t="shared" si="5"/>
        <v>0.25</v>
      </c>
      <c r="S8" s="21">
        <f t="shared" si="1"/>
        <v>0</v>
      </c>
      <c r="T8" s="21">
        <f t="shared" si="1"/>
        <v>0</v>
      </c>
      <c r="U8" s="23">
        <f t="shared" si="1"/>
        <v>0</v>
      </c>
      <c r="V8" s="31">
        <f t="shared" si="6"/>
        <v>0.18181818181818182</v>
      </c>
      <c r="W8" s="32">
        <v>0.18181818181818182</v>
      </c>
      <c r="X8" s="33">
        <v>0.36363636363636365</v>
      </c>
      <c r="Y8" s="17">
        <v>0.44</v>
      </c>
      <c r="Z8" s="21">
        <v>0.47</v>
      </c>
      <c r="AA8" s="23">
        <v>0.43</v>
      </c>
    </row>
    <row r="9" spans="1:27" s="46" customFormat="1" ht="18" customHeight="1">
      <c r="A9" s="54" t="s">
        <v>3</v>
      </c>
      <c r="B9" s="67">
        <v>0</v>
      </c>
      <c r="C9" s="43">
        <v>0</v>
      </c>
      <c r="D9" s="43">
        <v>1</v>
      </c>
      <c r="E9" s="43">
        <v>0</v>
      </c>
      <c r="F9" s="43">
        <v>0</v>
      </c>
      <c r="G9" s="43">
        <v>0</v>
      </c>
      <c r="H9" s="49">
        <v>0</v>
      </c>
      <c r="I9" s="67">
        <f t="shared" si="2"/>
        <v>1</v>
      </c>
      <c r="J9" s="43">
        <v>1</v>
      </c>
      <c r="K9" s="49">
        <v>1</v>
      </c>
      <c r="L9" s="15">
        <v>461</v>
      </c>
      <c r="M9" s="18">
        <v>453</v>
      </c>
      <c r="N9" s="20">
        <v>386</v>
      </c>
      <c r="O9" s="38">
        <f t="shared" si="3"/>
        <v>0</v>
      </c>
      <c r="P9" s="21">
        <f t="shared" si="4"/>
        <v>0</v>
      </c>
      <c r="Q9" s="21">
        <f t="shared" si="0"/>
        <v>1</v>
      </c>
      <c r="R9" s="21">
        <f t="shared" si="5"/>
        <v>0</v>
      </c>
      <c r="S9" s="21">
        <f t="shared" si="1"/>
        <v>0</v>
      </c>
      <c r="T9" s="21">
        <f t="shared" si="1"/>
        <v>0</v>
      </c>
      <c r="U9" s="23">
        <f t="shared" si="1"/>
        <v>0</v>
      </c>
      <c r="V9" s="31">
        <f t="shared" si="6"/>
        <v>0.09090909090909091</v>
      </c>
      <c r="W9" s="32">
        <v>0.09090909090909091</v>
      </c>
      <c r="X9" s="33">
        <v>0.09090909090909091</v>
      </c>
      <c r="Y9" s="17">
        <v>0.47</v>
      </c>
      <c r="Z9" s="21">
        <v>0.47</v>
      </c>
      <c r="AA9" s="23">
        <v>0.4</v>
      </c>
    </row>
    <row r="10" spans="1:27" s="46" customFormat="1" ht="18" customHeight="1">
      <c r="A10" s="54" t="s">
        <v>4</v>
      </c>
      <c r="B10" s="67">
        <v>2</v>
      </c>
      <c r="C10" s="43">
        <v>0</v>
      </c>
      <c r="D10" s="43">
        <v>2</v>
      </c>
      <c r="E10" s="43">
        <v>0</v>
      </c>
      <c r="F10" s="43">
        <v>0</v>
      </c>
      <c r="G10" s="43">
        <v>1</v>
      </c>
      <c r="H10" s="49">
        <v>0</v>
      </c>
      <c r="I10" s="67">
        <f t="shared" si="2"/>
        <v>5</v>
      </c>
      <c r="J10" s="43">
        <v>3</v>
      </c>
      <c r="K10" s="49">
        <v>0</v>
      </c>
      <c r="L10" s="15">
        <v>487</v>
      </c>
      <c r="M10" s="18">
        <v>481</v>
      </c>
      <c r="N10" s="20">
        <v>489</v>
      </c>
      <c r="O10" s="38">
        <f t="shared" si="3"/>
        <v>2</v>
      </c>
      <c r="P10" s="21">
        <f t="shared" si="4"/>
        <v>0</v>
      </c>
      <c r="Q10" s="21">
        <f t="shared" si="0"/>
        <v>2</v>
      </c>
      <c r="R10" s="21">
        <f t="shared" si="5"/>
        <v>0</v>
      </c>
      <c r="S10" s="21">
        <f t="shared" si="1"/>
        <v>0</v>
      </c>
      <c r="T10" s="21">
        <f t="shared" si="1"/>
        <v>1</v>
      </c>
      <c r="U10" s="23">
        <f t="shared" si="1"/>
        <v>0</v>
      </c>
      <c r="V10" s="31">
        <f t="shared" si="6"/>
        <v>0.45454545454545453</v>
      </c>
      <c r="W10" s="32">
        <v>0.2727272727272727</v>
      </c>
      <c r="X10" s="33">
        <v>0</v>
      </c>
      <c r="Y10" s="17">
        <v>0.5</v>
      </c>
      <c r="Z10" s="21">
        <v>0.49</v>
      </c>
      <c r="AA10" s="23">
        <v>0.5</v>
      </c>
    </row>
    <row r="11" spans="1:27" s="3" customFormat="1" ht="18" customHeight="1">
      <c r="A11" s="54" t="s">
        <v>5</v>
      </c>
      <c r="B11" s="15">
        <v>1</v>
      </c>
      <c r="C11" s="18">
        <v>0</v>
      </c>
      <c r="D11" s="18">
        <v>0</v>
      </c>
      <c r="E11" s="18">
        <v>0</v>
      </c>
      <c r="F11" s="18">
        <v>1</v>
      </c>
      <c r="G11" s="18">
        <v>0</v>
      </c>
      <c r="H11" s="19">
        <v>0</v>
      </c>
      <c r="I11" s="67">
        <f t="shared" si="2"/>
        <v>2</v>
      </c>
      <c r="J11" s="18">
        <v>4</v>
      </c>
      <c r="K11" s="19">
        <v>3</v>
      </c>
      <c r="L11" s="15">
        <v>513</v>
      </c>
      <c r="M11" s="18">
        <v>510</v>
      </c>
      <c r="N11" s="20">
        <v>458</v>
      </c>
      <c r="O11" s="38">
        <f t="shared" si="3"/>
        <v>1</v>
      </c>
      <c r="P11" s="21">
        <f t="shared" si="4"/>
        <v>0</v>
      </c>
      <c r="Q11" s="21">
        <f t="shared" si="0"/>
        <v>0</v>
      </c>
      <c r="R11" s="21">
        <f t="shared" si="5"/>
        <v>0</v>
      </c>
      <c r="S11" s="21">
        <f t="shared" si="1"/>
        <v>1</v>
      </c>
      <c r="T11" s="21">
        <f t="shared" si="1"/>
        <v>0</v>
      </c>
      <c r="U11" s="23">
        <f t="shared" si="1"/>
        <v>0</v>
      </c>
      <c r="V11" s="31">
        <f t="shared" si="6"/>
        <v>0.18181818181818182</v>
      </c>
      <c r="W11" s="32">
        <v>0.36363636363636365</v>
      </c>
      <c r="X11" s="33">
        <v>0.2727272727272727</v>
      </c>
      <c r="Y11" s="17">
        <v>0.52</v>
      </c>
      <c r="Z11" s="21">
        <v>0.52</v>
      </c>
      <c r="AA11" s="23">
        <v>0.47</v>
      </c>
    </row>
    <row r="12" spans="1:27" s="3" customFormat="1" ht="18" customHeight="1">
      <c r="A12" s="54" t="s">
        <v>6</v>
      </c>
      <c r="B12" s="15">
        <v>1</v>
      </c>
      <c r="C12" s="18">
        <v>0</v>
      </c>
      <c r="D12" s="18">
        <v>2</v>
      </c>
      <c r="E12" s="18">
        <v>0</v>
      </c>
      <c r="F12" s="18">
        <v>0</v>
      </c>
      <c r="G12" s="18">
        <v>1</v>
      </c>
      <c r="H12" s="19">
        <v>0</v>
      </c>
      <c r="I12" s="67">
        <f t="shared" si="2"/>
        <v>4</v>
      </c>
      <c r="J12" s="18">
        <v>2</v>
      </c>
      <c r="K12" s="19">
        <v>3</v>
      </c>
      <c r="L12" s="15">
        <v>541</v>
      </c>
      <c r="M12" s="18">
        <v>537</v>
      </c>
      <c r="N12" s="20">
        <v>442</v>
      </c>
      <c r="O12" s="38">
        <f t="shared" si="3"/>
        <v>1</v>
      </c>
      <c r="P12" s="21">
        <f t="shared" si="4"/>
        <v>0</v>
      </c>
      <c r="Q12" s="21">
        <f t="shared" si="0"/>
        <v>2</v>
      </c>
      <c r="R12" s="21">
        <f t="shared" si="5"/>
        <v>0</v>
      </c>
      <c r="S12" s="21">
        <f t="shared" si="1"/>
        <v>0</v>
      </c>
      <c r="T12" s="21">
        <f t="shared" si="1"/>
        <v>1</v>
      </c>
      <c r="U12" s="23">
        <f t="shared" si="1"/>
        <v>0</v>
      </c>
      <c r="V12" s="31">
        <f t="shared" si="6"/>
        <v>0.36363636363636365</v>
      </c>
      <c r="W12" s="32">
        <v>0.18181818181818182</v>
      </c>
      <c r="X12" s="33">
        <v>0.2727272727272727</v>
      </c>
      <c r="Y12" s="17">
        <v>0.55</v>
      </c>
      <c r="Z12" s="21">
        <v>0.55</v>
      </c>
      <c r="AA12" s="23">
        <v>0.45</v>
      </c>
    </row>
    <row r="13" spans="1:27" s="3" customFormat="1" ht="18" customHeight="1">
      <c r="A13" s="54" t="s">
        <v>7</v>
      </c>
      <c r="B13" s="15">
        <v>3</v>
      </c>
      <c r="C13" s="18">
        <v>0</v>
      </c>
      <c r="D13" s="18">
        <v>1</v>
      </c>
      <c r="E13" s="18">
        <v>1</v>
      </c>
      <c r="F13" s="18">
        <v>0</v>
      </c>
      <c r="G13" s="18">
        <v>2</v>
      </c>
      <c r="H13" s="19">
        <v>0</v>
      </c>
      <c r="I13" s="67">
        <f t="shared" si="2"/>
        <v>7</v>
      </c>
      <c r="J13" s="18">
        <v>3</v>
      </c>
      <c r="K13" s="19">
        <v>1</v>
      </c>
      <c r="L13" s="15">
        <v>529</v>
      </c>
      <c r="M13" s="18">
        <v>504</v>
      </c>
      <c r="N13" s="20">
        <v>494</v>
      </c>
      <c r="O13" s="38">
        <f t="shared" si="3"/>
        <v>3</v>
      </c>
      <c r="P13" s="21">
        <f t="shared" si="4"/>
        <v>0</v>
      </c>
      <c r="Q13" s="21">
        <f t="shared" si="0"/>
        <v>1</v>
      </c>
      <c r="R13" s="21">
        <f t="shared" si="5"/>
        <v>0.25</v>
      </c>
      <c r="S13" s="21">
        <f t="shared" si="1"/>
        <v>0</v>
      </c>
      <c r="T13" s="21">
        <f t="shared" si="1"/>
        <v>2</v>
      </c>
      <c r="U13" s="23">
        <f t="shared" si="1"/>
        <v>0</v>
      </c>
      <c r="V13" s="31">
        <f t="shared" si="6"/>
        <v>0.6363636363636364</v>
      </c>
      <c r="W13" s="32">
        <v>0.2727272727272727</v>
      </c>
      <c r="X13" s="33">
        <v>0.09090909090909091</v>
      </c>
      <c r="Y13" s="17">
        <v>0.54</v>
      </c>
      <c r="Z13" s="21">
        <v>0.52</v>
      </c>
      <c r="AA13" s="23">
        <v>0.51</v>
      </c>
    </row>
    <row r="14" spans="1:27" s="3" customFormat="1" ht="18" customHeight="1">
      <c r="A14" s="54" t="s">
        <v>8</v>
      </c>
      <c r="B14" s="15">
        <v>2</v>
      </c>
      <c r="C14" s="18">
        <v>0</v>
      </c>
      <c r="D14" s="18">
        <v>0</v>
      </c>
      <c r="E14" s="18">
        <v>0</v>
      </c>
      <c r="F14" s="18">
        <v>0</v>
      </c>
      <c r="G14" s="18">
        <v>1</v>
      </c>
      <c r="H14" s="19">
        <v>0</v>
      </c>
      <c r="I14" s="67">
        <f t="shared" si="2"/>
        <v>3</v>
      </c>
      <c r="J14" s="18">
        <v>2</v>
      </c>
      <c r="K14" s="19">
        <v>4</v>
      </c>
      <c r="L14" s="15">
        <v>493</v>
      </c>
      <c r="M14" s="18">
        <v>469</v>
      </c>
      <c r="N14" s="20">
        <v>474</v>
      </c>
      <c r="O14" s="38">
        <f t="shared" si="3"/>
        <v>2</v>
      </c>
      <c r="P14" s="21">
        <f t="shared" si="4"/>
        <v>0</v>
      </c>
      <c r="Q14" s="21">
        <f t="shared" si="0"/>
        <v>0</v>
      </c>
      <c r="R14" s="21">
        <f t="shared" si="5"/>
        <v>0</v>
      </c>
      <c r="S14" s="21">
        <f t="shared" si="1"/>
        <v>0</v>
      </c>
      <c r="T14" s="21">
        <f t="shared" si="1"/>
        <v>1</v>
      </c>
      <c r="U14" s="23">
        <f t="shared" si="1"/>
        <v>0</v>
      </c>
      <c r="V14" s="31">
        <f t="shared" si="6"/>
        <v>0.2727272727272727</v>
      </c>
      <c r="W14" s="32">
        <v>0.18181818181818182</v>
      </c>
      <c r="X14" s="33">
        <v>0.36363636363636365</v>
      </c>
      <c r="Y14" s="17">
        <v>0.51</v>
      </c>
      <c r="Z14" s="21">
        <v>0.48</v>
      </c>
      <c r="AA14" s="23">
        <v>0.49</v>
      </c>
    </row>
    <row r="15" spans="1:27" s="3" customFormat="1" ht="18" customHeight="1">
      <c r="A15" s="54" t="s">
        <v>9</v>
      </c>
      <c r="B15" s="15">
        <v>1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9">
        <v>0</v>
      </c>
      <c r="I15" s="67">
        <f t="shared" si="2"/>
        <v>1</v>
      </c>
      <c r="J15" s="18">
        <v>1</v>
      </c>
      <c r="K15" s="19">
        <v>4</v>
      </c>
      <c r="L15" s="15">
        <v>501</v>
      </c>
      <c r="M15" s="18">
        <v>507</v>
      </c>
      <c r="N15" s="20">
        <v>553</v>
      </c>
      <c r="O15" s="38">
        <f t="shared" si="3"/>
        <v>1</v>
      </c>
      <c r="P15" s="21">
        <f t="shared" si="4"/>
        <v>0</v>
      </c>
      <c r="Q15" s="21">
        <f t="shared" si="0"/>
        <v>0</v>
      </c>
      <c r="R15" s="21">
        <f t="shared" si="5"/>
        <v>0</v>
      </c>
      <c r="S15" s="21">
        <f t="shared" si="1"/>
        <v>0</v>
      </c>
      <c r="T15" s="21">
        <f t="shared" si="1"/>
        <v>0</v>
      </c>
      <c r="U15" s="23">
        <f t="shared" si="1"/>
        <v>0</v>
      </c>
      <c r="V15" s="31">
        <f t="shared" si="6"/>
        <v>0.09090909090909091</v>
      </c>
      <c r="W15" s="32">
        <v>0.09090909090909091</v>
      </c>
      <c r="X15" s="33">
        <v>0.36363636363636365</v>
      </c>
      <c r="Y15" s="17">
        <v>0.52</v>
      </c>
      <c r="Z15" s="21">
        <v>0.52</v>
      </c>
      <c r="AA15" s="23">
        <v>0.57</v>
      </c>
    </row>
    <row r="16" spans="1:27" s="3" customFormat="1" ht="18" customHeight="1">
      <c r="A16" s="54" t="s">
        <v>10</v>
      </c>
      <c r="B16" s="15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9">
        <v>1</v>
      </c>
      <c r="I16" s="67">
        <f t="shared" si="2"/>
        <v>1</v>
      </c>
      <c r="J16" s="18">
        <v>2</v>
      </c>
      <c r="K16" s="19">
        <v>4</v>
      </c>
      <c r="L16" s="15">
        <v>459</v>
      </c>
      <c r="M16" s="18">
        <v>460</v>
      </c>
      <c r="N16" s="20">
        <v>472</v>
      </c>
      <c r="O16" s="38">
        <f t="shared" si="3"/>
        <v>0</v>
      </c>
      <c r="P16" s="21">
        <f t="shared" si="4"/>
        <v>0</v>
      </c>
      <c r="Q16" s="21">
        <f t="shared" si="0"/>
        <v>0</v>
      </c>
      <c r="R16" s="21">
        <f t="shared" si="5"/>
        <v>0</v>
      </c>
      <c r="S16" s="21">
        <f t="shared" si="1"/>
        <v>0</v>
      </c>
      <c r="T16" s="21">
        <f t="shared" si="1"/>
        <v>0</v>
      </c>
      <c r="U16" s="23">
        <f t="shared" si="1"/>
        <v>1</v>
      </c>
      <c r="V16" s="31">
        <f t="shared" si="6"/>
        <v>0.09090909090909091</v>
      </c>
      <c r="W16" s="32">
        <v>0.18181818181818182</v>
      </c>
      <c r="X16" s="33">
        <v>0.36363636363636365</v>
      </c>
      <c r="Y16" s="17">
        <v>0.47</v>
      </c>
      <c r="Z16" s="21">
        <v>0.47</v>
      </c>
      <c r="AA16" s="23">
        <v>0.49</v>
      </c>
    </row>
    <row r="17" spans="1:27" s="3" customFormat="1" ht="18" customHeight="1">
      <c r="A17" s="55" t="s">
        <v>11</v>
      </c>
      <c r="B17" s="88">
        <v>1</v>
      </c>
      <c r="C17" s="24">
        <v>0</v>
      </c>
      <c r="D17" s="24">
        <v>1</v>
      </c>
      <c r="E17" s="24">
        <v>0</v>
      </c>
      <c r="F17" s="24">
        <v>0</v>
      </c>
      <c r="G17" s="24">
        <v>0</v>
      </c>
      <c r="H17" s="25">
        <v>0</v>
      </c>
      <c r="I17" s="69">
        <f t="shared" si="2"/>
        <v>2</v>
      </c>
      <c r="J17" s="24">
        <v>1</v>
      </c>
      <c r="K17" s="25">
        <v>2</v>
      </c>
      <c r="L17" s="88">
        <v>384</v>
      </c>
      <c r="M17" s="24">
        <v>451</v>
      </c>
      <c r="N17" s="26">
        <v>445</v>
      </c>
      <c r="O17" s="97">
        <f t="shared" si="3"/>
        <v>1</v>
      </c>
      <c r="P17" s="27">
        <f t="shared" si="4"/>
        <v>0</v>
      </c>
      <c r="Q17" s="27">
        <f t="shared" si="0"/>
        <v>1</v>
      </c>
      <c r="R17" s="27">
        <f t="shared" si="5"/>
        <v>0</v>
      </c>
      <c r="S17" s="27">
        <f t="shared" si="1"/>
        <v>0</v>
      </c>
      <c r="T17" s="27">
        <f t="shared" si="1"/>
        <v>0</v>
      </c>
      <c r="U17" s="30">
        <f t="shared" si="1"/>
        <v>0</v>
      </c>
      <c r="V17" s="34">
        <f t="shared" si="6"/>
        <v>0.18181818181818182</v>
      </c>
      <c r="W17" s="35">
        <v>0.09090909090909091</v>
      </c>
      <c r="X17" s="36">
        <v>0.18181818181818182</v>
      </c>
      <c r="Y17" s="29">
        <v>0.4</v>
      </c>
      <c r="Z17" s="27">
        <v>0.46</v>
      </c>
      <c r="AA17" s="30">
        <v>0.46</v>
      </c>
    </row>
    <row r="18" spans="1:28" s="3" customFormat="1" ht="21" customHeight="1">
      <c r="A18" s="680" t="s">
        <v>60</v>
      </c>
      <c r="B18" s="99">
        <f>SUM(B6:B17)</f>
        <v>12</v>
      </c>
      <c r="C18" s="50">
        <f aca="true" t="shared" si="7" ref="C18:H18">SUM(C6:C17)</f>
        <v>0</v>
      </c>
      <c r="D18" s="50">
        <f t="shared" si="7"/>
        <v>8</v>
      </c>
      <c r="E18" s="50">
        <f t="shared" si="7"/>
        <v>2</v>
      </c>
      <c r="F18" s="50">
        <f t="shared" si="7"/>
        <v>1</v>
      </c>
      <c r="G18" s="50">
        <f t="shared" si="7"/>
        <v>5</v>
      </c>
      <c r="H18" s="100">
        <f t="shared" si="7"/>
        <v>1</v>
      </c>
      <c r="I18" s="7">
        <f>SUM(I6:I17)</f>
        <v>29</v>
      </c>
      <c r="J18" s="8">
        <v>25</v>
      </c>
      <c r="K18" s="50">
        <v>31</v>
      </c>
      <c r="L18" s="7">
        <f aca="true" t="shared" si="8" ref="L18:V18">SUM(L6:L17)</f>
        <v>5687</v>
      </c>
      <c r="M18" s="8">
        <v>5743</v>
      </c>
      <c r="N18" s="9">
        <v>5467</v>
      </c>
      <c r="O18" s="102">
        <f t="shared" si="8"/>
        <v>12</v>
      </c>
      <c r="P18" s="71">
        <f t="shared" si="8"/>
        <v>0</v>
      </c>
      <c r="Q18" s="71">
        <f t="shared" si="8"/>
        <v>8</v>
      </c>
      <c r="R18" s="71">
        <f t="shared" si="8"/>
        <v>0.5</v>
      </c>
      <c r="S18" s="71">
        <f t="shared" si="8"/>
        <v>1</v>
      </c>
      <c r="T18" s="71">
        <f t="shared" si="8"/>
        <v>5</v>
      </c>
      <c r="U18" s="47">
        <f t="shared" si="8"/>
        <v>1</v>
      </c>
      <c r="V18" s="72">
        <f t="shared" si="8"/>
        <v>2.636363636363636</v>
      </c>
      <c r="W18" s="11">
        <v>2.2727272727272725</v>
      </c>
      <c r="X18" s="48">
        <v>2.8181818181818183</v>
      </c>
      <c r="Y18" s="10">
        <v>5.83</v>
      </c>
      <c r="Z18" s="89">
        <v>5.9</v>
      </c>
      <c r="AA18" s="12">
        <v>5.63</v>
      </c>
      <c r="AB18" s="373"/>
    </row>
    <row r="19" ht="34.5" customHeight="1"/>
    <row r="20" spans="1:27" ht="24.75" customHeight="1">
      <c r="A20" s="13" t="s">
        <v>78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</row>
    <row r="21" spans="1:27" s="64" customFormat="1" ht="18" customHeight="1">
      <c r="A21" s="59"/>
      <c r="B21" s="764" t="s">
        <v>56</v>
      </c>
      <c r="C21" s="762"/>
      <c r="D21" s="762"/>
      <c r="E21" s="762"/>
      <c r="F21" s="762"/>
      <c r="G21" s="762"/>
      <c r="H21" s="762"/>
      <c r="I21" s="762"/>
      <c r="J21" s="762"/>
      <c r="K21" s="762"/>
      <c r="L21" s="762"/>
      <c r="M21" s="762"/>
      <c r="N21" s="807"/>
      <c r="O21" s="761" t="s">
        <v>89</v>
      </c>
      <c r="P21" s="762"/>
      <c r="Q21" s="762"/>
      <c r="R21" s="762"/>
      <c r="S21" s="762"/>
      <c r="T21" s="762"/>
      <c r="U21" s="762"/>
      <c r="V21" s="762"/>
      <c r="W21" s="762"/>
      <c r="X21" s="762"/>
      <c r="Y21" s="762"/>
      <c r="Z21" s="762"/>
      <c r="AA21" s="763"/>
    </row>
    <row r="22" spans="1:27" s="64" customFormat="1" ht="18" customHeight="1">
      <c r="A22" s="56"/>
      <c r="B22" s="765" t="s">
        <v>100</v>
      </c>
      <c r="C22" s="766"/>
      <c r="D22" s="766"/>
      <c r="E22" s="766"/>
      <c r="F22" s="766"/>
      <c r="G22" s="766"/>
      <c r="H22" s="766"/>
      <c r="I22" s="743" t="s">
        <v>53</v>
      </c>
      <c r="J22" s="745"/>
      <c r="K22" s="745"/>
      <c r="L22" s="819" t="s">
        <v>59</v>
      </c>
      <c r="M22" s="820"/>
      <c r="N22" s="820"/>
      <c r="O22" s="821" t="s">
        <v>100</v>
      </c>
      <c r="P22" s="821"/>
      <c r="Q22" s="821"/>
      <c r="R22" s="821"/>
      <c r="S22" s="821"/>
      <c r="T22" s="821"/>
      <c r="U22" s="822"/>
      <c r="V22" s="774" t="s">
        <v>57</v>
      </c>
      <c r="W22" s="775"/>
      <c r="X22" s="775"/>
      <c r="Y22" s="740" t="s">
        <v>58</v>
      </c>
      <c r="Z22" s="806"/>
      <c r="AA22" s="742"/>
    </row>
    <row r="23" spans="1:27" s="65" customFormat="1" ht="6.75" customHeight="1">
      <c r="A23" s="56"/>
      <c r="B23" s="78"/>
      <c r="C23" s="77"/>
      <c r="D23" s="77"/>
      <c r="E23" s="77"/>
      <c r="F23" s="77"/>
      <c r="G23" s="77"/>
      <c r="H23" s="76"/>
      <c r="I23" s="782">
        <v>2014</v>
      </c>
      <c r="J23" s="784">
        <v>2013</v>
      </c>
      <c r="K23" s="786">
        <v>2012</v>
      </c>
      <c r="L23" s="782">
        <v>2014</v>
      </c>
      <c r="M23" s="784">
        <v>2013</v>
      </c>
      <c r="N23" s="817">
        <v>2012</v>
      </c>
      <c r="O23" s="591"/>
      <c r="P23" s="77"/>
      <c r="Q23" s="77"/>
      <c r="R23" s="77"/>
      <c r="S23" s="77"/>
      <c r="T23" s="77"/>
      <c r="U23" s="76"/>
      <c r="V23" s="782">
        <v>2014</v>
      </c>
      <c r="W23" s="784">
        <v>2013</v>
      </c>
      <c r="X23" s="786">
        <v>2012</v>
      </c>
      <c r="Y23" s="782">
        <v>2014</v>
      </c>
      <c r="Z23" s="784">
        <v>2013</v>
      </c>
      <c r="AA23" s="786">
        <v>2012</v>
      </c>
    </row>
    <row r="24" spans="1:27" s="66" customFormat="1" ht="77.25" customHeight="1">
      <c r="A24" s="57" t="s">
        <v>54</v>
      </c>
      <c r="B24" s="79" t="s">
        <v>82</v>
      </c>
      <c r="C24" s="61" t="s">
        <v>91</v>
      </c>
      <c r="D24" s="61" t="s">
        <v>84</v>
      </c>
      <c r="E24" s="61" t="s">
        <v>76</v>
      </c>
      <c r="F24" s="61" t="s">
        <v>93</v>
      </c>
      <c r="G24" s="61" t="s">
        <v>85</v>
      </c>
      <c r="H24" s="80" t="s">
        <v>86</v>
      </c>
      <c r="I24" s="783"/>
      <c r="J24" s="785"/>
      <c r="K24" s="787"/>
      <c r="L24" s="783"/>
      <c r="M24" s="785"/>
      <c r="N24" s="818"/>
      <c r="O24" s="687" t="s">
        <v>82</v>
      </c>
      <c r="P24" s="61" t="s">
        <v>91</v>
      </c>
      <c r="Q24" s="61" t="s">
        <v>84</v>
      </c>
      <c r="R24" s="61" t="s">
        <v>76</v>
      </c>
      <c r="S24" s="61" t="s">
        <v>93</v>
      </c>
      <c r="T24" s="61" t="s">
        <v>85</v>
      </c>
      <c r="U24" s="80" t="s">
        <v>86</v>
      </c>
      <c r="V24" s="783"/>
      <c r="W24" s="785"/>
      <c r="X24" s="787"/>
      <c r="Y24" s="783"/>
      <c r="Z24" s="785"/>
      <c r="AA24" s="787"/>
    </row>
    <row r="25" spans="1:31" s="64" customFormat="1" ht="18" customHeight="1">
      <c r="A25" s="53" t="s">
        <v>0</v>
      </c>
      <c r="B25" s="39">
        <v>1</v>
      </c>
      <c r="C25" s="40">
        <v>0</v>
      </c>
      <c r="D25" s="40">
        <v>2</v>
      </c>
      <c r="E25" s="40">
        <v>1</v>
      </c>
      <c r="F25" s="40">
        <v>2</v>
      </c>
      <c r="G25" s="40">
        <v>0</v>
      </c>
      <c r="H25" s="41">
        <v>1</v>
      </c>
      <c r="I25" s="68">
        <f>SUM(B25:H25)</f>
        <v>7</v>
      </c>
      <c r="J25" s="40">
        <v>5</v>
      </c>
      <c r="K25" s="41">
        <v>7</v>
      </c>
      <c r="L25" s="87">
        <v>839</v>
      </c>
      <c r="M25" s="14">
        <v>773</v>
      </c>
      <c r="N25" s="688">
        <v>838</v>
      </c>
      <c r="O25" s="679">
        <f>B25/1</f>
        <v>1</v>
      </c>
      <c r="P25" s="37">
        <f>C25/2</f>
        <v>0</v>
      </c>
      <c r="Q25" s="37">
        <f aca="true" t="shared" si="9" ref="Q25:Q36">D25/1</f>
        <v>2</v>
      </c>
      <c r="R25" s="37">
        <f>E25/4</f>
        <v>0.25</v>
      </c>
      <c r="S25" s="37">
        <f aca="true" t="shared" si="10" ref="S25:S36">F25/1</f>
        <v>2</v>
      </c>
      <c r="T25" s="37">
        <f aca="true" t="shared" si="11" ref="T25:T36">G25/1</f>
        <v>0</v>
      </c>
      <c r="U25" s="70">
        <f aca="true" t="shared" si="12" ref="U25:U36">H25/1</f>
        <v>1</v>
      </c>
      <c r="V25" s="44">
        <f>I25/11</f>
        <v>0.6363636363636364</v>
      </c>
      <c r="W25" s="45">
        <v>0.45454545454545453</v>
      </c>
      <c r="X25" s="73">
        <v>0.6363636363636364</v>
      </c>
      <c r="Y25" s="689">
        <v>0.86</v>
      </c>
      <c r="Z25" s="37">
        <v>0.8</v>
      </c>
      <c r="AA25" s="70">
        <v>0.87</v>
      </c>
      <c r="AE25" s="66"/>
    </row>
    <row r="26" spans="1:31" s="64" customFormat="1" ht="18" customHeight="1">
      <c r="A26" s="54" t="s">
        <v>1</v>
      </c>
      <c r="B26" s="67">
        <v>0</v>
      </c>
      <c r="C26" s="43">
        <v>1</v>
      </c>
      <c r="D26" s="43">
        <v>2</v>
      </c>
      <c r="E26" s="43">
        <v>2</v>
      </c>
      <c r="F26" s="43">
        <v>3</v>
      </c>
      <c r="G26" s="43">
        <v>0</v>
      </c>
      <c r="H26" s="49">
        <v>0</v>
      </c>
      <c r="I26" s="67">
        <f aca="true" t="shared" si="13" ref="I26:I36">SUM(B26:H26)</f>
        <v>8</v>
      </c>
      <c r="J26" s="43">
        <v>9</v>
      </c>
      <c r="K26" s="49">
        <v>7</v>
      </c>
      <c r="L26" s="15">
        <v>797</v>
      </c>
      <c r="M26" s="16">
        <v>744</v>
      </c>
      <c r="N26" s="19">
        <v>726</v>
      </c>
      <c r="O26" s="38">
        <f aca="true" t="shared" si="14" ref="O26:O36">B26/1</f>
        <v>0</v>
      </c>
      <c r="P26" s="21">
        <f aca="true" t="shared" si="15" ref="P26:P36">C26/2</f>
        <v>0.5</v>
      </c>
      <c r="Q26" s="21">
        <f t="shared" si="9"/>
        <v>2</v>
      </c>
      <c r="R26" s="21">
        <f aca="true" t="shared" si="16" ref="R26:R36">E26/4</f>
        <v>0.5</v>
      </c>
      <c r="S26" s="21">
        <f t="shared" si="10"/>
        <v>3</v>
      </c>
      <c r="T26" s="21">
        <f t="shared" si="11"/>
        <v>0</v>
      </c>
      <c r="U26" s="23">
        <f t="shared" si="12"/>
        <v>0</v>
      </c>
      <c r="V26" s="31">
        <f aca="true" t="shared" si="17" ref="V26:V36">I26/11</f>
        <v>0.7272727272727273</v>
      </c>
      <c r="W26" s="32">
        <v>0.8181818181818182</v>
      </c>
      <c r="X26" s="33">
        <v>0.6363636363636364</v>
      </c>
      <c r="Y26" s="690">
        <v>0.82</v>
      </c>
      <c r="Z26" s="21">
        <v>0.77</v>
      </c>
      <c r="AA26" s="23">
        <v>0.75</v>
      </c>
      <c r="AE26" s="66"/>
    </row>
    <row r="27" spans="1:31" s="64" customFormat="1" ht="18" customHeight="1">
      <c r="A27" s="54" t="s">
        <v>2</v>
      </c>
      <c r="B27" s="67">
        <v>0</v>
      </c>
      <c r="C27" s="43">
        <v>0</v>
      </c>
      <c r="D27" s="43">
        <v>1</v>
      </c>
      <c r="E27" s="43">
        <v>2</v>
      </c>
      <c r="F27" s="43">
        <v>1</v>
      </c>
      <c r="G27" s="43">
        <v>0</v>
      </c>
      <c r="H27" s="49">
        <v>0</v>
      </c>
      <c r="I27" s="67">
        <f t="shared" si="13"/>
        <v>4</v>
      </c>
      <c r="J27" s="43">
        <v>5</v>
      </c>
      <c r="K27" s="49">
        <v>4</v>
      </c>
      <c r="L27" s="15">
        <v>764</v>
      </c>
      <c r="M27" s="16">
        <v>717</v>
      </c>
      <c r="N27" s="19">
        <v>730</v>
      </c>
      <c r="O27" s="38">
        <f t="shared" si="14"/>
        <v>0</v>
      </c>
      <c r="P27" s="21">
        <f t="shared" si="15"/>
        <v>0</v>
      </c>
      <c r="Q27" s="21">
        <f t="shared" si="9"/>
        <v>1</v>
      </c>
      <c r="R27" s="21">
        <f t="shared" si="16"/>
        <v>0.5</v>
      </c>
      <c r="S27" s="21">
        <f t="shared" si="10"/>
        <v>1</v>
      </c>
      <c r="T27" s="21">
        <f t="shared" si="11"/>
        <v>0</v>
      </c>
      <c r="U27" s="23">
        <f t="shared" si="12"/>
        <v>0</v>
      </c>
      <c r="V27" s="31">
        <f t="shared" si="17"/>
        <v>0.36363636363636365</v>
      </c>
      <c r="W27" s="32">
        <v>0.45454545454545453</v>
      </c>
      <c r="X27" s="33">
        <v>0.36363636363636365</v>
      </c>
      <c r="Y27" s="690">
        <v>0.78</v>
      </c>
      <c r="Z27" s="21">
        <v>0.74</v>
      </c>
      <c r="AA27" s="23">
        <v>0.75</v>
      </c>
      <c r="AE27" s="66"/>
    </row>
    <row r="28" spans="1:31" s="64" customFormat="1" ht="18" customHeight="1">
      <c r="A28" s="54" t="s">
        <v>3</v>
      </c>
      <c r="B28" s="67">
        <v>0</v>
      </c>
      <c r="C28" s="43">
        <v>1</v>
      </c>
      <c r="D28" s="43">
        <v>3</v>
      </c>
      <c r="E28" s="43">
        <v>1</v>
      </c>
      <c r="F28" s="43">
        <v>0</v>
      </c>
      <c r="G28" s="43">
        <v>0</v>
      </c>
      <c r="H28" s="49">
        <v>1</v>
      </c>
      <c r="I28" s="67">
        <f t="shared" si="13"/>
        <v>6</v>
      </c>
      <c r="J28" s="43">
        <v>1</v>
      </c>
      <c r="K28" s="49">
        <v>5</v>
      </c>
      <c r="L28" s="15">
        <v>757</v>
      </c>
      <c r="M28" s="16">
        <v>767</v>
      </c>
      <c r="N28" s="19">
        <v>671</v>
      </c>
      <c r="O28" s="38">
        <f t="shared" si="14"/>
        <v>0</v>
      </c>
      <c r="P28" s="21">
        <f t="shared" si="15"/>
        <v>0.5</v>
      </c>
      <c r="Q28" s="21">
        <f t="shared" si="9"/>
        <v>3</v>
      </c>
      <c r="R28" s="21">
        <f t="shared" si="16"/>
        <v>0.25</v>
      </c>
      <c r="S28" s="21">
        <f t="shared" si="10"/>
        <v>0</v>
      </c>
      <c r="T28" s="21">
        <f t="shared" si="11"/>
        <v>0</v>
      </c>
      <c r="U28" s="23">
        <f t="shared" si="12"/>
        <v>1</v>
      </c>
      <c r="V28" s="31">
        <f t="shared" si="17"/>
        <v>0.5454545454545454</v>
      </c>
      <c r="W28" s="32">
        <v>0.09090909090909091</v>
      </c>
      <c r="X28" s="33">
        <v>0.45454545454545453</v>
      </c>
      <c r="Y28" s="690">
        <v>0.78</v>
      </c>
      <c r="Z28" s="21">
        <v>0.79</v>
      </c>
      <c r="AA28" s="23">
        <v>0.69</v>
      </c>
      <c r="AE28" s="66"/>
    </row>
    <row r="29" spans="1:31" s="64" customFormat="1" ht="18" customHeight="1">
      <c r="A29" s="54" t="s">
        <v>4</v>
      </c>
      <c r="B29" s="67">
        <v>0</v>
      </c>
      <c r="C29" s="43">
        <v>0</v>
      </c>
      <c r="D29" s="43">
        <v>4</v>
      </c>
      <c r="E29" s="43">
        <v>2</v>
      </c>
      <c r="F29" s="43">
        <v>0</v>
      </c>
      <c r="G29" s="43">
        <v>0</v>
      </c>
      <c r="H29" s="49">
        <v>0</v>
      </c>
      <c r="I29" s="67">
        <f t="shared" si="13"/>
        <v>6</v>
      </c>
      <c r="J29" s="43">
        <v>3</v>
      </c>
      <c r="K29" s="49">
        <v>6</v>
      </c>
      <c r="L29" s="15">
        <v>877</v>
      </c>
      <c r="M29" s="16">
        <v>735</v>
      </c>
      <c r="N29" s="19">
        <v>735</v>
      </c>
      <c r="O29" s="38">
        <f t="shared" si="14"/>
        <v>0</v>
      </c>
      <c r="P29" s="21">
        <f t="shared" si="15"/>
        <v>0</v>
      </c>
      <c r="Q29" s="21">
        <f t="shared" si="9"/>
        <v>4</v>
      </c>
      <c r="R29" s="21">
        <f t="shared" si="16"/>
        <v>0.5</v>
      </c>
      <c r="S29" s="21">
        <f t="shared" si="10"/>
        <v>0</v>
      </c>
      <c r="T29" s="21">
        <f t="shared" si="11"/>
        <v>0</v>
      </c>
      <c r="U29" s="23">
        <f t="shared" si="12"/>
        <v>0</v>
      </c>
      <c r="V29" s="31">
        <f t="shared" si="17"/>
        <v>0.5454545454545454</v>
      </c>
      <c r="W29" s="32">
        <v>0.2727272727272727</v>
      </c>
      <c r="X29" s="33">
        <v>0.5454545454545454</v>
      </c>
      <c r="Y29" s="690">
        <v>0.9</v>
      </c>
      <c r="Z29" s="21">
        <v>0.75</v>
      </c>
      <c r="AA29" s="23">
        <v>0.76</v>
      </c>
      <c r="AE29" s="66"/>
    </row>
    <row r="30" spans="1:31" s="64" customFormat="1" ht="18" customHeight="1">
      <c r="A30" s="54" t="s">
        <v>5</v>
      </c>
      <c r="B30" s="15">
        <v>2</v>
      </c>
      <c r="C30" s="18">
        <v>0</v>
      </c>
      <c r="D30" s="18">
        <v>1</v>
      </c>
      <c r="E30" s="18">
        <v>3</v>
      </c>
      <c r="F30" s="18">
        <v>1</v>
      </c>
      <c r="G30" s="18">
        <v>0</v>
      </c>
      <c r="H30" s="19">
        <v>0</v>
      </c>
      <c r="I30" s="67">
        <f t="shared" si="13"/>
        <v>7</v>
      </c>
      <c r="J30" s="18">
        <v>6</v>
      </c>
      <c r="K30" s="19">
        <v>4</v>
      </c>
      <c r="L30" s="15">
        <v>810</v>
      </c>
      <c r="M30" s="16">
        <v>788</v>
      </c>
      <c r="N30" s="19">
        <v>711</v>
      </c>
      <c r="O30" s="38">
        <f t="shared" si="14"/>
        <v>2</v>
      </c>
      <c r="P30" s="21">
        <f t="shared" si="15"/>
        <v>0</v>
      </c>
      <c r="Q30" s="21">
        <f t="shared" si="9"/>
        <v>1</v>
      </c>
      <c r="R30" s="21">
        <f t="shared" si="16"/>
        <v>0.75</v>
      </c>
      <c r="S30" s="21">
        <f t="shared" si="10"/>
        <v>1</v>
      </c>
      <c r="T30" s="21">
        <f t="shared" si="11"/>
        <v>0</v>
      </c>
      <c r="U30" s="23">
        <f t="shared" si="12"/>
        <v>0</v>
      </c>
      <c r="V30" s="31">
        <f t="shared" si="17"/>
        <v>0.6363636363636364</v>
      </c>
      <c r="W30" s="32">
        <v>0.5454545454545454</v>
      </c>
      <c r="X30" s="33">
        <v>0.36363636363636365</v>
      </c>
      <c r="Y30" s="690">
        <v>0.83</v>
      </c>
      <c r="Z30" s="21">
        <v>0.81</v>
      </c>
      <c r="AA30" s="23">
        <v>0.73</v>
      </c>
      <c r="AE30" s="66"/>
    </row>
    <row r="31" spans="1:31" s="64" customFormat="1" ht="18" customHeight="1">
      <c r="A31" s="54" t="s">
        <v>6</v>
      </c>
      <c r="B31" s="15">
        <v>1</v>
      </c>
      <c r="C31" s="18">
        <v>0</v>
      </c>
      <c r="D31" s="18">
        <v>1</v>
      </c>
      <c r="E31" s="18">
        <v>1</v>
      </c>
      <c r="F31" s="18">
        <v>0</v>
      </c>
      <c r="G31" s="18">
        <v>0</v>
      </c>
      <c r="H31" s="19">
        <v>2</v>
      </c>
      <c r="I31" s="67">
        <f t="shared" si="13"/>
        <v>5</v>
      </c>
      <c r="J31" s="18">
        <v>6</v>
      </c>
      <c r="K31" s="19">
        <v>13</v>
      </c>
      <c r="L31" s="15">
        <v>889</v>
      </c>
      <c r="M31" s="16">
        <v>880</v>
      </c>
      <c r="N31" s="19">
        <v>832</v>
      </c>
      <c r="O31" s="38">
        <f t="shared" si="14"/>
        <v>1</v>
      </c>
      <c r="P31" s="21">
        <f t="shared" si="15"/>
        <v>0</v>
      </c>
      <c r="Q31" s="21">
        <f t="shared" si="9"/>
        <v>1</v>
      </c>
      <c r="R31" s="21">
        <f t="shared" si="16"/>
        <v>0.25</v>
      </c>
      <c r="S31" s="21">
        <f t="shared" si="10"/>
        <v>0</v>
      </c>
      <c r="T31" s="21">
        <f t="shared" si="11"/>
        <v>0</v>
      </c>
      <c r="U31" s="23">
        <f t="shared" si="12"/>
        <v>2</v>
      </c>
      <c r="V31" s="31">
        <f t="shared" si="17"/>
        <v>0.45454545454545453</v>
      </c>
      <c r="W31" s="32">
        <v>0.5454545454545454</v>
      </c>
      <c r="X31" s="33">
        <v>1.1818181818181819</v>
      </c>
      <c r="Y31" s="690">
        <v>0.91</v>
      </c>
      <c r="Z31" s="21">
        <v>0.9</v>
      </c>
      <c r="AA31" s="23">
        <v>0.85</v>
      </c>
      <c r="AE31" s="66"/>
    </row>
    <row r="32" spans="1:31" s="64" customFormat="1" ht="18" customHeight="1">
      <c r="A32" s="54" t="s">
        <v>7</v>
      </c>
      <c r="B32" s="15">
        <v>1</v>
      </c>
      <c r="C32" s="18">
        <v>0</v>
      </c>
      <c r="D32" s="18">
        <v>4</v>
      </c>
      <c r="E32" s="18">
        <v>3</v>
      </c>
      <c r="F32" s="18">
        <v>1</v>
      </c>
      <c r="G32" s="18">
        <v>0</v>
      </c>
      <c r="H32" s="19">
        <v>1</v>
      </c>
      <c r="I32" s="67">
        <f t="shared" si="13"/>
        <v>10</v>
      </c>
      <c r="J32" s="18">
        <v>8</v>
      </c>
      <c r="K32" s="19">
        <v>8</v>
      </c>
      <c r="L32" s="15">
        <v>904</v>
      </c>
      <c r="M32" s="16">
        <v>865</v>
      </c>
      <c r="N32" s="19">
        <v>857</v>
      </c>
      <c r="O32" s="38">
        <f t="shared" si="14"/>
        <v>1</v>
      </c>
      <c r="P32" s="21">
        <f t="shared" si="15"/>
        <v>0</v>
      </c>
      <c r="Q32" s="21">
        <f t="shared" si="9"/>
        <v>4</v>
      </c>
      <c r="R32" s="21">
        <f t="shared" si="16"/>
        <v>0.75</v>
      </c>
      <c r="S32" s="21">
        <f t="shared" si="10"/>
        <v>1</v>
      </c>
      <c r="T32" s="21">
        <f t="shared" si="11"/>
        <v>0</v>
      </c>
      <c r="U32" s="23">
        <f t="shared" si="12"/>
        <v>1</v>
      </c>
      <c r="V32" s="31">
        <f t="shared" si="17"/>
        <v>0.9090909090909091</v>
      </c>
      <c r="W32" s="32">
        <v>0.7272727272727273</v>
      </c>
      <c r="X32" s="33">
        <v>0.7272727272727273</v>
      </c>
      <c r="Y32" s="690">
        <v>0.93</v>
      </c>
      <c r="Z32" s="21">
        <v>0.88</v>
      </c>
      <c r="AA32" s="23">
        <v>0.88</v>
      </c>
      <c r="AE32" s="66"/>
    </row>
    <row r="33" spans="1:31" s="64" customFormat="1" ht="18" customHeight="1">
      <c r="A33" s="54" t="s">
        <v>8</v>
      </c>
      <c r="B33" s="15">
        <v>0</v>
      </c>
      <c r="C33" s="18">
        <v>0</v>
      </c>
      <c r="D33" s="18">
        <v>2</v>
      </c>
      <c r="E33" s="18">
        <v>1</v>
      </c>
      <c r="F33" s="18">
        <v>0</v>
      </c>
      <c r="G33" s="18">
        <v>0</v>
      </c>
      <c r="H33" s="19">
        <v>0</v>
      </c>
      <c r="I33" s="67">
        <f t="shared" si="13"/>
        <v>3</v>
      </c>
      <c r="J33" s="18">
        <v>5</v>
      </c>
      <c r="K33" s="19">
        <v>4</v>
      </c>
      <c r="L33" s="15">
        <v>916</v>
      </c>
      <c r="M33" s="16">
        <v>805</v>
      </c>
      <c r="N33" s="19">
        <v>808</v>
      </c>
      <c r="O33" s="38">
        <f t="shared" si="14"/>
        <v>0</v>
      </c>
      <c r="P33" s="21">
        <f t="shared" si="15"/>
        <v>0</v>
      </c>
      <c r="Q33" s="21">
        <f t="shared" si="9"/>
        <v>2</v>
      </c>
      <c r="R33" s="21">
        <f t="shared" si="16"/>
        <v>0.25</v>
      </c>
      <c r="S33" s="21">
        <f t="shared" si="10"/>
        <v>0</v>
      </c>
      <c r="T33" s="21">
        <f t="shared" si="11"/>
        <v>0</v>
      </c>
      <c r="U33" s="23">
        <f t="shared" si="12"/>
        <v>0</v>
      </c>
      <c r="V33" s="31">
        <f t="shared" si="17"/>
        <v>0.2727272727272727</v>
      </c>
      <c r="W33" s="32">
        <v>0.45454545454545453</v>
      </c>
      <c r="X33" s="33">
        <v>0.36363636363636365</v>
      </c>
      <c r="Y33" s="690">
        <v>0.94</v>
      </c>
      <c r="Z33" s="21">
        <v>0.83</v>
      </c>
      <c r="AA33" s="23">
        <v>0.83</v>
      </c>
      <c r="AE33" s="66"/>
    </row>
    <row r="34" spans="1:31" s="64" customFormat="1" ht="18" customHeight="1">
      <c r="A34" s="54" t="s">
        <v>9</v>
      </c>
      <c r="B34" s="15">
        <v>0</v>
      </c>
      <c r="C34" s="18">
        <v>0</v>
      </c>
      <c r="D34" s="18">
        <v>1</v>
      </c>
      <c r="E34" s="18">
        <v>1</v>
      </c>
      <c r="F34" s="18">
        <v>0</v>
      </c>
      <c r="G34" s="18">
        <v>0</v>
      </c>
      <c r="H34" s="19">
        <v>1</v>
      </c>
      <c r="I34" s="67">
        <f t="shared" si="13"/>
        <v>3</v>
      </c>
      <c r="J34" s="18">
        <v>1</v>
      </c>
      <c r="K34" s="19">
        <v>3</v>
      </c>
      <c r="L34" s="15">
        <v>852</v>
      </c>
      <c r="M34" s="16">
        <v>874</v>
      </c>
      <c r="N34" s="19">
        <v>860</v>
      </c>
      <c r="O34" s="38">
        <f t="shared" si="14"/>
        <v>0</v>
      </c>
      <c r="P34" s="21">
        <f t="shared" si="15"/>
        <v>0</v>
      </c>
      <c r="Q34" s="21">
        <f t="shared" si="9"/>
        <v>1</v>
      </c>
      <c r="R34" s="21">
        <f t="shared" si="16"/>
        <v>0.25</v>
      </c>
      <c r="S34" s="21">
        <f t="shared" si="10"/>
        <v>0</v>
      </c>
      <c r="T34" s="21">
        <f t="shared" si="11"/>
        <v>0</v>
      </c>
      <c r="U34" s="23">
        <f t="shared" si="12"/>
        <v>1</v>
      </c>
      <c r="V34" s="31">
        <f t="shared" si="17"/>
        <v>0.2727272727272727</v>
      </c>
      <c r="W34" s="32">
        <v>0.09090909090909091</v>
      </c>
      <c r="X34" s="33">
        <v>0.2727272727272727</v>
      </c>
      <c r="Y34" s="690">
        <v>0.88</v>
      </c>
      <c r="Z34" s="21">
        <v>0.9</v>
      </c>
      <c r="AA34" s="23">
        <v>0.88</v>
      </c>
      <c r="AE34" s="66"/>
    </row>
    <row r="35" spans="1:31" s="64" customFormat="1" ht="18" customHeight="1">
      <c r="A35" s="54" t="s">
        <v>10</v>
      </c>
      <c r="B35" s="15">
        <v>0</v>
      </c>
      <c r="C35" s="18">
        <v>0</v>
      </c>
      <c r="D35" s="18">
        <v>1</v>
      </c>
      <c r="E35" s="18">
        <v>2</v>
      </c>
      <c r="F35" s="18">
        <v>1</v>
      </c>
      <c r="G35" s="18">
        <v>0</v>
      </c>
      <c r="H35" s="19">
        <v>0</v>
      </c>
      <c r="I35" s="67">
        <f t="shared" si="13"/>
        <v>4</v>
      </c>
      <c r="J35" s="18">
        <v>2</v>
      </c>
      <c r="K35" s="19">
        <v>2</v>
      </c>
      <c r="L35" s="15">
        <v>684</v>
      </c>
      <c r="M35" s="16">
        <v>800</v>
      </c>
      <c r="N35" s="19">
        <v>751</v>
      </c>
      <c r="O35" s="38">
        <f t="shared" si="14"/>
        <v>0</v>
      </c>
      <c r="P35" s="21">
        <f t="shared" si="15"/>
        <v>0</v>
      </c>
      <c r="Q35" s="21">
        <f t="shared" si="9"/>
        <v>1</v>
      </c>
      <c r="R35" s="21">
        <f t="shared" si="16"/>
        <v>0.5</v>
      </c>
      <c r="S35" s="21">
        <f t="shared" si="10"/>
        <v>1</v>
      </c>
      <c r="T35" s="21">
        <f t="shared" si="11"/>
        <v>0</v>
      </c>
      <c r="U35" s="23">
        <f t="shared" si="12"/>
        <v>0</v>
      </c>
      <c r="V35" s="31">
        <f t="shared" si="17"/>
        <v>0.36363636363636365</v>
      </c>
      <c r="W35" s="32">
        <v>0.18181818181818182</v>
      </c>
      <c r="X35" s="33">
        <v>0.18181818181818182</v>
      </c>
      <c r="Y35" s="690">
        <v>0.7</v>
      </c>
      <c r="Z35" s="21">
        <v>0.82</v>
      </c>
      <c r="AA35" s="23">
        <v>0.78</v>
      </c>
      <c r="AE35" s="66"/>
    </row>
    <row r="36" spans="1:31" s="64" customFormat="1" ht="18" customHeight="1">
      <c r="A36" s="55" t="s">
        <v>11</v>
      </c>
      <c r="B36" s="88">
        <v>1</v>
      </c>
      <c r="C36" s="24">
        <v>0</v>
      </c>
      <c r="D36" s="24">
        <v>0</v>
      </c>
      <c r="E36" s="24">
        <v>0</v>
      </c>
      <c r="F36" s="24">
        <v>1</v>
      </c>
      <c r="G36" s="24">
        <v>0</v>
      </c>
      <c r="H36" s="25">
        <v>1</v>
      </c>
      <c r="I36" s="69">
        <f t="shared" si="13"/>
        <v>3</v>
      </c>
      <c r="J36" s="24">
        <v>7</v>
      </c>
      <c r="K36" s="25">
        <v>6</v>
      </c>
      <c r="L36" s="88">
        <v>716</v>
      </c>
      <c r="M36" s="95">
        <v>740</v>
      </c>
      <c r="N36" s="25">
        <v>729</v>
      </c>
      <c r="O36" s="97">
        <f t="shared" si="14"/>
        <v>1</v>
      </c>
      <c r="P36" s="27">
        <f t="shared" si="15"/>
        <v>0</v>
      </c>
      <c r="Q36" s="27">
        <f t="shared" si="9"/>
        <v>0</v>
      </c>
      <c r="R36" s="27">
        <f t="shared" si="16"/>
        <v>0</v>
      </c>
      <c r="S36" s="27">
        <f t="shared" si="10"/>
        <v>1</v>
      </c>
      <c r="T36" s="27">
        <f t="shared" si="11"/>
        <v>0</v>
      </c>
      <c r="U36" s="30">
        <f t="shared" si="12"/>
        <v>1</v>
      </c>
      <c r="V36" s="34">
        <f t="shared" si="17"/>
        <v>0.2727272727272727</v>
      </c>
      <c r="W36" s="35">
        <v>0.6363636363636364</v>
      </c>
      <c r="X36" s="36">
        <v>0.5454545454545454</v>
      </c>
      <c r="Y36" s="691">
        <v>0.74</v>
      </c>
      <c r="Z36" s="27">
        <v>0.76</v>
      </c>
      <c r="AA36" s="30">
        <v>0.75</v>
      </c>
      <c r="AE36" s="66"/>
    </row>
    <row r="37" spans="1:28" s="64" customFormat="1" ht="21" customHeight="1">
      <c r="A37" s="680" t="s">
        <v>60</v>
      </c>
      <c r="B37" s="7">
        <f aca="true" t="shared" si="18" ref="B37:I37">SUM(B25:B36)</f>
        <v>6</v>
      </c>
      <c r="C37" s="8">
        <f t="shared" si="18"/>
        <v>2</v>
      </c>
      <c r="D37" s="8">
        <f t="shared" si="18"/>
        <v>22</v>
      </c>
      <c r="E37" s="8">
        <f t="shared" si="18"/>
        <v>19</v>
      </c>
      <c r="F37" s="8">
        <f t="shared" si="18"/>
        <v>10</v>
      </c>
      <c r="G37" s="8">
        <f t="shared" si="18"/>
        <v>0</v>
      </c>
      <c r="H37" s="50">
        <f t="shared" si="18"/>
        <v>7</v>
      </c>
      <c r="I37" s="7">
        <f t="shared" si="18"/>
        <v>66</v>
      </c>
      <c r="J37" s="8">
        <v>58</v>
      </c>
      <c r="K37" s="100">
        <v>69</v>
      </c>
      <c r="L37" s="7">
        <f>SUM(L25:L36)</f>
        <v>9805</v>
      </c>
      <c r="M37" s="339">
        <v>9488</v>
      </c>
      <c r="N37" s="50">
        <v>9248</v>
      </c>
      <c r="O37" s="102">
        <f aca="true" t="shared" si="19" ref="O37:V37">SUM(O25:O36)</f>
        <v>6</v>
      </c>
      <c r="P37" s="71">
        <f t="shared" si="19"/>
        <v>1</v>
      </c>
      <c r="Q37" s="71">
        <f t="shared" si="19"/>
        <v>22</v>
      </c>
      <c r="R37" s="71">
        <f t="shared" si="19"/>
        <v>4.75</v>
      </c>
      <c r="S37" s="71">
        <f t="shared" si="19"/>
        <v>10</v>
      </c>
      <c r="T37" s="71">
        <f t="shared" si="19"/>
        <v>0</v>
      </c>
      <c r="U37" s="47">
        <f t="shared" si="19"/>
        <v>7</v>
      </c>
      <c r="V37" s="72">
        <f t="shared" si="19"/>
        <v>5.999999999999999</v>
      </c>
      <c r="W37" s="11">
        <v>5.2727272727272725</v>
      </c>
      <c r="X37" s="48">
        <v>6.272727272727272</v>
      </c>
      <c r="Y37" s="684">
        <v>10.06</v>
      </c>
      <c r="Z37" s="11">
        <v>9.74</v>
      </c>
      <c r="AA37" s="12">
        <v>9.52</v>
      </c>
      <c r="AB37" s="685"/>
    </row>
    <row r="38" ht="15" customHeight="1"/>
  </sheetData>
  <sheetProtection/>
  <mergeCells count="40">
    <mergeCell ref="Y22:AA22"/>
    <mergeCell ref="O21:AA21"/>
    <mergeCell ref="V3:X3"/>
    <mergeCell ref="L3:N3"/>
    <mergeCell ref="O3:U3"/>
    <mergeCell ref="O2:AA2"/>
    <mergeCell ref="Y3:AA3"/>
    <mergeCell ref="B2:N2"/>
    <mergeCell ref="B3:H3"/>
    <mergeCell ref="I3:K3"/>
    <mergeCell ref="B21:N21"/>
    <mergeCell ref="B22:H22"/>
    <mergeCell ref="I22:K22"/>
    <mergeCell ref="L22:N22"/>
    <mergeCell ref="O22:U22"/>
    <mergeCell ref="V22:X22"/>
    <mergeCell ref="I4:I5"/>
    <mergeCell ref="J4:J5"/>
    <mergeCell ref="K4:K5"/>
    <mergeCell ref="L4:L5"/>
    <mergeCell ref="M4:M5"/>
    <mergeCell ref="N4:N5"/>
    <mergeCell ref="V4:V5"/>
    <mergeCell ref="W4:W5"/>
    <mergeCell ref="X4:X5"/>
    <mergeCell ref="Y4:Y5"/>
    <mergeCell ref="Z4:Z5"/>
    <mergeCell ref="AA4:AA5"/>
    <mergeCell ref="I23:I24"/>
    <mergeCell ref="J23:J24"/>
    <mergeCell ref="K23:K24"/>
    <mergeCell ref="L23:L24"/>
    <mergeCell ref="M23:M24"/>
    <mergeCell ref="N23:N24"/>
    <mergeCell ref="V23:V24"/>
    <mergeCell ref="W23:W24"/>
    <mergeCell ref="X23:X24"/>
    <mergeCell ref="Y23:Y24"/>
    <mergeCell ref="Z23:Z24"/>
    <mergeCell ref="AA23:AA24"/>
  </mergeCells>
  <printOptions horizontalCentered="1" verticalCentered="1"/>
  <pageMargins left="0" right="0" top="0.3937007874015748" bottom="0" header="0.4724409448818898" footer="0.15748031496062992"/>
  <pageSetup horizontalDpi="1200" verticalDpi="1200" orientation="landscape" paperSize="9" scale="70" r:id="rId1"/>
  <colBreaks count="1" manualBreakCount="1">
    <brk id="27" max="65535" man="1"/>
  </colBreaks>
  <ignoredErrors>
    <ignoredError sqref="P6:R17 P25:R36" formula="1"/>
    <ignoredError sqref="L18 L37" formulaRange="1"/>
    <ignoredError sqref="A6:A17 A25:A36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AF76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4.875" style="60" customWidth="1"/>
    <col min="2" max="7" width="5.125" style="5" customWidth="1"/>
    <col min="8" max="10" width="5.625" style="5" customWidth="1"/>
    <col min="11" max="13" width="7.50390625" style="5" customWidth="1"/>
    <col min="14" max="22" width="6.375" style="5" customWidth="1"/>
    <col min="23" max="25" width="6.875" style="5" customWidth="1"/>
    <col min="26" max="26" width="4.125" style="62" customWidth="1"/>
    <col min="27" max="27" width="17.75390625" style="62" customWidth="1"/>
    <col min="28" max="16384" width="9.00390625" style="62" customWidth="1"/>
  </cols>
  <sheetData>
    <row r="1" spans="1:25" s="58" customFormat="1" ht="25.5" customHeight="1">
      <c r="A1" s="13" t="s">
        <v>79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65" customFormat="1" ht="15.75" customHeight="1">
      <c r="A2" s="59"/>
      <c r="B2" s="764" t="s">
        <v>56</v>
      </c>
      <c r="C2" s="762"/>
      <c r="D2" s="762"/>
      <c r="E2" s="762"/>
      <c r="F2" s="762"/>
      <c r="G2" s="762"/>
      <c r="H2" s="762"/>
      <c r="I2" s="762"/>
      <c r="J2" s="762"/>
      <c r="K2" s="762"/>
      <c r="L2" s="762"/>
      <c r="M2" s="807"/>
      <c r="N2" s="761" t="s">
        <v>89</v>
      </c>
      <c r="O2" s="808"/>
      <c r="P2" s="808"/>
      <c r="Q2" s="808"/>
      <c r="R2" s="808"/>
      <c r="S2" s="808"/>
      <c r="T2" s="808"/>
      <c r="U2" s="808"/>
      <c r="V2" s="808"/>
      <c r="W2" s="808"/>
      <c r="X2" s="808"/>
      <c r="Y2" s="823"/>
    </row>
    <row r="3" spans="1:25" s="65" customFormat="1" ht="15.75" customHeight="1">
      <c r="A3" s="56"/>
      <c r="B3" s="765" t="s">
        <v>100</v>
      </c>
      <c r="C3" s="766"/>
      <c r="D3" s="766"/>
      <c r="E3" s="766"/>
      <c r="F3" s="766"/>
      <c r="G3" s="824"/>
      <c r="H3" s="743" t="s">
        <v>53</v>
      </c>
      <c r="I3" s="745"/>
      <c r="J3" s="745"/>
      <c r="K3" s="743" t="s">
        <v>59</v>
      </c>
      <c r="L3" s="745"/>
      <c r="M3" s="805"/>
      <c r="N3" s="765" t="s">
        <v>100</v>
      </c>
      <c r="O3" s="766"/>
      <c r="P3" s="766"/>
      <c r="Q3" s="766"/>
      <c r="R3" s="766"/>
      <c r="S3" s="824"/>
      <c r="T3" s="774" t="s">
        <v>57</v>
      </c>
      <c r="U3" s="775"/>
      <c r="V3" s="775"/>
      <c r="W3" s="740" t="s">
        <v>58</v>
      </c>
      <c r="X3" s="806"/>
      <c r="Y3" s="742"/>
    </row>
    <row r="4" spans="1:32" s="65" customFormat="1" ht="6.75" customHeight="1">
      <c r="A4" s="56"/>
      <c r="B4" s="78"/>
      <c r="C4" s="77"/>
      <c r="D4" s="77"/>
      <c r="E4" s="77"/>
      <c r="F4" s="77"/>
      <c r="G4" s="76"/>
      <c r="H4" s="782">
        <v>2014</v>
      </c>
      <c r="I4" s="784">
        <v>2013</v>
      </c>
      <c r="J4" s="786">
        <v>2012</v>
      </c>
      <c r="K4" s="782">
        <v>2014</v>
      </c>
      <c r="L4" s="784">
        <v>2013</v>
      </c>
      <c r="M4" s="817">
        <v>2012</v>
      </c>
      <c r="N4" s="76"/>
      <c r="O4" s="77"/>
      <c r="P4" s="77"/>
      <c r="Q4" s="77"/>
      <c r="R4" s="77"/>
      <c r="S4" s="76"/>
      <c r="T4" s="782">
        <v>2014</v>
      </c>
      <c r="U4" s="784">
        <v>2013</v>
      </c>
      <c r="V4" s="786">
        <v>2012</v>
      </c>
      <c r="W4" s="782">
        <v>2014</v>
      </c>
      <c r="X4" s="784">
        <v>2013</v>
      </c>
      <c r="Y4" s="786">
        <v>2012</v>
      </c>
      <c r="AA4" s="82"/>
      <c r="AB4" s="82"/>
      <c r="AC4" s="82"/>
      <c r="AD4" s="82"/>
      <c r="AE4" s="82"/>
      <c r="AF4" s="82"/>
    </row>
    <row r="5" spans="1:32" s="66" customFormat="1" ht="60" customHeight="1">
      <c r="A5" s="57" t="s">
        <v>54</v>
      </c>
      <c r="B5" s="79" t="s">
        <v>82</v>
      </c>
      <c r="C5" s="61" t="s">
        <v>91</v>
      </c>
      <c r="D5" s="61" t="s">
        <v>84</v>
      </c>
      <c r="E5" s="61" t="s">
        <v>93</v>
      </c>
      <c r="F5" s="61" t="s">
        <v>85</v>
      </c>
      <c r="G5" s="80" t="s">
        <v>86</v>
      </c>
      <c r="H5" s="783"/>
      <c r="I5" s="785"/>
      <c r="J5" s="787"/>
      <c r="K5" s="783"/>
      <c r="L5" s="785"/>
      <c r="M5" s="818"/>
      <c r="N5" s="80" t="s">
        <v>82</v>
      </c>
      <c r="O5" s="61" t="s">
        <v>91</v>
      </c>
      <c r="P5" s="61" t="s">
        <v>84</v>
      </c>
      <c r="Q5" s="61" t="s">
        <v>93</v>
      </c>
      <c r="R5" s="61" t="s">
        <v>85</v>
      </c>
      <c r="S5" s="80" t="s">
        <v>86</v>
      </c>
      <c r="T5" s="783"/>
      <c r="U5" s="785"/>
      <c r="V5" s="787"/>
      <c r="W5" s="783"/>
      <c r="X5" s="785"/>
      <c r="Y5" s="787"/>
      <c r="AA5" s="85"/>
      <c r="AB5" s="85"/>
      <c r="AC5" s="85"/>
      <c r="AD5" s="85"/>
      <c r="AE5" s="85"/>
      <c r="AF5" s="85"/>
    </row>
    <row r="6" spans="1:32" s="46" customFormat="1" ht="15.75" customHeight="1">
      <c r="A6" s="53" t="s">
        <v>0</v>
      </c>
      <c r="B6" s="39">
        <v>1</v>
      </c>
      <c r="C6" s="40"/>
      <c r="D6" s="40">
        <v>1</v>
      </c>
      <c r="E6" s="40">
        <v>4</v>
      </c>
      <c r="F6" s="40">
        <v>4</v>
      </c>
      <c r="G6" s="41">
        <v>6</v>
      </c>
      <c r="H6" s="68">
        <f>SUM(B6:G6)</f>
        <v>16</v>
      </c>
      <c r="I6" s="40">
        <v>12</v>
      </c>
      <c r="J6" s="41">
        <v>28</v>
      </c>
      <c r="K6" s="87">
        <v>1652</v>
      </c>
      <c r="L6" s="14">
        <v>1850</v>
      </c>
      <c r="M6" s="90">
        <v>1942</v>
      </c>
      <c r="N6" s="2">
        <f aca="true" t="shared" si="0" ref="N6:S6">B6/1</f>
        <v>1</v>
      </c>
      <c r="O6" s="37">
        <f t="shared" si="0"/>
        <v>0</v>
      </c>
      <c r="P6" s="37">
        <f t="shared" si="0"/>
        <v>1</v>
      </c>
      <c r="Q6" s="37">
        <f t="shared" si="0"/>
        <v>4</v>
      </c>
      <c r="R6" s="37">
        <f t="shared" si="0"/>
        <v>4</v>
      </c>
      <c r="S6" s="37">
        <f t="shared" si="0"/>
        <v>6</v>
      </c>
      <c r="T6" s="44">
        <f>H6/6</f>
        <v>2.6666666666666665</v>
      </c>
      <c r="U6" s="45">
        <v>2</v>
      </c>
      <c r="V6" s="73">
        <v>4.66666666666667</v>
      </c>
      <c r="W6" s="74">
        <v>3.46</v>
      </c>
      <c r="X6" s="91">
        <v>3.91</v>
      </c>
      <c r="Y6" s="70">
        <v>4.15</v>
      </c>
      <c r="AA6" s="83"/>
      <c r="AB6" s="83"/>
      <c r="AC6" s="83"/>
      <c r="AD6" s="83"/>
      <c r="AE6" s="83"/>
      <c r="AF6" s="83"/>
    </row>
    <row r="7" spans="1:32" s="46" customFormat="1" ht="15.75" customHeight="1">
      <c r="A7" s="54" t="s">
        <v>1</v>
      </c>
      <c r="B7" s="67">
        <v>2</v>
      </c>
      <c r="C7" s="43"/>
      <c r="D7" s="43">
        <v>1</v>
      </c>
      <c r="E7" s="43">
        <v>3</v>
      </c>
      <c r="F7" s="43">
        <v>1</v>
      </c>
      <c r="G7" s="49">
        <v>5</v>
      </c>
      <c r="H7" s="67">
        <f aca="true" t="shared" si="1" ref="H7:H17">SUM(B7:G7)</f>
        <v>12</v>
      </c>
      <c r="I7" s="43">
        <v>9</v>
      </c>
      <c r="J7" s="49">
        <v>18</v>
      </c>
      <c r="K7" s="15">
        <v>1552</v>
      </c>
      <c r="L7" s="16">
        <v>1605</v>
      </c>
      <c r="M7" s="92">
        <v>1974</v>
      </c>
      <c r="N7" s="38">
        <f aca="true" t="shared" si="2" ref="N7:N17">B7/1</f>
        <v>2</v>
      </c>
      <c r="O7" s="21">
        <f>C7/1</f>
        <v>0</v>
      </c>
      <c r="P7" s="21">
        <f>D7/1</f>
        <v>1</v>
      </c>
      <c r="Q7" s="21">
        <f>E7/1</f>
        <v>3</v>
      </c>
      <c r="R7" s="21">
        <f>F7/1</f>
        <v>1</v>
      </c>
      <c r="S7" s="21">
        <f>G7/1</f>
        <v>5</v>
      </c>
      <c r="T7" s="31">
        <f aca="true" t="shared" si="3" ref="T7:T17">H7/6</f>
        <v>2</v>
      </c>
      <c r="U7" s="32">
        <v>1.5</v>
      </c>
      <c r="V7" s="33">
        <v>3</v>
      </c>
      <c r="W7" s="17">
        <v>3.24</v>
      </c>
      <c r="X7" s="93">
        <v>3.4</v>
      </c>
      <c r="Y7" s="23">
        <v>4.18</v>
      </c>
      <c r="AA7" s="83"/>
      <c r="AB7" s="83"/>
      <c r="AC7" s="83"/>
      <c r="AD7" s="83"/>
      <c r="AE7" s="83"/>
      <c r="AF7" s="83"/>
    </row>
    <row r="8" spans="1:32" s="46" customFormat="1" ht="15.75" customHeight="1">
      <c r="A8" s="54" t="s">
        <v>2</v>
      </c>
      <c r="B8" s="67">
        <v>5</v>
      </c>
      <c r="C8" s="43"/>
      <c r="D8" s="43">
        <v>3</v>
      </c>
      <c r="E8" s="43">
        <v>2</v>
      </c>
      <c r="F8" s="43">
        <v>1</v>
      </c>
      <c r="G8" s="49">
        <v>2</v>
      </c>
      <c r="H8" s="67">
        <f t="shared" si="1"/>
        <v>13</v>
      </c>
      <c r="I8" s="43">
        <v>8</v>
      </c>
      <c r="J8" s="49">
        <v>10</v>
      </c>
      <c r="K8" s="15">
        <v>1499</v>
      </c>
      <c r="L8" s="16">
        <v>1602</v>
      </c>
      <c r="M8" s="92">
        <v>1967</v>
      </c>
      <c r="N8" s="38">
        <f t="shared" si="2"/>
        <v>5</v>
      </c>
      <c r="O8" s="21">
        <f aca="true" t="shared" si="4" ref="O8:O17">C8/1</f>
        <v>0</v>
      </c>
      <c r="P8" s="21">
        <f aca="true" t="shared" si="5" ref="P8:P17">D8/1</f>
        <v>3</v>
      </c>
      <c r="Q8" s="21">
        <f aca="true" t="shared" si="6" ref="Q8:Q17">E8/1</f>
        <v>2</v>
      </c>
      <c r="R8" s="21">
        <f aca="true" t="shared" si="7" ref="R8:R17">F8/1</f>
        <v>1</v>
      </c>
      <c r="S8" s="21">
        <f aca="true" t="shared" si="8" ref="S8:S17">G8/1</f>
        <v>2</v>
      </c>
      <c r="T8" s="31">
        <f t="shared" si="3"/>
        <v>2.1666666666666665</v>
      </c>
      <c r="U8" s="32">
        <v>1.3333333333333333</v>
      </c>
      <c r="V8" s="33">
        <v>1.6666666666666667</v>
      </c>
      <c r="W8" s="17">
        <v>3.13</v>
      </c>
      <c r="X8" s="93">
        <v>3.39</v>
      </c>
      <c r="Y8" s="23">
        <v>4.15</v>
      </c>
      <c r="AA8" s="83"/>
      <c r="AB8" s="83"/>
      <c r="AC8" s="83"/>
      <c r="AD8" s="83"/>
      <c r="AE8" s="83"/>
      <c r="AF8" s="83"/>
    </row>
    <row r="9" spans="1:32" s="46" customFormat="1" ht="15.75" customHeight="1">
      <c r="A9" s="54" t="s">
        <v>3</v>
      </c>
      <c r="B9" s="67">
        <v>3</v>
      </c>
      <c r="C9" s="43"/>
      <c r="D9" s="43">
        <v>1</v>
      </c>
      <c r="E9" s="43">
        <v>1</v>
      </c>
      <c r="F9" s="43">
        <v>2</v>
      </c>
      <c r="G9" s="49">
        <v>2</v>
      </c>
      <c r="H9" s="67">
        <f t="shared" si="1"/>
        <v>9</v>
      </c>
      <c r="I9" s="43">
        <v>16</v>
      </c>
      <c r="J9" s="49">
        <v>5</v>
      </c>
      <c r="K9" s="15">
        <v>1558</v>
      </c>
      <c r="L9" s="16">
        <v>1742</v>
      </c>
      <c r="M9" s="92">
        <v>1724</v>
      </c>
      <c r="N9" s="38">
        <f t="shared" si="2"/>
        <v>3</v>
      </c>
      <c r="O9" s="21">
        <f t="shared" si="4"/>
        <v>0</v>
      </c>
      <c r="P9" s="21">
        <f t="shared" si="5"/>
        <v>1</v>
      </c>
      <c r="Q9" s="21">
        <f t="shared" si="6"/>
        <v>1</v>
      </c>
      <c r="R9" s="21">
        <f t="shared" si="7"/>
        <v>2</v>
      </c>
      <c r="S9" s="21">
        <f t="shared" si="8"/>
        <v>2</v>
      </c>
      <c r="T9" s="31">
        <f t="shared" si="3"/>
        <v>1.5</v>
      </c>
      <c r="U9" s="32">
        <v>2.6666666666666665</v>
      </c>
      <c r="V9" s="33">
        <v>0.8333333333333334</v>
      </c>
      <c r="W9" s="17">
        <v>3.25</v>
      </c>
      <c r="X9" s="93">
        <v>3.64</v>
      </c>
      <c r="Y9" s="23">
        <v>3.64</v>
      </c>
      <c r="AA9" s="83"/>
      <c r="AB9" s="83"/>
      <c r="AC9" s="83"/>
      <c r="AD9" s="83"/>
      <c r="AE9" s="83"/>
      <c r="AF9" s="83"/>
    </row>
    <row r="10" spans="1:32" s="46" customFormat="1" ht="15.75" customHeight="1">
      <c r="A10" s="54" t="s">
        <v>4</v>
      </c>
      <c r="B10" s="67">
        <v>4</v>
      </c>
      <c r="C10" s="43"/>
      <c r="D10" s="43"/>
      <c r="E10" s="43">
        <v>1</v>
      </c>
      <c r="F10" s="43">
        <v>1</v>
      </c>
      <c r="G10" s="49">
        <v>2</v>
      </c>
      <c r="H10" s="67">
        <f t="shared" si="1"/>
        <v>8</v>
      </c>
      <c r="I10" s="43">
        <v>12</v>
      </c>
      <c r="J10" s="49">
        <v>20</v>
      </c>
      <c r="K10" s="15">
        <v>1482</v>
      </c>
      <c r="L10" s="16">
        <v>1697</v>
      </c>
      <c r="M10" s="92">
        <v>1841</v>
      </c>
      <c r="N10" s="38">
        <f t="shared" si="2"/>
        <v>4</v>
      </c>
      <c r="O10" s="21">
        <f t="shared" si="4"/>
        <v>0</v>
      </c>
      <c r="P10" s="21">
        <f t="shared" si="5"/>
        <v>0</v>
      </c>
      <c r="Q10" s="21">
        <f t="shared" si="6"/>
        <v>1</v>
      </c>
      <c r="R10" s="21">
        <f t="shared" si="7"/>
        <v>1</v>
      </c>
      <c r="S10" s="21">
        <f t="shared" si="8"/>
        <v>2</v>
      </c>
      <c r="T10" s="31">
        <f t="shared" si="3"/>
        <v>1.3333333333333333</v>
      </c>
      <c r="U10" s="32">
        <v>2</v>
      </c>
      <c r="V10" s="33">
        <v>3.3333333333333335</v>
      </c>
      <c r="W10" s="17">
        <v>3.09</v>
      </c>
      <c r="X10" s="93">
        <v>3.57</v>
      </c>
      <c r="Y10" s="23">
        <v>3.88</v>
      </c>
      <c r="AA10" s="83"/>
      <c r="AB10" s="83"/>
      <c r="AC10" s="86"/>
      <c r="AD10" s="83"/>
      <c r="AE10" s="83"/>
      <c r="AF10" s="83"/>
    </row>
    <row r="11" spans="1:32" s="3" customFormat="1" ht="15.75" customHeight="1">
      <c r="A11" s="54" t="s">
        <v>5</v>
      </c>
      <c r="B11" s="15">
        <v>1</v>
      </c>
      <c r="C11" s="18"/>
      <c r="D11" s="18">
        <v>1</v>
      </c>
      <c r="E11" s="18">
        <v>1</v>
      </c>
      <c r="F11" s="18"/>
      <c r="G11" s="19">
        <v>1</v>
      </c>
      <c r="H11" s="67">
        <f t="shared" si="1"/>
        <v>4</v>
      </c>
      <c r="I11" s="18">
        <v>15</v>
      </c>
      <c r="J11" s="19">
        <v>15</v>
      </c>
      <c r="K11" s="15">
        <v>1464</v>
      </c>
      <c r="L11" s="16">
        <v>1591</v>
      </c>
      <c r="M11" s="92">
        <v>1724</v>
      </c>
      <c r="N11" s="38">
        <f t="shared" si="2"/>
        <v>1</v>
      </c>
      <c r="O11" s="21">
        <f t="shared" si="4"/>
        <v>0</v>
      </c>
      <c r="P11" s="21">
        <f t="shared" si="5"/>
        <v>1</v>
      </c>
      <c r="Q11" s="21">
        <f t="shared" si="6"/>
        <v>1</v>
      </c>
      <c r="R11" s="21">
        <f t="shared" si="7"/>
        <v>0</v>
      </c>
      <c r="S11" s="21">
        <f t="shared" si="8"/>
        <v>1</v>
      </c>
      <c r="T11" s="31">
        <f t="shared" si="3"/>
        <v>0.6666666666666666</v>
      </c>
      <c r="U11" s="32">
        <v>2.5</v>
      </c>
      <c r="V11" s="33">
        <v>2.5</v>
      </c>
      <c r="W11" s="17">
        <v>3.06</v>
      </c>
      <c r="X11" s="93">
        <v>3.34</v>
      </c>
      <c r="Y11" s="23">
        <v>3.64</v>
      </c>
      <c r="AA11" s="83"/>
      <c r="AB11" s="83"/>
      <c r="AC11" s="83"/>
      <c r="AD11" s="83"/>
      <c r="AE11" s="86"/>
      <c r="AF11" s="83"/>
    </row>
    <row r="12" spans="1:32" s="3" customFormat="1" ht="15.75" customHeight="1">
      <c r="A12" s="54" t="s">
        <v>6</v>
      </c>
      <c r="B12" s="15">
        <v>2</v>
      </c>
      <c r="C12" s="18"/>
      <c r="D12" s="18">
        <v>2</v>
      </c>
      <c r="E12" s="18">
        <v>1</v>
      </c>
      <c r="F12" s="18">
        <v>3</v>
      </c>
      <c r="G12" s="19"/>
      <c r="H12" s="67">
        <f t="shared" si="1"/>
        <v>8</v>
      </c>
      <c r="I12" s="18">
        <v>15</v>
      </c>
      <c r="J12" s="19">
        <v>20</v>
      </c>
      <c r="K12" s="15">
        <v>1544</v>
      </c>
      <c r="L12" s="16">
        <v>1765</v>
      </c>
      <c r="M12" s="92">
        <v>1827</v>
      </c>
      <c r="N12" s="38">
        <f t="shared" si="2"/>
        <v>2</v>
      </c>
      <c r="O12" s="21">
        <f t="shared" si="4"/>
        <v>0</v>
      </c>
      <c r="P12" s="21">
        <f t="shared" si="5"/>
        <v>2</v>
      </c>
      <c r="Q12" s="21">
        <f t="shared" si="6"/>
        <v>1</v>
      </c>
      <c r="R12" s="21">
        <f t="shared" si="7"/>
        <v>3</v>
      </c>
      <c r="S12" s="21">
        <f t="shared" si="8"/>
        <v>0</v>
      </c>
      <c r="T12" s="31">
        <f t="shared" si="3"/>
        <v>1.3333333333333333</v>
      </c>
      <c r="U12" s="32">
        <v>2.5</v>
      </c>
      <c r="V12" s="33">
        <v>3.3333333333333335</v>
      </c>
      <c r="W12" s="17">
        <v>3.22</v>
      </c>
      <c r="X12" s="93">
        <v>3.7</v>
      </c>
      <c r="Y12" s="23">
        <v>3.85</v>
      </c>
      <c r="AA12" s="83"/>
      <c r="AB12" s="83"/>
      <c r="AC12" s="83"/>
      <c r="AD12" s="83"/>
      <c r="AE12" s="83"/>
      <c r="AF12" s="86"/>
    </row>
    <row r="13" spans="1:32" s="3" customFormat="1" ht="15.75" customHeight="1">
      <c r="A13" s="54" t="s">
        <v>7</v>
      </c>
      <c r="B13" s="15">
        <v>1</v>
      </c>
      <c r="C13" s="18"/>
      <c r="D13" s="18"/>
      <c r="E13" s="18">
        <v>1</v>
      </c>
      <c r="F13" s="18">
        <v>1</v>
      </c>
      <c r="G13" s="19">
        <v>2</v>
      </c>
      <c r="H13" s="67">
        <f t="shared" si="1"/>
        <v>5</v>
      </c>
      <c r="I13" s="18">
        <v>9</v>
      </c>
      <c r="J13" s="19">
        <v>14</v>
      </c>
      <c r="K13" s="15">
        <v>1486</v>
      </c>
      <c r="L13" s="16">
        <v>1767</v>
      </c>
      <c r="M13" s="92">
        <v>1926</v>
      </c>
      <c r="N13" s="38">
        <f t="shared" si="2"/>
        <v>1</v>
      </c>
      <c r="O13" s="21">
        <f t="shared" si="4"/>
        <v>0</v>
      </c>
      <c r="P13" s="21">
        <f t="shared" si="5"/>
        <v>0</v>
      </c>
      <c r="Q13" s="21">
        <f t="shared" si="6"/>
        <v>1</v>
      </c>
      <c r="R13" s="21">
        <f t="shared" si="7"/>
        <v>1</v>
      </c>
      <c r="S13" s="21">
        <f t="shared" si="8"/>
        <v>2</v>
      </c>
      <c r="T13" s="31">
        <f t="shared" si="3"/>
        <v>0.8333333333333334</v>
      </c>
      <c r="U13" s="32">
        <v>1.5</v>
      </c>
      <c r="V13" s="33">
        <v>2.3333333333333335</v>
      </c>
      <c r="W13" s="17">
        <v>3.11</v>
      </c>
      <c r="X13" s="93">
        <v>3.7</v>
      </c>
      <c r="Y13" s="23">
        <v>4.06</v>
      </c>
      <c r="AA13" s="83"/>
      <c r="AB13" s="83"/>
      <c r="AC13" s="86"/>
      <c r="AD13" s="83"/>
      <c r="AE13" s="83"/>
      <c r="AF13" s="83"/>
    </row>
    <row r="14" spans="1:32" s="3" customFormat="1" ht="15.75" customHeight="1">
      <c r="A14" s="54" t="s">
        <v>8</v>
      </c>
      <c r="B14" s="15">
        <v>4</v>
      </c>
      <c r="C14" s="18"/>
      <c r="D14" s="18"/>
      <c r="E14" s="18">
        <v>1</v>
      </c>
      <c r="F14" s="18">
        <v>1</v>
      </c>
      <c r="G14" s="19">
        <v>1</v>
      </c>
      <c r="H14" s="67">
        <f t="shared" si="1"/>
        <v>7</v>
      </c>
      <c r="I14" s="18">
        <v>16</v>
      </c>
      <c r="J14" s="19">
        <v>7</v>
      </c>
      <c r="K14" s="15">
        <v>1562</v>
      </c>
      <c r="L14" s="16">
        <v>1668</v>
      </c>
      <c r="M14" s="92">
        <v>1733</v>
      </c>
      <c r="N14" s="38">
        <f t="shared" si="2"/>
        <v>4</v>
      </c>
      <c r="O14" s="21">
        <f t="shared" si="4"/>
        <v>0</v>
      </c>
      <c r="P14" s="21">
        <f t="shared" si="5"/>
        <v>0</v>
      </c>
      <c r="Q14" s="21">
        <f t="shared" si="6"/>
        <v>1</v>
      </c>
      <c r="R14" s="21">
        <f t="shared" si="7"/>
        <v>1</v>
      </c>
      <c r="S14" s="21">
        <f t="shared" si="8"/>
        <v>1</v>
      </c>
      <c r="T14" s="31">
        <f t="shared" si="3"/>
        <v>1.1666666666666667</v>
      </c>
      <c r="U14" s="32">
        <v>2.6666666666666665</v>
      </c>
      <c r="V14" s="33">
        <v>1.1666666666666667</v>
      </c>
      <c r="W14" s="17">
        <v>3.25</v>
      </c>
      <c r="X14" s="93">
        <v>3.5</v>
      </c>
      <c r="Y14" s="23">
        <v>3.66</v>
      </c>
      <c r="AA14" s="83"/>
      <c r="AB14" s="83"/>
      <c r="AC14" s="86"/>
      <c r="AD14" s="83"/>
      <c r="AE14" s="83"/>
      <c r="AF14" s="83"/>
    </row>
    <row r="15" spans="1:32" s="3" customFormat="1" ht="15.75" customHeight="1">
      <c r="A15" s="54" t="s">
        <v>9</v>
      </c>
      <c r="B15" s="15">
        <v>2</v>
      </c>
      <c r="C15" s="18"/>
      <c r="D15" s="18"/>
      <c r="E15" s="18">
        <v>1</v>
      </c>
      <c r="F15" s="18"/>
      <c r="G15" s="19">
        <v>3</v>
      </c>
      <c r="H15" s="67">
        <f t="shared" si="1"/>
        <v>6</v>
      </c>
      <c r="I15" s="18">
        <v>14</v>
      </c>
      <c r="J15" s="19">
        <v>14</v>
      </c>
      <c r="K15" s="15">
        <v>1473</v>
      </c>
      <c r="L15" s="16">
        <v>1735</v>
      </c>
      <c r="M15" s="92">
        <v>1873</v>
      </c>
      <c r="N15" s="38">
        <f t="shared" si="2"/>
        <v>2</v>
      </c>
      <c r="O15" s="21">
        <f t="shared" si="4"/>
        <v>0</v>
      </c>
      <c r="P15" s="21">
        <f t="shared" si="5"/>
        <v>0</v>
      </c>
      <c r="Q15" s="21">
        <f t="shared" si="6"/>
        <v>1</v>
      </c>
      <c r="R15" s="21">
        <f t="shared" si="7"/>
        <v>0</v>
      </c>
      <c r="S15" s="21">
        <f t="shared" si="8"/>
        <v>3</v>
      </c>
      <c r="T15" s="31">
        <f t="shared" si="3"/>
        <v>1</v>
      </c>
      <c r="U15" s="32">
        <v>2.3333333333333335</v>
      </c>
      <c r="V15" s="33">
        <v>2.3333333333333335</v>
      </c>
      <c r="W15" s="17">
        <v>3.08</v>
      </c>
      <c r="X15" s="93">
        <v>3.64</v>
      </c>
      <c r="Y15" s="23">
        <v>3.94</v>
      </c>
      <c r="AA15" s="83"/>
      <c r="AB15" s="83"/>
      <c r="AC15" s="86"/>
      <c r="AD15" s="83"/>
      <c r="AE15" s="86"/>
      <c r="AF15" s="83"/>
    </row>
    <row r="16" spans="1:32" s="3" customFormat="1" ht="15.75" customHeight="1">
      <c r="A16" s="54" t="s">
        <v>10</v>
      </c>
      <c r="B16" s="15">
        <v>3</v>
      </c>
      <c r="C16" s="18"/>
      <c r="D16" s="18">
        <v>1</v>
      </c>
      <c r="E16" s="18">
        <v>2</v>
      </c>
      <c r="F16" s="18">
        <v>3</v>
      </c>
      <c r="G16" s="19"/>
      <c r="H16" s="67">
        <f t="shared" si="1"/>
        <v>9</v>
      </c>
      <c r="I16" s="18">
        <v>15</v>
      </c>
      <c r="J16" s="19">
        <v>9</v>
      </c>
      <c r="K16" s="15">
        <v>1392</v>
      </c>
      <c r="L16" s="16">
        <v>1570</v>
      </c>
      <c r="M16" s="92">
        <v>1841</v>
      </c>
      <c r="N16" s="38">
        <f t="shared" si="2"/>
        <v>3</v>
      </c>
      <c r="O16" s="21">
        <f t="shared" si="4"/>
        <v>0</v>
      </c>
      <c r="P16" s="21">
        <f t="shared" si="5"/>
        <v>1</v>
      </c>
      <c r="Q16" s="21">
        <f t="shared" si="6"/>
        <v>2</v>
      </c>
      <c r="R16" s="21">
        <f t="shared" si="7"/>
        <v>3</v>
      </c>
      <c r="S16" s="21">
        <f t="shared" si="8"/>
        <v>0</v>
      </c>
      <c r="T16" s="31">
        <f t="shared" si="3"/>
        <v>1.5</v>
      </c>
      <c r="U16" s="32">
        <v>2.5</v>
      </c>
      <c r="V16" s="33">
        <v>1.5</v>
      </c>
      <c r="W16" s="17">
        <v>2.91</v>
      </c>
      <c r="X16" s="93">
        <v>3.31</v>
      </c>
      <c r="Y16" s="23">
        <v>3.88</v>
      </c>
      <c r="AA16" s="83"/>
      <c r="AB16" s="83"/>
      <c r="AC16" s="83"/>
      <c r="AD16" s="83"/>
      <c r="AE16" s="83"/>
      <c r="AF16" s="86"/>
    </row>
    <row r="17" spans="1:32" s="3" customFormat="1" ht="15.75" customHeight="1">
      <c r="A17" s="55" t="s">
        <v>11</v>
      </c>
      <c r="B17" s="88">
        <v>1</v>
      </c>
      <c r="C17" s="24"/>
      <c r="D17" s="24"/>
      <c r="E17" s="24">
        <v>3</v>
      </c>
      <c r="F17" s="24">
        <v>4</v>
      </c>
      <c r="G17" s="94">
        <v>1</v>
      </c>
      <c r="H17" s="69">
        <f t="shared" si="1"/>
        <v>9</v>
      </c>
      <c r="I17" s="24">
        <v>8</v>
      </c>
      <c r="J17" s="25">
        <v>11</v>
      </c>
      <c r="K17" s="88">
        <v>1418</v>
      </c>
      <c r="L17" s="95">
        <v>1563</v>
      </c>
      <c r="M17" s="96">
        <v>1757</v>
      </c>
      <c r="N17" s="97">
        <f t="shared" si="2"/>
        <v>1</v>
      </c>
      <c r="O17" s="21">
        <f t="shared" si="4"/>
        <v>0</v>
      </c>
      <c r="P17" s="21">
        <f t="shared" si="5"/>
        <v>0</v>
      </c>
      <c r="Q17" s="21">
        <f t="shared" si="6"/>
        <v>3</v>
      </c>
      <c r="R17" s="21">
        <f t="shared" si="7"/>
        <v>4</v>
      </c>
      <c r="S17" s="21">
        <f t="shared" si="8"/>
        <v>1</v>
      </c>
      <c r="T17" s="34">
        <f t="shared" si="3"/>
        <v>1.5</v>
      </c>
      <c r="U17" s="35">
        <v>1.3333333333333333</v>
      </c>
      <c r="V17" s="36">
        <v>1.8333333333333333</v>
      </c>
      <c r="W17" s="29">
        <v>2.97</v>
      </c>
      <c r="X17" s="98">
        <v>3.28</v>
      </c>
      <c r="Y17" s="30">
        <v>3.69</v>
      </c>
      <c r="AA17" s="83"/>
      <c r="AB17" s="83"/>
      <c r="AC17" s="86"/>
      <c r="AD17" s="83"/>
      <c r="AE17" s="83"/>
      <c r="AF17" s="83"/>
    </row>
    <row r="18" spans="1:32" s="3" customFormat="1" ht="21.75" customHeight="1">
      <c r="A18" s="81" t="s">
        <v>60</v>
      </c>
      <c r="B18" s="99">
        <f aca="true" t="shared" si="9" ref="B18:G18">SUM(B6:B17)</f>
        <v>29</v>
      </c>
      <c r="C18" s="50">
        <f t="shared" si="9"/>
        <v>0</v>
      </c>
      <c r="D18" s="50">
        <f t="shared" si="9"/>
        <v>10</v>
      </c>
      <c r="E18" s="8">
        <f t="shared" si="9"/>
        <v>21</v>
      </c>
      <c r="F18" s="50">
        <f t="shared" si="9"/>
        <v>21</v>
      </c>
      <c r="G18" s="100">
        <f t="shared" si="9"/>
        <v>25</v>
      </c>
      <c r="H18" s="7">
        <f aca="true" t="shared" si="10" ref="H18:T18">SUM(H6:H17)</f>
        <v>106</v>
      </c>
      <c r="I18" s="8">
        <v>149</v>
      </c>
      <c r="J18" s="50">
        <v>171</v>
      </c>
      <c r="K18" s="7">
        <f t="shared" si="10"/>
        <v>18082</v>
      </c>
      <c r="L18" s="101">
        <v>20155</v>
      </c>
      <c r="M18" s="9">
        <v>22129</v>
      </c>
      <c r="N18" s="102">
        <f t="shared" si="10"/>
        <v>29</v>
      </c>
      <c r="O18" s="71">
        <f t="shared" si="10"/>
        <v>0</v>
      </c>
      <c r="P18" s="71">
        <f t="shared" si="10"/>
        <v>10</v>
      </c>
      <c r="Q18" s="71">
        <f t="shared" si="10"/>
        <v>21</v>
      </c>
      <c r="R18" s="71">
        <f t="shared" si="10"/>
        <v>21</v>
      </c>
      <c r="S18" s="71">
        <f t="shared" si="10"/>
        <v>25</v>
      </c>
      <c r="T18" s="10">
        <f t="shared" si="10"/>
        <v>17.666666666666664</v>
      </c>
      <c r="U18" s="11">
        <v>24.833333333333332</v>
      </c>
      <c r="V18" s="12">
        <v>28.5</v>
      </c>
      <c r="W18" s="89">
        <v>37.83</v>
      </c>
      <c r="X18" s="48">
        <v>42.43</v>
      </c>
      <c r="Y18" s="12">
        <v>46.78</v>
      </c>
      <c r="AA18" s="84"/>
      <c r="AB18" s="84"/>
      <c r="AC18" s="84"/>
      <c r="AD18" s="84"/>
      <c r="AE18" s="84"/>
      <c r="AF18" s="84"/>
    </row>
    <row r="19" ht="21.75" customHeight="1"/>
    <row r="20" spans="1:25" ht="25.5" customHeight="1">
      <c r="A20" s="13" t="s">
        <v>80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  <row r="21" spans="1:25" ht="16.5" customHeight="1">
      <c r="A21" s="59"/>
      <c r="B21" s="764" t="s">
        <v>56</v>
      </c>
      <c r="C21" s="762"/>
      <c r="D21" s="762"/>
      <c r="E21" s="762"/>
      <c r="F21" s="762"/>
      <c r="G21" s="762"/>
      <c r="H21" s="762"/>
      <c r="I21" s="762"/>
      <c r="J21" s="762"/>
      <c r="K21" s="762"/>
      <c r="L21" s="762"/>
      <c r="M21" s="807"/>
      <c r="N21" s="761" t="s">
        <v>89</v>
      </c>
      <c r="O21" s="808"/>
      <c r="P21" s="808"/>
      <c r="Q21" s="808"/>
      <c r="R21" s="808"/>
      <c r="S21" s="808"/>
      <c r="T21" s="808"/>
      <c r="U21" s="808"/>
      <c r="V21" s="808"/>
      <c r="W21" s="808"/>
      <c r="X21" s="808"/>
      <c r="Y21" s="823"/>
    </row>
    <row r="22" spans="1:25" ht="16.5" customHeight="1">
      <c r="A22" s="56"/>
      <c r="B22" s="765" t="s">
        <v>100</v>
      </c>
      <c r="C22" s="766"/>
      <c r="D22" s="766"/>
      <c r="E22" s="766"/>
      <c r="F22" s="766"/>
      <c r="G22" s="824"/>
      <c r="H22" s="743" t="s">
        <v>53</v>
      </c>
      <c r="I22" s="745"/>
      <c r="J22" s="745"/>
      <c r="K22" s="743" t="s">
        <v>59</v>
      </c>
      <c r="L22" s="745"/>
      <c r="M22" s="805"/>
      <c r="N22" s="765" t="s">
        <v>100</v>
      </c>
      <c r="O22" s="766"/>
      <c r="P22" s="766"/>
      <c r="Q22" s="766"/>
      <c r="R22" s="766"/>
      <c r="S22" s="824"/>
      <c r="T22" s="774" t="s">
        <v>57</v>
      </c>
      <c r="U22" s="775"/>
      <c r="V22" s="775"/>
      <c r="W22" s="740" t="s">
        <v>58</v>
      </c>
      <c r="X22" s="806"/>
      <c r="Y22" s="742"/>
    </row>
    <row r="23" spans="1:25" s="65" customFormat="1" ht="6.75" customHeight="1">
      <c r="A23" s="56"/>
      <c r="B23" s="78"/>
      <c r="C23" s="77"/>
      <c r="D23" s="77"/>
      <c r="E23" s="77"/>
      <c r="F23" s="77"/>
      <c r="G23" s="76"/>
      <c r="H23" s="782">
        <v>2014</v>
      </c>
      <c r="I23" s="784">
        <v>2013</v>
      </c>
      <c r="J23" s="786">
        <v>2012</v>
      </c>
      <c r="K23" s="782">
        <v>2014</v>
      </c>
      <c r="L23" s="784">
        <v>2013</v>
      </c>
      <c r="M23" s="817">
        <v>2012</v>
      </c>
      <c r="N23" s="76"/>
      <c r="O23" s="77"/>
      <c r="P23" s="77"/>
      <c r="Q23" s="77"/>
      <c r="R23" s="77"/>
      <c r="S23" s="76"/>
      <c r="T23" s="782">
        <v>2014</v>
      </c>
      <c r="U23" s="784">
        <v>2013</v>
      </c>
      <c r="V23" s="786">
        <v>2012</v>
      </c>
      <c r="W23" s="782">
        <v>2014</v>
      </c>
      <c r="X23" s="784">
        <v>2013</v>
      </c>
      <c r="Y23" s="786">
        <v>2012</v>
      </c>
    </row>
    <row r="24" spans="1:25" s="66" customFormat="1" ht="60" customHeight="1">
      <c r="A24" s="57" t="s">
        <v>54</v>
      </c>
      <c r="B24" s="79" t="s">
        <v>82</v>
      </c>
      <c r="C24" s="61" t="s">
        <v>91</v>
      </c>
      <c r="D24" s="61" t="s">
        <v>84</v>
      </c>
      <c r="E24" s="61" t="s">
        <v>93</v>
      </c>
      <c r="F24" s="61" t="s">
        <v>85</v>
      </c>
      <c r="G24" s="80" t="s">
        <v>86</v>
      </c>
      <c r="H24" s="783"/>
      <c r="I24" s="785"/>
      <c r="J24" s="787"/>
      <c r="K24" s="783"/>
      <c r="L24" s="785"/>
      <c r="M24" s="818"/>
      <c r="N24" s="80" t="s">
        <v>82</v>
      </c>
      <c r="O24" s="61" t="s">
        <v>91</v>
      </c>
      <c r="P24" s="61" t="s">
        <v>84</v>
      </c>
      <c r="Q24" s="61" t="s">
        <v>93</v>
      </c>
      <c r="R24" s="61" t="s">
        <v>85</v>
      </c>
      <c r="S24" s="80" t="s">
        <v>86</v>
      </c>
      <c r="T24" s="783"/>
      <c r="U24" s="785"/>
      <c r="V24" s="787"/>
      <c r="W24" s="783"/>
      <c r="X24" s="785"/>
      <c r="Y24" s="787"/>
    </row>
    <row r="25" spans="1:25" s="64" customFormat="1" ht="15.75" customHeight="1">
      <c r="A25" s="53" t="s">
        <v>0</v>
      </c>
      <c r="B25" s="40"/>
      <c r="C25" s="40"/>
      <c r="D25" s="40"/>
      <c r="E25" s="40"/>
      <c r="F25" s="41"/>
      <c r="G25" s="41"/>
      <c r="H25" s="68">
        <f>SUM(B25:G25)</f>
        <v>0</v>
      </c>
      <c r="I25" s="40">
        <v>1</v>
      </c>
      <c r="J25" s="41">
        <v>1</v>
      </c>
      <c r="K25" s="87">
        <v>200</v>
      </c>
      <c r="L25" s="51">
        <v>273</v>
      </c>
      <c r="M25" s="52">
        <v>362</v>
      </c>
      <c r="N25" s="74">
        <f aca="true" t="shared" si="11" ref="N25:N36">B25/1</f>
        <v>0</v>
      </c>
      <c r="O25" s="37">
        <f aca="true" t="shared" si="12" ref="O25:O36">C25/1</f>
        <v>0</v>
      </c>
      <c r="P25" s="37">
        <f aca="true" t="shared" si="13" ref="P25:P36">D25/1</f>
        <v>0</v>
      </c>
      <c r="Q25" s="37">
        <f aca="true" t="shared" si="14" ref="Q25:Q36">E25/1</f>
        <v>0</v>
      </c>
      <c r="R25" s="37">
        <f aca="true" t="shared" si="15" ref="R25:R36">F25/1</f>
        <v>0</v>
      </c>
      <c r="S25" s="42">
        <f aca="true" t="shared" si="16" ref="S25:S36">G25/1</f>
        <v>0</v>
      </c>
      <c r="T25" s="44">
        <f>H25/6</f>
        <v>0</v>
      </c>
      <c r="U25" s="45">
        <v>0.16666666666666666</v>
      </c>
      <c r="V25" s="73">
        <v>0.16666666666666666</v>
      </c>
      <c r="W25" s="74">
        <v>0.42</v>
      </c>
      <c r="X25" s="37">
        <v>0.58</v>
      </c>
      <c r="Y25" s="70">
        <v>0.77</v>
      </c>
    </row>
    <row r="26" spans="1:25" s="64" customFormat="1" ht="15.75" customHeight="1">
      <c r="A26" s="54" t="s">
        <v>1</v>
      </c>
      <c r="B26" s="43"/>
      <c r="C26" s="43"/>
      <c r="D26" s="43"/>
      <c r="E26" s="43"/>
      <c r="F26" s="49"/>
      <c r="G26" s="49"/>
      <c r="H26" s="67">
        <f aca="true" t="shared" si="17" ref="H26:H36">SUM(B26:G26)</f>
        <v>0</v>
      </c>
      <c r="I26" s="43">
        <v>0</v>
      </c>
      <c r="J26" s="49">
        <v>0</v>
      </c>
      <c r="K26" s="15">
        <v>197</v>
      </c>
      <c r="L26" s="18">
        <v>244</v>
      </c>
      <c r="M26" s="20">
        <v>301</v>
      </c>
      <c r="N26" s="17">
        <f t="shared" si="11"/>
        <v>0</v>
      </c>
      <c r="O26" s="21">
        <f t="shared" si="12"/>
        <v>0</v>
      </c>
      <c r="P26" s="21">
        <f t="shared" si="13"/>
        <v>0</v>
      </c>
      <c r="Q26" s="21">
        <f t="shared" si="14"/>
        <v>0</v>
      </c>
      <c r="R26" s="21">
        <f t="shared" si="15"/>
        <v>0</v>
      </c>
      <c r="S26" s="22">
        <f t="shared" si="16"/>
        <v>0</v>
      </c>
      <c r="T26" s="31">
        <f aca="true" t="shared" si="18" ref="T26:T36">H26/6</f>
        <v>0</v>
      </c>
      <c r="U26" s="32">
        <v>0</v>
      </c>
      <c r="V26" s="33">
        <v>0</v>
      </c>
      <c r="W26" s="17">
        <v>0.41</v>
      </c>
      <c r="X26" s="21">
        <v>0.52</v>
      </c>
      <c r="Y26" s="23">
        <v>0.64</v>
      </c>
    </row>
    <row r="27" spans="1:25" s="64" customFormat="1" ht="15.75" customHeight="1">
      <c r="A27" s="54" t="s">
        <v>2</v>
      </c>
      <c r="B27" s="43"/>
      <c r="C27" s="43"/>
      <c r="D27" s="43"/>
      <c r="E27" s="43"/>
      <c r="F27" s="49"/>
      <c r="G27" s="49"/>
      <c r="H27" s="67">
        <f t="shared" si="17"/>
        <v>0</v>
      </c>
      <c r="I27" s="43">
        <v>0</v>
      </c>
      <c r="J27" s="49">
        <v>0</v>
      </c>
      <c r="K27" s="15">
        <v>172</v>
      </c>
      <c r="L27" s="18">
        <v>203</v>
      </c>
      <c r="M27" s="20">
        <v>288</v>
      </c>
      <c r="N27" s="17">
        <f t="shared" si="11"/>
        <v>0</v>
      </c>
      <c r="O27" s="21">
        <f t="shared" si="12"/>
        <v>0</v>
      </c>
      <c r="P27" s="21">
        <f t="shared" si="13"/>
        <v>0</v>
      </c>
      <c r="Q27" s="21">
        <f t="shared" si="14"/>
        <v>0</v>
      </c>
      <c r="R27" s="21">
        <f t="shared" si="15"/>
        <v>0</v>
      </c>
      <c r="S27" s="22">
        <f t="shared" si="16"/>
        <v>0</v>
      </c>
      <c r="T27" s="31">
        <f t="shared" si="18"/>
        <v>0</v>
      </c>
      <c r="U27" s="32">
        <v>0</v>
      </c>
      <c r="V27" s="33">
        <v>0</v>
      </c>
      <c r="W27" s="17">
        <v>0.36</v>
      </c>
      <c r="X27" s="21">
        <v>0.43</v>
      </c>
      <c r="Y27" s="23">
        <v>0.61</v>
      </c>
    </row>
    <row r="28" spans="1:25" s="64" customFormat="1" ht="15.75" customHeight="1">
      <c r="A28" s="54" t="s">
        <v>3</v>
      </c>
      <c r="B28" s="43"/>
      <c r="C28" s="43"/>
      <c r="D28" s="43"/>
      <c r="E28" s="43"/>
      <c r="F28" s="49"/>
      <c r="G28" s="49"/>
      <c r="H28" s="67">
        <f t="shared" si="17"/>
        <v>0</v>
      </c>
      <c r="I28" s="43">
        <v>0</v>
      </c>
      <c r="J28" s="49">
        <v>0</v>
      </c>
      <c r="K28" s="15">
        <v>219</v>
      </c>
      <c r="L28" s="18">
        <v>326</v>
      </c>
      <c r="M28" s="20">
        <v>337</v>
      </c>
      <c r="N28" s="17">
        <f t="shared" si="11"/>
        <v>0</v>
      </c>
      <c r="O28" s="21">
        <f t="shared" si="12"/>
        <v>0</v>
      </c>
      <c r="P28" s="21">
        <f t="shared" si="13"/>
        <v>0</v>
      </c>
      <c r="Q28" s="21">
        <f t="shared" si="14"/>
        <v>0</v>
      </c>
      <c r="R28" s="21">
        <f t="shared" si="15"/>
        <v>0</v>
      </c>
      <c r="S28" s="22">
        <f t="shared" si="16"/>
        <v>0</v>
      </c>
      <c r="T28" s="31">
        <f t="shared" si="18"/>
        <v>0</v>
      </c>
      <c r="U28" s="32">
        <v>0</v>
      </c>
      <c r="V28" s="33">
        <v>0</v>
      </c>
      <c r="W28" s="17">
        <v>0.46</v>
      </c>
      <c r="X28" s="21">
        <v>0.68</v>
      </c>
      <c r="Y28" s="23">
        <v>0.71</v>
      </c>
    </row>
    <row r="29" spans="1:25" s="64" customFormat="1" ht="15.75" customHeight="1">
      <c r="A29" s="54" t="s">
        <v>4</v>
      </c>
      <c r="B29" s="43"/>
      <c r="C29" s="43"/>
      <c r="D29" s="43"/>
      <c r="E29" s="43"/>
      <c r="F29" s="49"/>
      <c r="G29" s="49"/>
      <c r="H29" s="67">
        <f t="shared" si="17"/>
        <v>0</v>
      </c>
      <c r="I29" s="43">
        <v>1</v>
      </c>
      <c r="J29" s="49">
        <v>3</v>
      </c>
      <c r="K29" s="15">
        <v>227</v>
      </c>
      <c r="L29" s="18">
        <v>340</v>
      </c>
      <c r="M29" s="20">
        <v>328</v>
      </c>
      <c r="N29" s="17">
        <f t="shared" si="11"/>
        <v>0</v>
      </c>
      <c r="O29" s="21">
        <f t="shared" si="12"/>
        <v>0</v>
      </c>
      <c r="P29" s="21">
        <f t="shared" si="13"/>
        <v>0</v>
      </c>
      <c r="Q29" s="21">
        <f t="shared" si="14"/>
        <v>0</v>
      </c>
      <c r="R29" s="21">
        <f t="shared" si="15"/>
        <v>0</v>
      </c>
      <c r="S29" s="22">
        <f t="shared" si="16"/>
        <v>0</v>
      </c>
      <c r="T29" s="31">
        <f t="shared" si="18"/>
        <v>0</v>
      </c>
      <c r="U29" s="32">
        <v>0.16666666666666666</v>
      </c>
      <c r="V29" s="33">
        <v>0.5</v>
      </c>
      <c r="W29" s="17">
        <v>0.47</v>
      </c>
      <c r="X29" s="21">
        <v>0.72</v>
      </c>
      <c r="Y29" s="23">
        <v>0.69</v>
      </c>
    </row>
    <row r="30" spans="1:25" s="64" customFormat="1" ht="15.75" customHeight="1">
      <c r="A30" s="54" t="s">
        <v>5</v>
      </c>
      <c r="B30" s="18"/>
      <c r="C30" s="18"/>
      <c r="D30" s="18"/>
      <c r="E30" s="18"/>
      <c r="F30" s="19"/>
      <c r="G30" s="19"/>
      <c r="H30" s="67">
        <f t="shared" si="17"/>
        <v>0</v>
      </c>
      <c r="I30" s="18">
        <v>1</v>
      </c>
      <c r="J30" s="19">
        <v>1</v>
      </c>
      <c r="K30" s="15">
        <v>210</v>
      </c>
      <c r="L30" s="18">
        <v>250</v>
      </c>
      <c r="M30" s="20">
        <v>311</v>
      </c>
      <c r="N30" s="17">
        <f t="shared" si="11"/>
        <v>0</v>
      </c>
      <c r="O30" s="21">
        <f t="shared" si="12"/>
        <v>0</v>
      </c>
      <c r="P30" s="21">
        <f t="shared" si="13"/>
        <v>0</v>
      </c>
      <c r="Q30" s="21">
        <f t="shared" si="14"/>
        <v>0</v>
      </c>
      <c r="R30" s="21">
        <f t="shared" si="15"/>
        <v>0</v>
      </c>
      <c r="S30" s="22">
        <f t="shared" si="16"/>
        <v>0</v>
      </c>
      <c r="T30" s="31">
        <f t="shared" si="18"/>
        <v>0</v>
      </c>
      <c r="U30" s="32">
        <v>0.16666666666666666</v>
      </c>
      <c r="V30" s="33">
        <v>0.16666666666666666</v>
      </c>
      <c r="W30" s="17">
        <v>0.44</v>
      </c>
      <c r="X30" s="21">
        <v>0.52</v>
      </c>
      <c r="Y30" s="23">
        <v>0.66</v>
      </c>
    </row>
    <row r="31" spans="1:25" s="64" customFormat="1" ht="15.75" customHeight="1">
      <c r="A31" s="54" t="s">
        <v>6</v>
      </c>
      <c r="B31" s="18"/>
      <c r="C31" s="18"/>
      <c r="D31" s="18"/>
      <c r="E31" s="18"/>
      <c r="F31" s="19"/>
      <c r="G31" s="19"/>
      <c r="H31" s="67">
        <f t="shared" si="17"/>
        <v>0</v>
      </c>
      <c r="I31" s="18">
        <v>1</v>
      </c>
      <c r="J31" s="19">
        <v>0</v>
      </c>
      <c r="K31" s="15">
        <v>186</v>
      </c>
      <c r="L31" s="18">
        <v>275</v>
      </c>
      <c r="M31" s="20">
        <v>255</v>
      </c>
      <c r="N31" s="17">
        <f t="shared" si="11"/>
        <v>0</v>
      </c>
      <c r="O31" s="21">
        <f t="shared" si="12"/>
        <v>0</v>
      </c>
      <c r="P31" s="21">
        <f t="shared" si="13"/>
        <v>0</v>
      </c>
      <c r="Q31" s="21">
        <f t="shared" si="14"/>
        <v>0</v>
      </c>
      <c r="R31" s="21">
        <f t="shared" si="15"/>
        <v>0</v>
      </c>
      <c r="S31" s="22">
        <f t="shared" si="16"/>
        <v>0</v>
      </c>
      <c r="T31" s="31">
        <f t="shared" si="18"/>
        <v>0</v>
      </c>
      <c r="U31" s="32">
        <v>0.16666666666666666</v>
      </c>
      <c r="V31" s="33">
        <v>0</v>
      </c>
      <c r="W31" s="17">
        <v>0.39</v>
      </c>
      <c r="X31" s="21">
        <v>0.58</v>
      </c>
      <c r="Y31" s="23">
        <v>0.54</v>
      </c>
    </row>
    <row r="32" spans="1:25" s="64" customFormat="1" ht="15.75" customHeight="1">
      <c r="A32" s="54" t="s">
        <v>7</v>
      </c>
      <c r="B32" s="18"/>
      <c r="C32" s="18"/>
      <c r="D32" s="18"/>
      <c r="E32" s="18"/>
      <c r="F32" s="19"/>
      <c r="G32" s="19"/>
      <c r="H32" s="67">
        <f t="shared" si="17"/>
        <v>0</v>
      </c>
      <c r="I32" s="18">
        <v>0</v>
      </c>
      <c r="J32" s="19">
        <v>1</v>
      </c>
      <c r="K32" s="15">
        <v>160</v>
      </c>
      <c r="L32" s="18">
        <v>230</v>
      </c>
      <c r="M32" s="20">
        <v>228</v>
      </c>
      <c r="N32" s="17">
        <f t="shared" si="11"/>
        <v>0</v>
      </c>
      <c r="O32" s="21">
        <f t="shared" si="12"/>
        <v>0</v>
      </c>
      <c r="P32" s="21">
        <f t="shared" si="13"/>
        <v>0</v>
      </c>
      <c r="Q32" s="21">
        <f t="shared" si="14"/>
        <v>0</v>
      </c>
      <c r="R32" s="21">
        <f t="shared" si="15"/>
        <v>0</v>
      </c>
      <c r="S32" s="22">
        <f t="shared" si="16"/>
        <v>0</v>
      </c>
      <c r="T32" s="31">
        <f t="shared" si="18"/>
        <v>0</v>
      </c>
      <c r="U32" s="32">
        <v>0</v>
      </c>
      <c r="V32" s="33">
        <v>0.16666666666666666</v>
      </c>
      <c r="W32" s="17">
        <v>0.33</v>
      </c>
      <c r="X32" s="21">
        <v>0.48</v>
      </c>
      <c r="Y32" s="23">
        <v>0.48</v>
      </c>
    </row>
    <row r="33" spans="1:25" s="64" customFormat="1" ht="15.75" customHeight="1">
      <c r="A33" s="54" t="s">
        <v>8</v>
      </c>
      <c r="B33" s="18"/>
      <c r="C33" s="18"/>
      <c r="D33" s="18"/>
      <c r="E33" s="18"/>
      <c r="F33" s="19"/>
      <c r="G33" s="19"/>
      <c r="H33" s="67">
        <f t="shared" si="17"/>
        <v>0</v>
      </c>
      <c r="I33" s="18">
        <v>0</v>
      </c>
      <c r="J33" s="19">
        <v>0</v>
      </c>
      <c r="K33" s="15">
        <v>148</v>
      </c>
      <c r="L33" s="18">
        <v>207</v>
      </c>
      <c r="M33" s="20">
        <v>225</v>
      </c>
      <c r="N33" s="17">
        <f t="shared" si="11"/>
        <v>0</v>
      </c>
      <c r="O33" s="21">
        <f t="shared" si="12"/>
        <v>0</v>
      </c>
      <c r="P33" s="21">
        <f t="shared" si="13"/>
        <v>0</v>
      </c>
      <c r="Q33" s="21">
        <f t="shared" si="14"/>
        <v>0</v>
      </c>
      <c r="R33" s="21">
        <f t="shared" si="15"/>
        <v>0</v>
      </c>
      <c r="S33" s="22">
        <f t="shared" si="16"/>
        <v>0</v>
      </c>
      <c r="T33" s="31">
        <f t="shared" si="18"/>
        <v>0</v>
      </c>
      <c r="U33" s="32">
        <v>0</v>
      </c>
      <c r="V33" s="33">
        <v>0</v>
      </c>
      <c r="W33" s="17">
        <v>0.31</v>
      </c>
      <c r="X33" s="21">
        <v>0.43</v>
      </c>
      <c r="Y33" s="23">
        <v>0.48</v>
      </c>
    </row>
    <row r="34" spans="1:25" s="64" customFormat="1" ht="15.75" customHeight="1">
      <c r="A34" s="54" t="s">
        <v>9</v>
      </c>
      <c r="B34" s="18"/>
      <c r="C34" s="18"/>
      <c r="D34" s="18"/>
      <c r="E34" s="18"/>
      <c r="F34" s="19"/>
      <c r="G34" s="19"/>
      <c r="H34" s="67">
        <f t="shared" si="17"/>
        <v>0</v>
      </c>
      <c r="I34" s="18">
        <v>0</v>
      </c>
      <c r="J34" s="19">
        <v>0</v>
      </c>
      <c r="K34" s="15">
        <v>181</v>
      </c>
      <c r="L34" s="18">
        <v>261</v>
      </c>
      <c r="M34" s="20">
        <v>267</v>
      </c>
      <c r="N34" s="17">
        <f t="shared" si="11"/>
        <v>0</v>
      </c>
      <c r="O34" s="21">
        <f t="shared" si="12"/>
        <v>0</v>
      </c>
      <c r="P34" s="21">
        <f t="shared" si="13"/>
        <v>0</v>
      </c>
      <c r="Q34" s="21">
        <f t="shared" si="14"/>
        <v>0</v>
      </c>
      <c r="R34" s="21">
        <f t="shared" si="15"/>
        <v>0</v>
      </c>
      <c r="S34" s="22">
        <f t="shared" si="16"/>
        <v>0</v>
      </c>
      <c r="T34" s="31">
        <f t="shared" si="18"/>
        <v>0</v>
      </c>
      <c r="U34" s="32">
        <v>0</v>
      </c>
      <c r="V34" s="33">
        <v>0</v>
      </c>
      <c r="W34" s="17">
        <v>0.38</v>
      </c>
      <c r="X34" s="21">
        <v>0.55</v>
      </c>
      <c r="Y34" s="23">
        <v>0.56</v>
      </c>
    </row>
    <row r="35" spans="1:25" s="64" customFormat="1" ht="15.75" customHeight="1">
      <c r="A35" s="54" t="s">
        <v>10</v>
      </c>
      <c r="B35" s="18"/>
      <c r="C35" s="18"/>
      <c r="D35" s="18"/>
      <c r="E35" s="18"/>
      <c r="F35" s="19"/>
      <c r="G35" s="19"/>
      <c r="H35" s="67">
        <f t="shared" si="17"/>
        <v>0</v>
      </c>
      <c r="I35" s="18">
        <v>0</v>
      </c>
      <c r="J35" s="19">
        <v>0</v>
      </c>
      <c r="K35" s="15">
        <v>185</v>
      </c>
      <c r="L35" s="18">
        <v>267</v>
      </c>
      <c r="M35" s="20">
        <v>343</v>
      </c>
      <c r="N35" s="17">
        <f t="shared" si="11"/>
        <v>0</v>
      </c>
      <c r="O35" s="21">
        <f t="shared" si="12"/>
        <v>0</v>
      </c>
      <c r="P35" s="21">
        <f t="shared" si="13"/>
        <v>0</v>
      </c>
      <c r="Q35" s="21">
        <f t="shared" si="14"/>
        <v>0</v>
      </c>
      <c r="R35" s="21">
        <f t="shared" si="15"/>
        <v>0</v>
      </c>
      <c r="S35" s="22">
        <f t="shared" si="16"/>
        <v>0</v>
      </c>
      <c r="T35" s="31">
        <f t="shared" si="18"/>
        <v>0</v>
      </c>
      <c r="U35" s="32">
        <v>0</v>
      </c>
      <c r="V35" s="33">
        <v>0</v>
      </c>
      <c r="W35" s="17">
        <v>0.39</v>
      </c>
      <c r="X35" s="21">
        <v>0.56</v>
      </c>
      <c r="Y35" s="23">
        <v>0.72</v>
      </c>
    </row>
    <row r="36" spans="1:25" s="64" customFormat="1" ht="15.75" customHeight="1">
      <c r="A36" s="55" t="s">
        <v>11</v>
      </c>
      <c r="B36" s="24"/>
      <c r="C36" s="24"/>
      <c r="D36" s="24"/>
      <c r="E36" s="24"/>
      <c r="F36" s="25"/>
      <c r="G36" s="25"/>
      <c r="H36" s="69">
        <f t="shared" si="17"/>
        <v>0</v>
      </c>
      <c r="I36" s="24">
        <v>0</v>
      </c>
      <c r="J36" s="25">
        <v>0</v>
      </c>
      <c r="K36" s="88">
        <v>207</v>
      </c>
      <c r="L36" s="24">
        <v>285</v>
      </c>
      <c r="M36" s="26">
        <v>319</v>
      </c>
      <c r="N36" s="29">
        <f t="shared" si="11"/>
        <v>0</v>
      </c>
      <c r="O36" s="27">
        <f t="shared" si="12"/>
        <v>0</v>
      </c>
      <c r="P36" s="27">
        <f t="shared" si="13"/>
        <v>0</v>
      </c>
      <c r="Q36" s="27">
        <f t="shared" si="14"/>
        <v>0</v>
      </c>
      <c r="R36" s="27">
        <f t="shared" si="15"/>
        <v>0</v>
      </c>
      <c r="S36" s="28">
        <f t="shared" si="16"/>
        <v>0</v>
      </c>
      <c r="T36" s="34">
        <f t="shared" si="18"/>
        <v>0</v>
      </c>
      <c r="U36" s="35">
        <v>0</v>
      </c>
      <c r="V36" s="36">
        <v>0</v>
      </c>
      <c r="W36" s="29">
        <v>0.43</v>
      </c>
      <c r="X36" s="27">
        <v>0.6</v>
      </c>
      <c r="Y36" s="30">
        <v>0.67</v>
      </c>
    </row>
    <row r="37" spans="1:25" s="64" customFormat="1" ht="21.75" customHeight="1">
      <c r="A37" s="81" t="s">
        <v>60</v>
      </c>
      <c r="B37" s="7">
        <f aca="true" t="shared" si="19" ref="B37:T37">SUM(B25:B36)</f>
        <v>0</v>
      </c>
      <c r="C37" s="8">
        <f t="shared" si="19"/>
        <v>0</v>
      </c>
      <c r="D37" s="8">
        <f t="shared" si="19"/>
        <v>0</v>
      </c>
      <c r="E37" s="8">
        <f t="shared" si="19"/>
        <v>0</v>
      </c>
      <c r="F37" s="8">
        <f t="shared" si="19"/>
        <v>0</v>
      </c>
      <c r="G37" s="50">
        <f t="shared" si="19"/>
        <v>0</v>
      </c>
      <c r="H37" s="7">
        <f t="shared" si="19"/>
        <v>0</v>
      </c>
      <c r="I37" s="8">
        <v>4</v>
      </c>
      <c r="J37" s="50">
        <v>6</v>
      </c>
      <c r="K37" s="7">
        <f t="shared" si="19"/>
        <v>2292</v>
      </c>
      <c r="L37" s="8">
        <v>3161</v>
      </c>
      <c r="M37" s="9">
        <v>3564</v>
      </c>
      <c r="N37" s="72">
        <f t="shared" si="19"/>
        <v>0</v>
      </c>
      <c r="O37" s="71">
        <f t="shared" si="19"/>
        <v>0</v>
      </c>
      <c r="P37" s="71">
        <f t="shared" si="19"/>
        <v>0</v>
      </c>
      <c r="Q37" s="71">
        <f t="shared" si="19"/>
        <v>0</v>
      </c>
      <c r="R37" s="71">
        <f t="shared" si="19"/>
        <v>0</v>
      </c>
      <c r="S37" s="47">
        <f t="shared" si="19"/>
        <v>0</v>
      </c>
      <c r="T37" s="10">
        <f t="shared" si="19"/>
        <v>0</v>
      </c>
      <c r="U37" s="11">
        <v>0.6666666666666666</v>
      </c>
      <c r="V37" s="12">
        <v>0.9999999999999999</v>
      </c>
      <c r="W37" s="89">
        <v>4.79</v>
      </c>
      <c r="X37" s="48">
        <v>6.65</v>
      </c>
      <c r="Y37" s="12">
        <v>7.53</v>
      </c>
    </row>
    <row r="38" ht="21.75" customHeight="1">
      <c r="A38" s="75"/>
    </row>
    <row r="39" spans="1:25" ht="25.5" customHeight="1">
      <c r="A39" s="13" t="s">
        <v>92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</row>
    <row r="40" spans="1:25" ht="16.5" customHeight="1">
      <c r="A40" s="59"/>
      <c r="B40" s="764" t="s">
        <v>56</v>
      </c>
      <c r="C40" s="762"/>
      <c r="D40" s="762"/>
      <c r="E40" s="762"/>
      <c r="F40" s="762"/>
      <c r="G40" s="762"/>
      <c r="H40" s="762"/>
      <c r="I40" s="762"/>
      <c r="J40" s="762"/>
      <c r="K40" s="762"/>
      <c r="L40" s="762"/>
      <c r="M40" s="807"/>
      <c r="N40" s="761" t="s">
        <v>89</v>
      </c>
      <c r="O40" s="808"/>
      <c r="P40" s="808"/>
      <c r="Q40" s="808"/>
      <c r="R40" s="808"/>
      <c r="S40" s="808"/>
      <c r="T40" s="808"/>
      <c r="U40" s="808"/>
      <c r="V40" s="808"/>
      <c r="W40" s="808"/>
      <c r="X40" s="808"/>
      <c r="Y40" s="823"/>
    </row>
    <row r="41" spans="1:27" ht="16.5" customHeight="1">
      <c r="A41" s="56"/>
      <c r="B41" s="765" t="s">
        <v>100</v>
      </c>
      <c r="C41" s="766"/>
      <c r="D41" s="766"/>
      <c r="E41" s="766"/>
      <c r="F41" s="766"/>
      <c r="G41" s="824"/>
      <c r="H41" s="743" t="s">
        <v>53</v>
      </c>
      <c r="I41" s="745"/>
      <c r="J41" s="745"/>
      <c r="K41" s="743" t="s">
        <v>59</v>
      </c>
      <c r="L41" s="745"/>
      <c r="M41" s="805"/>
      <c r="N41" s="765" t="s">
        <v>100</v>
      </c>
      <c r="O41" s="766"/>
      <c r="P41" s="766"/>
      <c r="Q41" s="766"/>
      <c r="R41" s="766"/>
      <c r="S41" s="824"/>
      <c r="T41" s="774" t="s">
        <v>57</v>
      </c>
      <c r="U41" s="775"/>
      <c r="V41" s="775"/>
      <c r="W41" s="740" t="s">
        <v>58</v>
      </c>
      <c r="X41" s="806"/>
      <c r="Y41" s="742"/>
      <c r="AA41" s="825" t="s">
        <v>101</v>
      </c>
    </row>
    <row r="42" spans="1:27" s="65" customFormat="1" ht="6.75" customHeight="1">
      <c r="A42" s="56"/>
      <c r="B42" s="78"/>
      <c r="C42" s="77"/>
      <c r="D42" s="77"/>
      <c r="E42" s="77"/>
      <c r="F42" s="77"/>
      <c r="G42" s="76"/>
      <c r="H42" s="782">
        <v>2014</v>
      </c>
      <c r="I42" s="784">
        <v>2013</v>
      </c>
      <c r="J42" s="786">
        <v>2012</v>
      </c>
      <c r="K42" s="782">
        <v>2014</v>
      </c>
      <c r="L42" s="784">
        <v>2013</v>
      </c>
      <c r="M42" s="817">
        <v>2012</v>
      </c>
      <c r="N42" s="76"/>
      <c r="O42" s="77"/>
      <c r="P42" s="77"/>
      <c r="Q42" s="77"/>
      <c r="R42" s="77"/>
      <c r="S42" s="76"/>
      <c r="T42" s="782">
        <v>2014</v>
      </c>
      <c r="U42" s="784">
        <v>2013</v>
      </c>
      <c r="V42" s="786">
        <v>2012</v>
      </c>
      <c r="W42" s="782">
        <v>2014</v>
      </c>
      <c r="X42" s="784">
        <v>2013</v>
      </c>
      <c r="Y42" s="786">
        <v>2012</v>
      </c>
      <c r="AA42" s="825"/>
    </row>
    <row r="43" spans="1:27" s="66" customFormat="1" ht="60" customHeight="1">
      <c r="A43" s="57" t="s">
        <v>54</v>
      </c>
      <c r="B43" s="103" t="s">
        <v>82</v>
      </c>
      <c r="C43" s="104" t="s">
        <v>91</v>
      </c>
      <c r="D43" s="104" t="s">
        <v>84</v>
      </c>
      <c r="E43" s="104" t="s">
        <v>93</v>
      </c>
      <c r="F43" s="104" t="s">
        <v>85</v>
      </c>
      <c r="G43" s="105" t="s">
        <v>86</v>
      </c>
      <c r="H43" s="783"/>
      <c r="I43" s="785"/>
      <c r="J43" s="787"/>
      <c r="K43" s="783"/>
      <c r="L43" s="785"/>
      <c r="M43" s="818"/>
      <c r="N43" s="105" t="s">
        <v>82</v>
      </c>
      <c r="O43" s="104" t="s">
        <v>91</v>
      </c>
      <c r="P43" s="104" t="s">
        <v>84</v>
      </c>
      <c r="Q43" s="104" t="s">
        <v>93</v>
      </c>
      <c r="R43" s="104" t="s">
        <v>85</v>
      </c>
      <c r="S43" s="105" t="s">
        <v>86</v>
      </c>
      <c r="T43" s="783"/>
      <c r="U43" s="785"/>
      <c r="V43" s="787"/>
      <c r="W43" s="783"/>
      <c r="X43" s="785"/>
      <c r="Y43" s="787"/>
      <c r="AA43" s="825"/>
    </row>
    <row r="44" spans="1:25" s="64" customFormat="1" ht="15.75" customHeight="1">
      <c r="A44" s="53" t="s">
        <v>0</v>
      </c>
      <c r="B44" s="106"/>
      <c r="C44" s="107"/>
      <c r="D44" s="107"/>
      <c r="E44" s="107"/>
      <c r="F44" s="107"/>
      <c r="G44" s="108">
        <v>0</v>
      </c>
      <c r="H44" s="109">
        <f>SUM(B44:G44)</f>
        <v>0</v>
      </c>
      <c r="I44" s="107">
        <v>0</v>
      </c>
      <c r="J44" s="107">
        <v>0</v>
      </c>
      <c r="K44" s="110"/>
      <c r="L44" s="111"/>
      <c r="M44" s="112"/>
      <c r="N44" s="113">
        <f aca="true" t="shared" si="20" ref="N44:S44">B44/1</f>
        <v>0</v>
      </c>
      <c r="O44" s="114">
        <f t="shared" si="20"/>
        <v>0</v>
      </c>
      <c r="P44" s="114">
        <f t="shared" si="20"/>
        <v>0</v>
      </c>
      <c r="Q44" s="114">
        <f t="shared" si="20"/>
        <v>0</v>
      </c>
      <c r="R44" s="114">
        <f t="shared" si="20"/>
        <v>0</v>
      </c>
      <c r="S44" s="114">
        <f t="shared" si="20"/>
        <v>0</v>
      </c>
      <c r="T44" s="115">
        <f>H44/6</f>
        <v>0</v>
      </c>
      <c r="U44" s="116"/>
      <c r="V44" s="117"/>
      <c r="W44" s="118"/>
      <c r="X44" s="119"/>
      <c r="Y44" s="120"/>
    </row>
    <row r="45" spans="1:25" s="64" customFormat="1" ht="15.75" customHeight="1">
      <c r="A45" s="54" t="s">
        <v>1</v>
      </c>
      <c r="B45" s="121"/>
      <c r="C45" s="122"/>
      <c r="D45" s="122"/>
      <c r="E45" s="122"/>
      <c r="F45" s="122"/>
      <c r="G45" s="123">
        <v>0</v>
      </c>
      <c r="H45" s="121">
        <f aca="true" t="shared" si="21" ref="H45:H52">SUM(B45:G45)</f>
        <v>0</v>
      </c>
      <c r="I45" s="122">
        <v>0</v>
      </c>
      <c r="J45" s="122">
        <v>0</v>
      </c>
      <c r="K45" s="124"/>
      <c r="L45" s="125"/>
      <c r="M45" s="126"/>
      <c r="N45" s="127">
        <f aca="true" t="shared" si="22" ref="N45:N52">B45/1</f>
        <v>0</v>
      </c>
      <c r="O45" s="128">
        <f>C45/1</f>
        <v>0</v>
      </c>
      <c r="P45" s="128">
        <f>D45/1</f>
        <v>0</v>
      </c>
      <c r="Q45" s="128">
        <f>E45/1</f>
        <v>0</v>
      </c>
      <c r="R45" s="128">
        <f>F45/1</f>
        <v>0</v>
      </c>
      <c r="S45" s="128">
        <f>G45/1</f>
        <v>0</v>
      </c>
      <c r="T45" s="129">
        <f aca="true" t="shared" si="23" ref="T45:T52">H45/6</f>
        <v>0</v>
      </c>
      <c r="U45" s="130"/>
      <c r="V45" s="131"/>
      <c r="W45" s="132"/>
      <c r="X45" s="133"/>
      <c r="Y45" s="134"/>
    </row>
    <row r="46" spans="1:25" s="64" customFormat="1" ht="15.75" customHeight="1">
      <c r="A46" s="54" t="s">
        <v>2</v>
      </c>
      <c r="B46" s="121"/>
      <c r="C46" s="122"/>
      <c r="D46" s="122"/>
      <c r="E46" s="122"/>
      <c r="F46" s="122"/>
      <c r="G46" s="123">
        <v>0</v>
      </c>
      <c r="H46" s="121">
        <f t="shared" si="21"/>
        <v>0</v>
      </c>
      <c r="I46" s="122">
        <v>0</v>
      </c>
      <c r="J46" s="122">
        <v>0</v>
      </c>
      <c r="K46" s="124"/>
      <c r="L46" s="125"/>
      <c r="M46" s="126">
        <v>1</v>
      </c>
      <c r="N46" s="127">
        <f t="shared" si="22"/>
        <v>0</v>
      </c>
      <c r="O46" s="128">
        <f aca="true" t="shared" si="24" ref="O46:O52">C46/1</f>
        <v>0</v>
      </c>
      <c r="P46" s="128">
        <f aca="true" t="shared" si="25" ref="P46:P52">D46/1</f>
        <v>0</v>
      </c>
      <c r="Q46" s="128">
        <f aca="true" t="shared" si="26" ref="Q46:Q52">E46/1</f>
        <v>0</v>
      </c>
      <c r="R46" s="128">
        <f aca="true" t="shared" si="27" ref="R46:R52">F46/1</f>
        <v>0</v>
      </c>
      <c r="S46" s="128">
        <f aca="true" t="shared" si="28" ref="S46:S52">G46/1</f>
        <v>0</v>
      </c>
      <c r="T46" s="129">
        <f t="shared" si="23"/>
        <v>0</v>
      </c>
      <c r="U46" s="130"/>
      <c r="V46" s="131"/>
      <c r="W46" s="132"/>
      <c r="X46" s="133"/>
      <c r="Y46" s="134" t="s">
        <v>94</v>
      </c>
    </row>
    <row r="47" spans="1:25" s="64" customFormat="1" ht="15.75" customHeight="1">
      <c r="A47" s="54" t="s">
        <v>3</v>
      </c>
      <c r="B47" s="121"/>
      <c r="C47" s="122"/>
      <c r="D47" s="122"/>
      <c r="E47" s="122"/>
      <c r="F47" s="122"/>
      <c r="G47" s="123">
        <v>0</v>
      </c>
      <c r="H47" s="121">
        <f t="shared" si="21"/>
        <v>0</v>
      </c>
      <c r="I47" s="122">
        <v>0</v>
      </c>
      <c r="J47" s="122">
        <v>0</v>
      </c>
      <c r="K47" s="124">
        <v>1</v>
      </c>
      <c r="L47" s="125"/>
      <c r="M47" s="126">
        <v>1</v>
      </c>
      <c r="N47" s="127">
        <f t="shared" si="22"/>
        <v>0</v>
      </c>
      <c r="O47" s="128">
        <f t="shared" si="24"/>
        <v>0</v>
      </c>
      <c r="P47" s="128">
        <f t="shared" si="25"/>
        <v>0</v>
      </c>
      <c r="Q47" s="128">
        <f t="shared" si="26"/>
        <v>0</v>
      </c>
      <c r="R47" s="128">
        <f t="shared" si="27"/>
        <v>0</v>
      </c>
      <c r="S47" s="128">
        <f t="shared" si="28"/>
        <v>0</v>
      </c>
      <c r="T47" s="129">
        <f t="shared" si="23"/>
        <v>0</v>
      </c>
      <c r="U47" s="130"/>
      <c r="V47" s="131"/>
      <c r="W47" s="132" t="s">
        <v>94</v>
      </c>
      <c r="X47" s="133"/>
      <c r="Y47" s="134" t="s">
        <v>94</v>
      </c>
    </row>
    <row r="48" spans="1:25" s="64" customFormat="1" ht="15.75" customHeight="1">
      <c r="A48" s="54" t="s">
        <v>4</v>
      </c>
      <c r="B48" s="121"/>
      <c r="C48" s="122"/>
      <c r="D48" s="122"/>
      <c r="E48" s="122"/>
      <c r="F48" s="122"/>
      <c r="G48" s="123">
        <v>0</v>
      </c>
      <c r="H48" s="121">
        <f t="shared" si="21"/>
        <v>0</v>
      </c>
      <c r="I48" s="122">
        <v>0</v>
      </c>
      <c r="J48" s="122">
        <v>0</v>
      </c>
      <c r="K48" s="124"/>
      <c r="L48" s="125">
        <v>1</v>
      </c>
      <c r="M48" s="126">
        <v>2</v>
      </c>
      <c r="N48" s="127">
        <f t="shared" si="22"/>
        <v>0</v>
      </c>
      <c r="O48" s="128">
        <f t="shared" si="24"/>
        <v>0</v>
      </c>
      <c r="P48" s="128">
        <f t="shared" si="25"/>
        <v>0</v>
      </c>
      <c r="Q48" s="128">
        <f t="shared" si="26"/>
        <v>0</v>
      </c>
      <c r="R48" s="128">
        <f t="shared" si="27"/>
        <v>0</v>
      </c>
      <c r="S48" s="128">
        <f t="shared" si="28"/>
        <v>0</v>
      </c>
      <c r="T48" s="129">
        <f t="shared" si="23"/>
        <v>0</v>
      </c>
      <c r="U48" s="130"/>
      <c r="V48" s="131"/>
      <c r="W48" s="132"/>
      <c r="X48" s="133" t="s">
        <v>94</v>
      </c>
      <c r="Y48" s="134" t="s">
        <v>94</v>
      </c>
    </row>
    <row r="49" spans="1:25" s="64" customFormat="1" ht="15.75" customHeight="1">
      <c r="A49" s="54" t="s">
        <v>5</v>
      </c>
      <c r="B49" s="124"/>
      <c r="C49" s="135"/>
      <c r="D49" s="135"/>
      <c r="E49" s="135"/>
      <c r="F49" s="135"/>
      <c r="G49" s="136">
        <v>0</v>
      </c>
      <c r="H49" s="121">
        <f t="shared" si="21"/>
        <v>0</v>
      </c>
      <c r="I49" s="135">
        <v>0</v>
      </c>
      <c r="J49" s="135">
        <v>0</v>
      </c>
      <c r="K49" s="124">
        <v>1</v>
      </c>
      <c r="L49" s="125"/>
      <c r="M49" s="126"/>
      <c r="N49" s="127">
        <f t="shared" si="22"/>
        <v>0</v>
      </c>
      <c r="O49" s="128">
        <f t="shared" si="24"/>
        <v>0</v>
      </c>
      <c r="P49" s="128">
        <f t="shared" si="25"/>
        <v>0</v>
      </c>
      <c r="Q49" s="128">
        <f t="shared" si="26"/>
        <v>0</v>
      </c>
      <c r="R49" s="128">
        <f t="shared" si="27"/>
        <v>0</v>
      </c>
      <c r="S49" s="128">
        <f t="shared" si="28"/>
        <v>0</v>
      </c>
      <c r="T49" s="129">
        <f t="shared" si="23"/>
        <v>0</v>
      </c>
      <c r="U49" s="130"/>
      <c r="V49" s="131"/>
      <c r="W49" s="132" t="s">
        <v>94</v>
      </c>
      <c r="X49" s="133"/>
      <c r="Y49" s="134"/>
    </row>
    <row r="50" spans="1:25" s="64" customFormat="1" ht="15.75" customHeight="1">
      <c r="A50" s="54" t="s">
        <v>6</v>
      </c>
      <c r="B50" s="124"/>
      <c r="C50" s="135"/>
      <c r="D50" s="135"/>
      <c r="E50" s="135"/>
      <c r="F50" s="135"/>
      <c r="G50" s="136">
        <v>0</v>
      </c>
      <c r="H50" s="121">
        <f t="shared" si="21"/>
        <v>0</v>
      </c>
      <c r="I50" s="135">
        <v>0</v>
      </c>
      <c r="J50" s="135">
        <v>0</v>
      </c>
      <c r="K50" s="124"/>
      <c r="L50" s="125">
        <v>2</v>
      </c>
      <c r="M50" s="126"/>
      <c r="N50" s="127">
        <f t="shared" si="22"/>
        <v>0</v>
      </c>
      <c r="O50" s="128">
        <f t="shared" si="24"/>
        <v>0</v>
      </c>
      <c r="P50" s="128">
        <f t="shared" si="25"/>
        <v>0</v>
      </c>
      <c r="Q50" s="128">
        <f t="shared" si="26"/>
        <v>0</v>
      </c>
      <c r="R50" s="128">
        <f t="shared" si="27"/>
        <v>0</v>
      </c>
      <c r="S50" s="128">
        <f t="shared" si="28"/>
        <v>0</v>
      </c>
      <c r="T50" s="129">
        <f t="shared" si="23"/>
        <v>0</v>
      </c>
      <c r="U50" s="130"/>
      <c r="V50" s="131"/>
      <c r="W50" s="132"/>
      <c r="X50" s="133" t="s">
        <v>94</v>
      </c>
      <c r="Y50" s="134"/>
    </row>
    <row r="51" spans="1:25" s="64" customFormat="1" ht="15.75" customHeight="1">
      <c r="A51" s="54" t="s">
        <v>7</v>
      </c>
      <c r="B51" s="124"/>
      <c r="C51" s="135"/>
      <c r="D51" s="135"/>
      <c r="E51" s="135"/>
      <c r="F51" s="135"/>
      <c r="G51" s="136">
        <v>0</v>
      </c>
      <c r="H51" s="121">
        <f t="shared" si="21"/>
        <v>0</v>
      </c>
      <c r="I51" s="135">
        <v>0</v>
      </c>
      <c r="J51" s="135">
        <v>0</v>
      </c>
      <c r="K51" s="124">
        <v>2</v>
      </c>
      <c r="L51" s="125">
        <v>1</v>
      </c>
      <c r="M51" s="126">
        <v>1</v>
      </c>
      <c r="N51" s="127">
        <f t="shared" si="22"/>
        <v>0</v>
      </c>
      <c r="O51" s="128">
        <f t="shared" si="24"/>
        <v>0</v>
      </c>
      <c r="P51" s="128">
        <f t="shared" si="25"/>
        <v>0</v>
      </c>
      <c r="Q51" s="128">
        <f t="shared" si="26"/>
        <v>0</v>
      </c>
      <c r="R51" s="128">
        <f t="shared" si="27"/>
        <v>0</v>
      </c>
      <c r="S51" s="128">
        <f t="shared" si="28"/>
        <v>0</v>
      </c>
      <c r="T51" s="129">
        <f t="shared" si="23"/>
        <v>0</v>
      </c>
      <c r="U51" s="130"/>
      <c r="V51" s="131"/>
      <c r="W51" s="132" t="s">
        <v>94</v>
      </c>
      <c r="X51" s="133" t="s">
        <v>94</v>
      </c>
      <c r="Y51" s="134" t="s">
        <v>94</v>
      </c>
    </row>
    <row r="52" spans="1:25" s="64" customFormat="1" ht="15.75" customHeight="1">
      <c r="A52" s="54" t="s">
        <v>8</v>
      </c>
      <c r="B52" s="124"/>
      <c r="C52" s="135"/>
      <c r="D52" s="135"/>
      <c r="E52" s="135"/>
      <c r="F52" s="135">
        <v>0</v>
      </c>
      <c r="G52" s="136">
        <v>0</v>
      </c>
      <c r="H52" s="121">
        <f t="shared" si="21"/>
        <v>0</v>
      </c>
      <c r="I52" s="135">
        <v>0</v>
      </c>
      <c r="J52" s="135">
        <v>0</v>
      </c>
      <c r="K52" s="124"/>
      <c r="L52" s="125">
        <v>2</v>
      </c>
      <c r="M52" s="126"/>
      <c r="N52" s="127">
        <f t="shared" si="22"/>
        <v>0</v>
      </c>
      <c r="O52" s="128">
        <f t="shared" si="24"/>
        <v>0</v>
      </c>
      <c r="P52" s="128">
        <f t="shared" si="25"/>
        <v>0</v>
      </c>
      <c r="Q52" s="128">
        <f t="shared" si="26"/>
        <v>0</v>
      </c>
      <c r="R52" s="128">
        <f t="shared" si="27"/>
        <v>0</v>
      </c>
      <c r="S52" s="128">
        <f t="shared" si="28"/>
        <v>0</v>
      </c>
      <c r="T52" s="129">
        <f t="shared" si="23"/>
        <v>0</v>
      </c>
      <c r="U52" s="130"/>
      <c r="V52" s="131"/>
      <c r="W52" s="132"/>
      <c r="X52" s="133" t="s">
        <v>94</v>
      </c>
      <c r="Y52" s="134"/>
    </row>
    <row r="53" spans="1:25" s="64" customFormat="1" ht="15.75" customHeight="1">
      <c r="A53" s="54" t="s">
        <v>9</v>
      </c>
      <c r="B53" s="137"/>
      <c r="C53" s="137"/>
      <c r="D53" s="137"/>
      <c r="E53" s="137"/>
      <c r="F53" s="137"/>
      <c r="G53" s="138"/>
      <c r="H53" s="139"/>
      <c r="I53" s="140"/>
      <c r="J53" s="141"/>
      <c r="K53" s="129"/>
      <c r="L53" s="142">
        <v>1</v>
      </c>
      <c r="M53" s="143">
        <v>1</v>
      </c>
      <c r="N53" s="144"/>
      <c r="O53" s="145"/>
      <c r="P53" s="145"/>
      <c r="Q53" s="145"/>
      <c r="R53" s="145"/>
      <c r="S53" s="146"/>
      <c r="T53" s="147"/>
      <c r="U53" s="148"/>
      <c r="V53" s="149"/>
      <c r="W53" s="129"/>
      <c r="X53" s="150" t="s">
        <v>94</v>
      </c>
      <c r="Y53" s="134" t="s">
        <v>94</v>
      </c>
    </row>
    <row r="54" spans="1:25" s="64" customFormat="1" ht="15.75" customHeight="1">
      <c r="A54" s="54" t="s">
        <v>10</v>
      </c>
      <c r="B54" s="137"/>
      <c r="C54" s="137"/>
      <c r="D54" s="137"/>
      <c r="E54" s="137"/>
      <c r="F54" s="137"/>
      <c r="G54" s="138"/>
      <c r="H54" s="139"/>
      <c r="I54" s="140"/>
      <c r="J54" s="141"/>
      <c r="K54" s="151"/>
      <c r="L54" s="142"/>
      <c r="M54" s="143">
        <v>1</v>
      </c>
      <c r="N54" s="144"/>
      <c r="O54" s="145"/>
      <c r="P54" s="145"/>
      <c r="Q54" s="145"/>
      <c r="R54" s="145"/>
      <c r="S54" s="146"/>
      <c r="T54" s="139"/>
      <c r="U54" s="148"/>
      <c r="V54" s="149"/>
      <c r="W54" s="151"/>
      <c r="X54" s="150"/>
      <c r="Y54" s="134" t="s">
        <v>94</v>
      </c>
    </row>
    <row r="55" spans="1:25" s="64" customFormat="1" ht="15.75" customHeight="1">
      <c r="A55" s="55" t="s">
        <v>11</v>
      </c>
      <c r="B55" s="137"/>
      <c r="C55" s="137"/>
      <c r="D55" s="137"/>
      <c r="E55" s="137"/>
      <c r="F55" s="137"/>
      <c r="G55" s="138"/>
      <c r="H55" s="152"/>
      <c r="I55" s="153"/>
      <c r="J55" s="154"/>
      <c r="K55" s="155"/>
      <c r="L55" s="156">
        <v>1</v>
      </c>
      <c r="M55" s="157"/>
      <c r="N55" s="158"/>
      <c r="O55" s="145"/>
      <c r="P55" s="145"/>
      <c r="Q55" s="145"/>
      <c r="R55" s="145"/>
      <c r="S55" s="146"/>
      <c r="T55" s="139"/>
      <c r="U55" s="159"/>
      <c r="V55" s="160"/>
      <c r="W55" s="155"/>
      <c r="X55" s="161" t="s">
        <v>94</v>
      </c>
      <c r="Y55" s="162"/>
    </row>
    <row r="56" spans="1:25" s="64" customFormat="1" ht="21.75" customHeight="1">
      <c r="A56" s="81" t="s">
        <v>60</v>
      </c>
      <c r="B56" s="163">
        <f aca="true" t="shared" si="29" ref="B56:V56">SUM(B44:B55)</f>
        <v>0</v>
      </c>
      <c r="C56" s="164">
        <f t="shared" si="29"/>
        <v>0</v>
      </c>
      <c r="D56" s="164">
        <f t="shared" si="29"/>
        <v>0</v>
      </c>
      <c r="E56" s="164">
        <f t="shared" si="29"/>
        <v>0</v>
      </c>
      <c r="F56" s="164">
        <f t="shared" si="29"/>
        <v>0</v>
      </c>
      <c r="G56" s="165">
        <f t="shared" si="29"/>
        <v>0</v>
      </c>
      <c r="H56" s="163">
        <f>SUM(H44:H55)</f>
        <v>0</v>
      </c>
      <c r="I56" s="164">
        <f>SUM(I44:I55)</f>
        <v>0</v>
      </c>
      <c r="J56" s="164">
        <f>SUM(J44:J55)</f>
        <v>0</v>
      </c>
      <c r="K56" s="166">
        <f t="shared" si="29"/>
        <v>4</v>
      </c>
      <c r="L56" s="167">
        <v>8</v>
      </c>
      <c r="M56" s="168">
        <v>7</v>
      </c>
      <c r="N56" s="169">
        <f t="shared" si="29"/>
        <v>0</v>
      </c>
      <c r="O56" s="170">
        <f t="shared" si="29"/>
        <v>0</v>
      </c>
      <c r="P56" s="170">
        <f t="shared" si="29"/>
        <v>0</v>
      </c>
      <c r="Q56" s="170">
        <f t="shared" si="29"/>
        <v>0</v>
      </c>
      <c r="R56" s="170">
        <f t="shared" si="29"/>
        <v>0</v>
      </c>
      <c r="S56" s="171">
        <f t="shared" si="29"/>
        <v>0</v>
      </c>
      <c r="T56" s="172">
        <f t="shared" si="29"/>
        <v>0</v>
      </c>
      <c r="U56" s="173">
        <f t="shared" si="29"/>
        <v>0</v>
      </c>
      <c r="V56" s="174">
        <f t="shared" si="29"/>
        <v>0</v>
      </c>
      <c r="W56" s="175">
        <v>0.01</v>
      </c>
      <c r="X56" s="176">
        <v>0.02</v>
      </c>
      <c r="Y56" s="177" t="s">
        <v>95</v>
      </c>
    </row>
    <row r="57" ht="21.75" customHeight="1"/>
    <row r="58" spans="1:25" ht="25.5" customHeight="1">
      <c r="A58" s="13" t="s">
        <v>81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</row>
    <row r="59" spans="1:25" ht="16.5" customHeight="1">
      <c r="A59" s="59"/>
      <c r="B59" s="764" t="s">
        <v>56</v>
      </c>
      <c r="C59" s="762"/>
      <c r="D59" s="762"/>
      <c r="E59" s="762"/>
      <c r="F59" s="762"/>
      <c r="G59" s="762"/>
      <c r="H59" s="762"/>
      <c r="I59" s="762"/>
      <c r="J59" s="762"/>
      <c r="K59" s="762"/>
      <c r="L59" s="762"/>
      <c r="M59" s="807"/>
      <c r="N59" s="761" t="s">
        <v>89</v>
      </c>
      <c r="O59" s="808"/>
      <c r="P59" s="808"/>
      <c r="Q59" s="808"/>
      <c r="R59" s="808"/>
      <c r="S59" s="808"/>
      <c r="T59" s="808"/>
      <c r="U59" s="808"/>
      <c r="V59" s="808"/>
      <c r="W59" s="808"/>
      <c r="X59" s="808"/>
      <c r="Y59" s="823"/>
    </row>
    <row r="60" spans="1:25" ht="16.5" customHeight="1">
      <c r="A60" s="56"/>
      <c r="B60" s="765" t="s">
        <v>100</v>
      </c>
      <c r="C60" s="766"/>
      <c r="D60" s="766"/>
      <c r="E60" s="766"/>
      <c r="F60" s="766"/>
      <c r="G60" s="824"/>
      <c r="H60" s="743" t="s">
        <v>53</v>
      </c>
      <c r="I60" s="745"/>
      <c r="J60" s="745"/>
      <c r="K60" s="743" t="s">
        <v>59</v>
      </c>
      <c r="L60" s="745"/>
      <c r="M60" s="805"/>
      <c r="N60" s="765" t="s">
        <v>100</v>
      </c>
      <c r="O60" s="766"/>
      <c r="P60" s="766"/>
      <c r="Q60" s="766"/>
      <c r="R60" s="766"/>
      <c r="S60" s="824"/>
      <c r="T60" s="774" t="s">
        <v>57</v>
      </c>
      <c r="U60" s="775"/>
      <c r="V60" s="775"/>
      <c r="W60" s="740" t="s">
        <v>58</v>
      </c>
      <c r="X60" s="806"/>
      <c r="Y60" s="742"/>
    </row>
    <row r="61" spans="1:25" s="65" customFormat="1" ht="6.75" customHeight="1">
      <c r="A61" s="56"/>
      <c r="B61" s="78"/>
      <c r="C61" s="77"/>
      <c r="D61" s="77"/>
      <c r="E61" s="77"/>
      <c r="F61" s="77"/>
      <c r="G61" s="76"/>
      <c r="H61" s="782">
        <v>2014</v>
      </c>
      <c r="I61" s="784">
        <v>2013</v>
      </c>
      <c r="J61" s="786">
        <v>2012</v>
      </c>
      <c r="K61" s="782">
        <v>2014</v>
      </c>
      <c r="L61" s="784">
        <v>2013</v>
      </c>
      <c r="M61" s="817">
        <v>2012</v>
      </c>
      <c r="N61" s="76"/>
      <c r="O61" s="77"/>
      <c r="P61" s="77"/>
      <c r="Q61" s="77"/>
      <c r="R61" s="77"/>
      <c r="S61" s="76"/>
      <c r="T61" s="782">
        <v>2014</v>
      </c>
      <c r="U61" s="784">
        <v>2013</v>
      </c>
      <c r="V61" s="786">
        <v>2012</v>
      </c>
      <c r="W61" s="782">
        <v>2014</v>
      </c>
      <c r="X61" s="784">
        <v>2013</v>
      </c>
      <c r="Y61" s="786">
        <v>2012</v>
      </c>
    </row>
    <row r="62" spans="1:25" s="66" customFormat="1" ht="60" customHeight="1">
      <c r="A62" s="57" t="s">
        <v>54</v>
      </c>
      <c r="B62" s="79" t="s">
        <v>82</v>
      </c>
      <c r="C62" s="61" t="s">
        <v>91</v>
      </c>
      <c r="D62" s="61" t="s">
        <v>84</v>
      </c>
      <c r="E62" s="61" t="s">
        <v>93</v>
      </c>
      <c r="F62" s="61" t="s">
        <v>85</v>
      </c>
      <c r="G62" s="80" t="s">
        <v>86</v>
      </c>
      <c r="H62" s="783"/>
      <c r="I62" s="785"/>
      <c r="J62" s="787"/>
      <c r="K62" s="783"/>
      <c r="L62" s="785"/>
      <c r="M62" s="818"/>
      <c r="N62" s="80" t="s">
        <v>82</v>
      </c>
      <c r="O62" s="61" t="s">
        <v>91</v>
      </c>
      <c r="P62" s="61" t="s">
        <v>84</v>
      </c>
      <c r="Q62" s="61" t="s">
        <v>93</v>
      </c>
      <c r="R62" s="61" t="s">
        <v>85</v>
      </c>
      <c r="S62" s="80" t="s">
        <v>86</v>
      </c>
      <c r="T62" s="783"/>
      <c r="U62" s="785"/>
      <c r="V62" s="787"/>
      <c r="W62" s="783"/>
      <c r="X62" s="785"/>
      <c r="Y62" s="787"/>
    </row>
    <row r="63" spans="1:25" s="64" customFormat="1" ht="15.75" customHeight="1">
      <c r="A63" s="53" t="s">
        <v>0</v>
      </c>
      <c r="B63" s="106"/>
      <c r="C63" s="107"/>
      <c r="D63" s="107">
        <v>1</v>
      </c>
      <c r="E63" s="107"/>
      <c r="F63" s="107"/>
      <c r="G63" s="108"/>
      <c r="H63" s="109">
        <f>SUM(B63:G63)</f>
        <v>1</v>
      </c>
      <c r="I63" s="107">
        <v>0</v>
      </c>
      <c r="J63" s="108">
        <v>1</v>
      </c>
      <c r="K63" s="110">
        <v>20</v>
      </c>
      <c r="L63" s="111">
        <v>25</v>
      </c>
      <c r="M63" s="112">
        <v>33</v>
      </c>
      <c r="N63" s="178">
        <f aca="true" t="shared" si="30" ref="N63:S63">B63/1</f>
        <v>0</v>
      </c>
      <c r="O63" s="114">
        <f t="shared" si="30"/>
        <v>0</v>
      </c>
      <c r="P63" s="114">
        <f t="shared" si="30"/>
        <v>1</v>
      </c>
      <c r="Q63" s="114">
        <f t="shared" si="30"/>
        <v>0</v>
      </c>
      <c r="R63" s="114">
        <f t="shared" si="30"/>
        <v>0</v>
      </c>
      <c r="S63" s="114">
        <f t="shared" si="30"/>
        <v>0</v>
      </c>
      <c r="T63" s="179">
        <f>H63/6</f>
        <v>0.16666666666666666</v>
      </c>
      <c r="U63" s="116">
        <v>0</v>
      </c>
      <c r="V63" s="117">
        <v>0.16666666666666666</v>
      </c>
      <c r="W63" s="180">
        <v>0.04</v>
      </c>
      <c r="X63" s="114">
        <v>0.05</v>
      </c>
      <c r="Y63" s="181">
        <v>0.07</v>
      </c>
    </row>
    <row r="64" spans="1:25" s="64" customFormat="1" ht="15.75" customHeight="1">
      <c r="A64" s="54" t="s">
        <v>1</v>
      </c>
      <c r="B64" s="121"/>
      <c r="C64" s="122"/>
      <c r="D64" s="122"/>
      <c r="E64" s="122"/>
      <c r="F64" s="122"/>
      <c r="G64" s="123"/>
      <c r="H64" s="121">
        <f aca="true" t="shared" si="31" ref="H64:H74">SUM(B64:G64)</f>
        <v>0</v>
      </c>
      <c r="I64" s="122">
        <v>0</v>
      </c>
      <c r="J64" s="123">
        <v>1</v>
      </c>
      <c r="K64" s="124">
        <v>19</v>
      </c>
      <c r="L64" s="125">
        <v>23</v>
      </c>
      <c r="M64" s="126">
        <v>38</v>
      </c>
      <c r="N64" s="127">
        <f aca="true" t="shared" si="32" ref="N64:N74">B64/1</f>
        <v>0</v>
      </c>
      <c r="O64" s="128">
        <f>C64/1</f>
        <v>0</v>
      </c>
      <c r="P64" s="128">
        <f>D64/1</f>
        <v>0</v>
      </c>
      <c r="Q64" s="128">
        <f>E64/1</f>
        <v>0</v>
      </c>
      <c r="R64" s="128">
        <f>F64/1</f>
        <v>0</v>
      </c>
      <c r="S64" s="128">
        <f>G64/1</f>
        <v>0</v>
      </c>
      <c r="T64" s="129">
        <f aca="true" t="shared" si="33" ref="T64:T74">H64/6</f>
        <v>0</v>
      </c>
      <c r="U64" s="130">
        <v>0</v>
      </c>
      <c r="V64" s="131">
        <v>0.16666666666666666</v>
      </c>
      <c r="W64" s="182">
        <v>0.04</v>
      </c>
      <c r="X64" s="128">
        <v>0.05</v>
      </c>
      <c r="Y64" s="183">
        <v>0.08</v>
      </c>
    </row>
    <row r="65" spans="1:25" s="64" customFormat="1" ht="15.75" customHeight="1">
      <c r="A65" s="54" t="s">
        <v>2</v>
      </c>
      <c r="B65" s="121"/>
      <c r="C65" s="122"/>
      <c r="D65" s="122"/>
      <c r="E65" s="122"/>
      <c r="F65" s="122"/>
      <c r="G65" s="123"/>
      <c r="H65" s="121">
        <f t="shared" si="31"/>
        <v>0</v>
      </c>
      <c r="I65" s="122">
        <v>0</v>
      </c>
      <c r="J65" s="123">
        <v>3</v>
      </c>
      <c r="K65" s="124">
        <v>23</v>
      </c>
      <c r="L65" s="125">
        <v>15</v>
      </c>
      <c r="M65" s="126">
        <v>53</v>
      </c>
      <c r="N65" s="127">
        <f t="shared" si="32"/>
        <v>0</v>
      </c>
      <c r="O65" s="128">
        <f aca="true" t="shared" si="34" ref="O65:S74">C65/1</f>
        <v>0</v>
      </c>
      <c r="P65" s="128">
        <f t="shared" si="34"/>
        <v>0</v>
      </c>
      <c r="Q65" s="128">
        <f t="shared" si="34"/>
        <v>0</v>
      </c>
      <c r="R65" s="128">
        <f t="shared" si="34"/>
        <v>0</v>
      </c>
      <c r="S65" s="128">
        <f t="shared" si="34"/>
        <v>0</v>
      </c>
      <c r="T65" s="129">
        <f t="shared" si="33"/>
        <v>0</v>
      </c>
      <c r="U65" s="130">
        <v>0</v>
      </c>
      <c r="V65" s="131">
        <v>0.5</v>
      </c>
      <c r="W65" s="182">
        <v>0.05</v>
      </c>
      <c r="X65" s="128">
        <v>0.03</v>
      </c>
      <c r="Y65" s="183">
        <v>0.11</v>
      </c>
    </row>
    <row r="66" spans="1:25" s="64" customFormat="1" ht="15.75" customHeight="1">
      <c r="A66" s="54" t="s">
        <v>3</v>
      </c>
      <c r="B66" s="121"/>
      <c r="C66" s="122"/>
      <c r="D66" s="122">
        <v>1</v>
      </c>
      <c r="E66" s="122"/>
      <c r="F66" s="122"/>
      <c r="G66" s="123"/>
      <c r="H66" s="121">
        <f t="shared" si="31"/>
        <v>1</v>
      </c>
      <c r="I66" s="122">
        <v>0</v>
      </c>
      <c r="J66" s="123">
        <v>3</v>
      </c>
      <c r="K66" s="124">
        <v>15</v>
      </c>
      <c r="L66" s="125">
        <v>18</v>
      </c>
      <c r="M66" s="126">
        <v>29</v>
      </c>
      <c r="N66" s="127">
        <f t="shared" si="32"/>
        <v>0</v>
      </c>
      <c r="O66" s="128">
        <f t="shared" si="34"/>
        <v>0</v>
      </c>
      <c r="P66" s="128">
        <f t="shared" si="34"/>
        <v>1</v>
      </c>
      <c r="Q66" s="128">
        <f t="shared" si="34"/>
        <v>0</v>
      </c>
      <c r="R66" s="128">
        <f t="shared" si="34"/>
        <v>0</v>
      </c>
      <c r="S66" s="128">
        <f t="shared" si="34"/>
        <v>0</v>
      </c>
      <c r="T66" s="129">
        <f t="shared" si="33"/>
        <v>0.16666666666666666</v>
      </c>
      <c r="U66" s="130">
        <v>0</v>
      </c>
      <c r="V66" s="131">
        <v>0.5</v>
      </c>
      <c r="W66" s="182">
        <v>0.03</v>
      </c>
      <c r="X66" s="128">
        <v>0.04</v>
      </c>
      <c r="Y66" s="183">
        <v>0.06</v>
      </c>
    </row>
    <row r="67" spans="1:25" s="64" customFormat="1" ht="15.75" customHeight="1">
      <c r="A67" s="54" t="s">
        <v>4</v>
      </c>
      <c r="B67" s="121"/>
      <c r="C67" s="122"/>
      <c r="D67" s="122"/>
      <c r="E67" s="122"/>
      <c r="F67" s="122"/>
      <c r="G67" s="123"/>
      <c r="H67" s="121">
        <f t="shared" si="31"/>
        <v>0</v>
      </c>
      <c r="I67" s="122">
        <v>0</v>
      </c>
      <c r="J67" s="123">
        <v>0</v>
      </c>
      <c r="K67" s="124">
        <v>24</v>
      </c>
      <c r="L67" s="125">
        <v>25</v>
      </c>
      <c r="M67" s="126">
        <v>37</v>
      </c>
      <c r="N67" s="127">
        <f t="shared" si="32"/>
        <v>0</v>
      </c>
      <c r="O67" s="128">
        <f t="shared" si="34"/>
        <v>0</v>
      </c>
      <c r="P67" s="128">
        <f t="shared" si="34"/>
        <v>0</v>
      </c>
      <c r="Q67" s="128">
        <f t="shared" si="34"/>
        <v>0</v>
      </c>
      <c r="R67" s="128">
        <f t="shared" si="34"/>
        <v>0</v>
      </c>
      <c r="S67" s="128">
        <f t="shared" si="34"/>
        <v>0</v>
      </c>
      <c r="T67" s="129">
        <f t="shared" si="33"/>
        <v>0</v>
      </c>
      <c r="U67" s="130">
        <v>0</v>
      </c>
      <c r="V67" s="131">
        <v>0</v>
      </c>
      <c r="W67" s="182">
        <v>0.05</v>
      </c>
      <c r="X67" s="128">
        <v>0.05</v>
      </c>
      <c r="Y67" s="183">
        <v>0.08</v>
      </c>
    </row>
    <row r="68" spans="1:25" s="64" customFormat="1" ht="15.75" customHeight="1">
      <c r="A68" s="54" t="s">
        <v>5</v>
      </c>
      <c r="B68" s="124"/>
      <c r="C68" s="135"/>
      <c r="D68" s="135"/>
      <c r="E68" s="135"/>
      <c r="F68" s="135"/>
      <c r="G68" s="136"/>
      <c r="H68" s="121">
        <f t="shared" si="31"/>
        <v>0</v>
      </c>
      <c r="I68" s="135">
        <v>1</v>
      </c>
      <c r="J68" s="136">
        <v>1</v>
      </c>
      <c r="K68" s="124">
        <v>28</v>
      </c>
      <c r="L68" s="125">
        <v>39</v>
      </c>
      <c r="M68" s="126">
        <v>24</v>
      </c>
      <c r="N68" s="127">
        <f t="shared" si="32"/>
        <v>0</v>
      </c>
      <c r="O68" s="128">
        <f t="shared" si="34"/>
        <v>0</v>
      </c>
      <c r="P68" s="128">
        <f t="shared" si="34"/>
        <v>0</v>
      </c>
      <c r="Q68" s="128">
        <f t="shared" si="34"/>
        <v>0</v>
      </c>
      <c r="R68" s="128">
        <f t="shared" si="34"/>
        <v>0</v>
      </c>
      <c r="S68" s="128">
        <f t="shared" si="34"/>
        <v>0</v>
      </c>
      <c r="T68" s="129">
        <f t="shared" si="33"/>
        <v>0</v>
      </c>
      <c r="U68" s="130">
        <v>0.16666666666666666</v>
      </c>
      <c r="V68" s="131">
        <v>0.16666666666666666</v>
      </c>
      <c r="W68" s="182">
        <v>0.06</v>
      </c>
      <c r="X68" s="128">
        <v>0.08</v>
      </c>
      <c r="Y68" s="183">
        <v>0.05</v>
      </c>
    </row>
    <row r="69" spans="1:25" s="64" customFormat="1" ht="15.75" customHeight="1">
      <c r="A69" s="54" t="s">
        <v>6</v>
      </c>
      <c r="B69" s="124"/>
      <c r="C69" s="135"/>
      <c r="D69" s="135"/>
      <c r="E69" s="135"/>
      <c r="F69" s="135"/>
      <c r="G69" s="136"/>
      <c r="H69" s="121">
        <f t="shared" si="31"/>
        <v>0</v>
      </c>
      <c r="I69" s="135">
        <v>0</v>
      </c>
      <c r="J69" s="136">
        <v>0</v>
      </c>
      <c r="K69" s="124">
        <v>26</v>
      </c>
      <c r="L69" s="125">
        <v>42</v>
      </c>
      <c r="M69" s="126">
        <v>31</v>
      </c>
      <c r="N69" s="127">
        <f t="shared" si="32"/>
        <v>0</v>
      </c>
      <c r="O69" s="128">
        <f t="shared" si="34"/>
        <v>0</v>
      </c>
      <c r="P69" s="128">
        <f t="shared" si="34"/>
        <v>0</v>
      </c>
      <c r="Q69" s="128">
        <f t="shared" si="34"/>
        <v>0</v>
      </c>
      <c r="R69" s="128">
        <f t="shared" si="34"/>
        <v>0</v>
      </c>
      <c r="S69" s="128">
        <f t="shared" si="34"/>
        <v>0</v>
      </c>
      <c r="T69" s="129">
        <f t="shared" si="33"/>
        <v>0</v>
      </c>
      <c r="U69" s="130">
        <v>0</v>
      </c>
      <c r="V69" s="131">
        <v>0</v>
      </c>
      <c r="W69" s="182">
        <v>0.05</v>
      </c>
      <c r="X69" s="128">
        <v>0.09</v>
      </c>
      <c r="Y69" s="183">
        <v>0.07</v>
      </c>
    </row>
    <row r="70" spans="1:25" s="64" customFormat="1" ht="15.75" customHeight="1">
      <c r="A70" s="54" t="s">
        <v>7</v>
      </c>
      <c r="B70" s="124"/>
      <c r="C70" s="135"/>
      <c r="D70" s="135"/>
      <c r="E70" s="135">
        <v>1</v>
      </c>
      <c r="F70" s="135"/>
      <c r="G70" s="136"/>
      <c r="H70" s="121">
        <f t="shared" si="31"/>
        <v>1</v>
      </c>
      <c r="I70" s="135">
        <v>0</v>
      </c>
      <c r="J70" s="136">
        <v>0</v>
      </c>
      <c r="K70" s="124">
        <v>36</v>
      </c>
      <c r="L70" s="125">
        <v>34</v>
      </c>
      <c r="M70" s="126">
        <v>36</v>
      </c>
      <c r="N70" s="127">
        <f t="shared" si="32"/>
        <v>0</v>
      </c>
      <c r="O70" s="128">
        <f t="shared" si="34"/>
        <v>0</v>
      </c>
      <c r="P70" s="128">
        <f t="shared" si="34"/>
        <v>0</v>
      </c>
      <c r="Q70" s="128">
        <f t="shared" si="34"/>
        <v>1</v>
      </c>
      <c r="R70" s="128">
        <f t="shared" si="34"/>
        <v>0</v>
      </c>
      <c r="S70" s="128">
        <f t="shared" si="34"/>
        <v>0</v>
      </c>
      <c r="T70" s="129">
        <f t="shared" si="33"/>
        <v>0.16666666666666666</v>
      </c>
      <c r="U70" s="130">
        <v>0</v>
      </c>
      <c r="V70" s="131">
        <v>0</v>
      </c>
      <c r="W70" s="182">
        <v>0.08</v>
      </c>
      <c r="X70" s="128">
        <v>0.07</v>
      </c>
      <c r="Y70" s="183">
        <v>0.08</v>
      </c>
    </row>
    <row r="71" spans="1:25" s="64" customFormat="1" ht="15.75" customHeight="1">
      <c r="A71" s="54" t="s">
        <v>8</v>
      </c>
      <c r="B71" s="124"/>
      <c r="C71" s="135"/>
      <c r="D71" s="135"/>
      <c r="E71" s="135"/>
      <c r="F71" s="135"/>
      <c r="G71" s="136"/>
      <c r="H71" s="121">
        <f t="shared" si="31"/>
        <v>0</v>
      </c>
      <c r="I71" s="135">
        <v>0</v>
      </c>
      <c r="J71" s="136">
        <v>0</v>
      </c>
      <c r="K71" s="124">
        <v>29</v>
      </c>
      <c r="L71" s="125">
        <v>24</v>
      </c>
      <c r="M71" s="126">
        <v>22</v>
      </c>
      <c r="N71" s="127">
        <f t="shared" si="32"/>
        <v>0</v>
      </c>
      <c r="O71" s="128">
        <f t="shared" si="34"/>
        <v>0</v>
      </c>
      <c r="P71" s="128">
        <f t="shared" si="34"/>
        <v>0</v>
      </c>
      <c r="Q71" s="128">
        <f t="shared" si="34"/>
        <v>0</v>
      </c>
      <c r="R71" s="128">
        <f t="shared" si="34"/>
        <v>0</v>
      </c>
      <c r="S71" s="128">
        <f t="shared" si="34"/>
        <v>0</v>
      </c>
      <c r="T71" s="129">
        <f t="shared" si="33"/>
        <v>0</v>
      </c>
      <c r="U71" s="130">
        <v>0</v>
      </c>
      <c r="V71" s="131">
        <v>0</v>
      </c>
      <c r="W71" s="182">
        <v>0.06</v>
      </c>
      <c r="X71" s="128">
        <v>0.05</v>
      </c>
      <c r="Y71" s="183">
        <v>0.05</v>
      </c>
    </row>
    <row r="72" spans="1:25" s="64" customFormat="1" ht="15.75" customHeight="1">
      <c r="A72" s="54" t="s">
        <v>9</v>
      </c>
      <c r="B72" s="124"/>
      <c r="C72" s="135"/>
      <c r="D72" s="135"/>
      <c r="E72" s="135"/>
      <c r="F72" s="135"/>
      <c r="G72" s="136"/>
      <c r="H72" s="121">
        <f t="shared" si="31"/>
        <v>0</v>
      </c>
      <c r="I72" s="135">
        <v>0</v>
      </c>
      <c r="J72" s="136">
        <v>0</v>
      </c>
      <c r="K72" s="124">
        <v>19</v>
      </c>
      <c r="L72" s="125">
        <v>30</v>
      </c>
      <c r="M72" s="126">
        <v>39</v>
      </c>
      <c r="N72" s="127">
        <f t="shared" si="32"/>
        <v>0</v>
      </c>
      <c r="O72" s="128">
        <f t="shared" si="34"/>
        <v>0</v>
      </c>
      <c r="P72" s="128">
        <f t="shared" si="34"/>
        <v>0</v>
      </c>
      <c r="Q72" s="128">
        <f t="shared" si="34"/>
        <v>0</v>
      </c>
      <c r="R72" s="128">
        <f t="shared" si="34"/>
        <v>0</v>
      </c>
      <c r="S72" s="128">
        <f t="shared" si="34"/>
        <v>0</v>
      </c>
      <c r="T72" s="129">
        <f t="shared" si="33"/>
        <v>0</v>
      </c>
      <c r="U72" s="130">
        <v>0</v>
      </c>
      <c r="V72" s="131">
        <v>0</v>
      </c>
      <c r="W72" s="182">
        <v>0.04</v>
      </c>
      <c r="X72" s="128">
        <v>0.06</v>
      </c>
      <c r="Y72" s="183">
        <v>0.08</v>
      </c>
    </row>
    <row r="73" spans="1:25" s="64" customFormat="1" ht="15.75" customHeight="1">
      <c r="A73" s="54" t="s">
        <v>10</v>
      </c>
      <c r="B73" s="124"/>
      <c r="C73" s="135"/>
      <c r="D73" s="135"/>
      <c r="E73" s="135"/>
      <c r="F73" s="135"/>
      <c r="G73" s="136"/>
      <c r="H73" s="121">
        <f t="shared" si="31"/>
        <v>0</v>
      </c>
      <c r="I73" s="135">
        <v>1</v>
      </c>
      <c r="J73" s="136">
        <v>1</v>
      </c>
      <c r="K73" s="124">
        <v>16</v>
      </c>
      <c r="L73" s="125">
        <v>30</v>
      </c>
      <c r="M73" s="126">
        <v>39</v>
      </c>
      <c r="N73" s="127">
        <f t="shared" si="32"/>
        <v>0</v>
      </c>
      <c r="O73" s="128">
        <f t="shared" si="34"/>
        <v>0</v>
      </c>
      <c r="P73" s="128">
        <f t="shared" si="34"/>
        <v>0</v>
      </c>
      <c r="Q73" s="128">
        <f t="shared" si="34"/>
        <v>0</v>
      </c>
      <c r="R73" s="128">
        <f t="shared" si="34"/>
        <v>0</v>
      </c>
      <c r="S73" s="128">
        <f t="shared" si="34"/>
        <v>0</v>
      </c>
      <c r="T73" s="129">
        <f t="shared" si="33"/>
        <v>0</v>
      </c>
      <c r="U73" s="130">
        <v>0.16666666666666666</v>
      </c>
      <c r="V73" s="131">
        <v>0.16666666666666666</v>
      </c>
      <c r="W73" s="182">
        <v>0.03</v>
      </c>
      <c r="X73" s="128">
        <v>0.06</v>
      </c>
      <c r="Y73" s="183">
        <v>0.08</v>
      </c>
    </row>
    <row r="74" spans="1:25" s="64" customFormat="1" ht="15.75" customHeight="1">
      <c r="A74" s="55" t="s">
        <v>11</v>
      </c>
      <c r="B74" s="184"/>
      <c r="C74" s="185"/>
      <c r="D74" s="185"/>
      <c r="E74" s="185"/>
      <c r="F74" s="185"/>
      <c r="G74" s="186"/>
      <c r="H74" s="187">
        <f t="shared" si="31"/>
        <v>0</v>
      </c>
      <c r="I74" s="185">
        <v>0</v>
      </c>
      <c r="J74" s="186">
        <v>0</v>
      </c>
      <c r="K74" s="184">
        <v>13</v>
      </c>
      <c r="L74" s="188">
        <v>14</v>
      </c>
      <c r="M74" s="189">
        <v>20</v>
      </c>
      <c r="N74" s="190">
        <f t="shared" si="32"/>
        <v>0</v>
      </c>
      <c r="O74" s="128">
        <f t="shared" si="34"/>
        <v>0</v>
      </c>
      <c r="P74" s="128">
        <f t="shared" si="34"/>
        <v>0</v>
      </c>
      <c r="Q74" s="128">
        <f t="shared" si="34"/>
        <v>0</v>
      </c>
      <c r="R74" s="128">
        <f t="shared" si="34"/>
        <v>0</v>
      </c>
      <c r="S74" s="128">
        <f t="shared" si="34"/>
        <v>0</v>
      </c>
      <c r="T74" s="191">
        <f t="shared" si="33"/>
        <v>0</v>
      </c>
      <c r="U74" s="192">
        <v>0</v>
      </c>
      <c r="V74" s="193">
        <v>0</v>
      </c>
      <c r="W74" s="194">
        <v>0.03</v>
      </c>
      <c r="X74" s="195">
        <v>0.03</v>
      </c>
      <c r="Y74" s="196">
        <v>0.04</v>
      </c>
    </row>
    <row r="75" spans="1:25" s="64" customFormat="1" ht="21.75" customHeight="1">
      <c r="A75" s="81" t="s">
        <v>60</v>
      </c>
      <c r="B75" s="166">
        <f aca="true" t="shared" si="35" ref="B75:T75">SUM(B63:B74)</f>
        <v>0</v>
      </c>
      <c r="C75" s="197">
        <f t="shared" si="35"/>
        <v>0</v>
      </c>
      <c r="D75" s="197">
        <f t="shared" si="35"/>
        <v>2</v>
      </c>
      <c r="E75" s="197">
        <f t="shared" si="35"/>
        <v>1</v>
      </c>
      <c r="F75" s="197">
        <f t="shared" si="35"/>
        <v>0</v>
      </c>
      <c r="G75" s="198">
        <f t="shared" si="35"/>
        <v>0</v>
      </c>
      <c r="H75" s="166">
        <f>SUM(H63:H74)</f>
        <v>3</v>
      </c>
      <c r="I75" s="197">
        <v>2</v>
      </c>
      <c r="J75" s="198">
        <v>10</v>
      </c>
      <c r="K75" s="166">
        <f>SUM(K63:K74)</f>
        <v>268</v>
      </c>
      <c r="L75" s="199">
        <v>319</v>
      </c>
      <c r="M75" s="200">
        <v>401</v>
      </c>
      <c r="N75" s="201">
        <f t="shared" si="35"/>
        <v>0</v>
      </c>
      <c r="O75" s="202">
        <f t="shared" si="35"/>
        <v>0</v>
      </c>
      <c r="P75" s="202">
        <f t="shared" si="35"/>
        <v>2</v>
      </c>
      <c r="Q75" s="202">
        <f t="shared" si="35"/>
        <v>1</v>
      </c>
      <c r="R75" s="202">
        <f t="shared" si="35"/>
        <v>0</v>
      </c>
      <c r="S75" s="202">
        <f t="shared" si="35"/>
        <v>0</v>
      </c>
      <c r="T75" s="203">
        <f t="shared" si="35"/>
        <v>0.5</v>
      </c>
      <c r="U75" s="204">
        <v>0.3333333333333333</v>
      </c>
      <c r="V75" s="205">
        <v>1.6666666666666667</v>
      </c>
      <c r="W75" s="203">
        <v>0.56</v>
      </c>
      <c r="X75" s="205">
        <v>0.67</v>
      </c>
      <c r="Y75" s="177">
        <v>0.85</v>
      </c>
    </row>
    <row r="76" spans="1:25" ht="15" customHeight="1">
      <c r="A76" s="62"/>
      <c r="B76" s="62"/>
      <c r="C76" s="62"/>
      <c r="D76" s="62"/>
      <c r="E76" s="62"/>
      <c r="F76" s="62"/>
      <c r="G76" s="62"/>
      <c r="H76" s="62"/>
      <c r="J76" s="63"/>
      <c r="L76" s="62"/>
      <c r="M76" s="62"/>
      <c r="N76" s="4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"/>
    </row>
    <row r="77" ht="21.75" customHeight="1"/>
  </sheetData>
  <sheetProtection/>
  <mergeCells count="81">
    <mergeCell ref="AA41:AA43"/>
    <mergeCell ref="W22:Y22"/>
    <mergeCell ref="N21:Y21"/>
    <mergeCell ref="B21:M21"/>
    <mergeCell ref="B22:G22"/>
    <mergeCell ref="H22:J22"/>
    <mergeCell ref="K22:M22"/>
    <mergeCell ref="N22:S22"/>
    <mergeCell ref="T22:V22"/>
    <mergeCell ref="B40:M40"/>
    <mergeCell ref="W60:Y60"/>
    <mergeCell ref="N59:Y59"/>
    <mergeCell ref="B2:M2"/>
    <mergeCell ref="B3:G3"/>
    <mergeCell ref="H3:J3"/>
    <mergeCell ref="T3:V3"/>
    <mergeCell ref="K3:M3"/>
    <mergeCell ref="W3:Y3"/>
    <mergeCell ref="N3:S3"/>
    <mergeCell ref="N2:Y2"/>
    <mergeCell ref="N60:S60"/>
    <mergeCell ref="T60:V60"/>
    <mergeCell ref="B59:M59"/>
    <mergeCell ref="B60:G60"/>
    <mergeCell ref="H60:J60"/>
    <mergeCell ref="K60:M60"/>
    <mergeCell ref="N40:Y40"/>
    <mergeCell ref="B41:G41"/>
    <mergeCell ref="H41:J41"/>
    <mergeCell ref="K41:M41"/>
    <mergeCell ref="N41:S41"/>
    <mergeCell ref="T41:V41"/>
    <mergeCell ref="W41:Y41"/>
    <mergeCell ref="H4:H5"/>
    <mergeCell ref="I4:I5"/>
    <mergeCell ref="J4:J5"/>
    <mergeCell ref="K4:K5"/>
    <mergeCell ref="L4:L5"/>
    <mergeCell ref="M4:M5"/>
    <mergeCell ref="T4:T5"/>
    <mergeCell ref="U4:U5"/>
    <mergeCell ref="V4:V5"/>
    <mergeCell ref="W4:W5"/>
    <mergeCell ref="X4:X5"/>
    <mergeCell ref="Y4:Y5"/>
    <mergeCell ref="H23:H24"/>
    <mergeCell ref="I23:I24"/>
    <mergeCell ref="J23:J24"/>
    <mergeCell ref="K23:K24"/>
    <mergeCell ref="L23:L24"/>
    <mergeCell ref="M23:M24"/>
    <mergeCell ref="T23:T24"/>
    <mergeCell ref="U23:U24"/>
    <mergeCell ref="V23:V24"/>
    <mergeCell ref="W23:W24"/>
    <mergeCell ref="X23:X24"/>
    <mergeCell ref="Y23:Y24"/>
    <mergeCell ref="H42:H43"/>
    <mergeCell ref="I42:I43"/>
    <mergeCell ref="J42:J43"/>
    <mergeCell ref="K42:K43"/>
    <mergeCell ref="L42:L43"/>
    <mergeCell ref="M42:M43"/>
    <mergeCell ref="T42:T43"/>
    <mergeCell ref="U42:U43"/>
    <mergeCell ref="V42:V43"/>
    <mergeCell ref="W42:W43"/>
    <mergeCell ref="X42:X43"/>
    <mergeCell ref="Y42:Y43"/>
    <mergeCell ref="H61:H62"/>
    <mergeCell ref="I61:I62"/>
    <mergeCell ref="J61:J62"/>
    <mergeCell ref="K61:K62"/>
    <mergeCell ref="L61:L62"/>
    <mergeCell ref="M61:M62"/>
    <mergeCell ref="T61:T62"/>
    <mergeCell ref="U61:U62"/>
    <mergeCell ref="V61:V62"/>
    <mergeCell ref="W61:W62"/>
    <mergeCell ref="X61:X62"/>
    <mergeCell ref="Y61:Y62"/>
  </mergeCells>
  <printOptions horizontalCentered="1" verticalCentered="1"/>
  <pageMargins left="0" right="0.31496062992125984" top="0" bottom="0" header="0.4724409448818898" footer="0.15748031496062992"/>
  <pageSetup horizontalDpi="1200" verticalDpi="1200" orientation="portrait" paperSize="9" scale="60" r:id="rId1"/>
  <colBreaks count="1" manualBreakCount="1">
    <brk id="25" max="65535" man="1"/>
  </colBreaks>
  <ignoredErrors>
    <ignoredError sqref="H18 H37 H56 H75 K75 K56 I56:J56 U56:V56 K18 K37" formulaRange="1"/>
    <ignoredError sqref="A6:A17 A25:A36 A44:A55 A63:A7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C66"/>
  <sheetViews>
    <sheetView showGridLines="0" showZeros="0" zoomScale="75" zoomScaleNormal="75" zoomScalePageLayoutView="0" workbookViewId="0" topLeftCell="A1">
      <pane xSplit="2" ySplit="5" topLeftCell="C1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.625" style="346" customWidth="1"/>
    <col min="2" max="2" width="4.625" style="347" customWidth="1"/>
    <col min="3" max="9" width="6.75390625" style="348" customWidth="1"/>
    <col min="10" max="12" width="7.25390625" style="348" customWidth="1"/>
    <col min="13" max="15" width="10.00390625" style="5" customWidth="1"/>
    <col min="16" max="25" width="7.375" style="348" customWidth="1"/>
    <col min="26" max="28" width="8.625" style="5" customWidth="1"/>
    <col min="29" max="16384" width="9.00390625" style="346" customWidth="1"/>
  </cols>
  <sheetData>
    <row r="1" spans="1:28" s="209" customFormat="1" ht="24.75" customHeight="1">
      <c r="A1" s="206" t="s">
        <v>107</v>
      </c>
      <c r="B1" s="207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1"/>
      <c r="N1" s="1"/>
      <c r="O1" s="1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1"/>
      <c r="AA1" s="1"/>
      <c r="AB1" s="1"/>
    </row>
    <row r="2" spans="1:29" s="213" customFormat="1" ht="18" customHeight="1">
      <c r="A2" s="210"/>
      <c r="B2" s="211"/>
      <c r="C2" s="734" t="s">
        <v>56</v>
      </c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  <c r="P2" s="731" t="s">
        <v>88</v>
      </c>
      <c r="Q2" s="732"/>
      <c r="R2" s="732"/>
      <c r="S2" s="732"/>
      <c r="T2" s="732"/>
      <c r="U2" s="732"/>
      <c r="V2" s="732"/>
      <c r="W2" s="732"/>
      <c r="X2" s="732"/>
      <c r="Y2" s="732"/>
      <c r="Z2" s="732"/>
      <c r="AA2" s="732"/>
      <c r="AB2" s="748"/>
      <c r="AC2" s="212"/>
    </row>
    <row r="3" spans="1:29" s="213" customFormat="1" ht="18" customHeight="1">
      <c r="A3" s="214"/>
      <c r="B3" s="215"/>
      <c r="C3" s="735" t="s">
        <v>103</v>
      </c>
      <c r="D3" s="736"/>
      <c r="E3" s="736"/>
      <c r="F3" s="736"/>
      <c r="G3" s="736"/>
      <c r="H3" s="736"/>
      <c r="I3" s="736"/>
      <c r="J3" s="737" t="s">
        <v>53</v>
      </c>
      <c r="K3" s="738"/>
      <c r="L3" s="738"/>
      <c r="M3" s="743" t="s">
        <v>59</v>
      </c>
      <c r="N3" s="744"/>
      <c r="O3" s="745"/>
      <c r="P3" s="739" t="s">
        <v>103</v>
      </c>
      <c r="Q3" s="736"/>
      <c r="R3" s="736"/>
      <c r="S3" s="736"/>
      <c r="T3" s="736"/>
      <c r="U3" s="736"/>
      <c r="V3" s="736"/>
      <c r="W3" s="722" t="s">
        <v>57</v>
      </c>
      <c r="X3" s="723"/>
      <c r="Y3" s="723"/>
      <c r="Z3" s="740" t="s">
        <v>58</v>
      </c>
      <c r="AA3" s="741"/>
      <c r="AB3" s="742"/>
      <c r="AC3" s="212"/>
    </row>
    <row r="4" spans="1:29" s="213" customFormat="1" ht="6.75" customHeight="1">
      <c r="A4" s="214"/>
      <c r="B4" s="215"/>
      <c r="C4" s="216"/>
      <c r="D4" s="217"/>
      <c r="E4" s="217"/>
      <c r="F4" s="217"/>
      <c r="G4" s="217"/>
      <c r="H4" s="217"/>
      <c r="I4" s="218"/>
      <c r="J4" s="708" t="s">
        <v>108</v>
      </c>
      <c r="K4" s="710" t="s">
        <v>97</v>
      </c>
      <c r="L4" s="702" t="s">
        <v>96</v>
      </c>
      <c r="M4" s="704" t="s">
        <v>108</v>
      </c>
      <c r="N4" s="710" t="s">
        <v>109</v>
      </c>
      <c r="O4" s="706" t="s">
        <v>96</v>
      </c>
      <c r="P4" s="219"/>
      <c r="Q4" s="217"/>
      <c r="R4" s="217"/>
      <c r="S4" s="217"/>
      <c r="T4" s="217"/>
      <c r="U4" s="217"/>
      <c r="V4" s="218"/>
      <c r="W4" s="708" t="s">
        <v>108</v>
      </c>
      <c r="X4" s="710" t="s">
        <v>97</v>
      </c>
      <c r="Y4" s="702" t="s">
        <v>96</v>
      </c>
      <c r="Z4" s="704" t="s">
        <v>108</v>
      </c>
      <c r="AA4" s="710" t="s">
        <v>109</v>
      </c>
      <c r="AB4" s="702" t="s">
        <v>96</v>
      </c>
      <c r="AC4" s="212"/>
    </row>
    <row r="5" spans="1:29" s="228" customFormat="1" ht="61.5" customHeight="1">
      <c r="A5" s="220" t="s">
        <v>54</v>
      </c>
      <c r="B5" s="221" t="s">
        <v>55</v>
      </c>
      <c r="C5" s="222" t="s">
        <v>82</v>
      </c>
      <c r="D5" s="223" t="s">
        <v>83</v>
      </c>
      <c r="E5" s="223" t="s">
        <v>84</v>
      </c>
      <c r="F5" s="223" t="s">
        <v>52</v>
      </c>
      <c r="G5" s="223" t="s">
        <v>93</v>
      </c>
      <c r="H5" s="223" t="s">
        <v>85</v>
      </c>
      <c r="I5" s="224" t="s">
        <v>86</v>
      </c>
      <c r="J5" s="709"/>
      <c r="K5" s="711"/>
      <c r="L5" s="703"/>
      <c r="M5" s="705"/>
      <c r="N5" s="711"/>
      <c r="O5" s="707"/>
      <c r="P5" s="225" t="s">
        <v>82</v>
      </c>
      <c r="Q5" s="223" t="s">
        <v>83</v>
      </c>
      <c r="R5" s="223" t="s">
        <v>84</v>
      </c>
      <c r="S5" s="223" t="s">
        <v>52</v>
      </c>
      <c r="T5" s="223" t="s">
        <v>93</v>
      </c>
      <c r="U5" s="223" t="s">
        <v>85</v>
      </c>
      <c r="V5" s="226" t="s">
        <v>86</v>
      </c>
      <c r="W5" s="709"/>
      <c r="X5" s="711"/>
      <c r="Y5" s="703"/>
      <c r="Z5" s="705"/>
      <c r="AA5" s="711"/>
      <c r="AB5" s="703"/>
      <c r="AC5" s="227"/>
    </row>
    <row r="6" spans="1:29" s="245" customFormat="1" ht="13.5" customHeight="1">
      <c r="A6" s="713">
        <v>6</v>
      </c>
      <c r="B6" s="360" t="s">
        <v>22</v>
      </c>
      <c r="C6" s="230">
        <v>0</v>
      </c>
      <c r="D6" s="231">
        <v>3</v>
      </c>
      <c r="E6" s="231">
        <v>0</v>
      </c>
      <c r="F6" s="231">
        <v>1</v>
      </c>
      <c r="G6" s="231">
        <v>0</v>
      </c>
      <c r="H6" s="231">
        <v>0</v>
      </c>
      <c r="I6" s="232">
        <v>0</v>
      </c>
      <c r="J6" s="233">
        <f>SUM(C6:I6)</f>
        <v>4</v>
      </c>
      <c r="K6" s="231">
        <v>4</v>
      </c>
      <c r="L6" s="232">
        <v>4</v>
      </c>
      <c r="M6" s="234">
        <v>376</v>
      </c>
      <c r="N6" s="235">
        <v>328</v>
      </c>
      <c r="O6" s="236">
        <v>303</v>
      </c>
      <c r="P6" s="403">
        <f aca="true" t="shared" si="0" ref="P6:P37">C6/3</f>
        <v>0</v>
      </c>
      <c r="Q6" s="404">
        <f aca="true" t="shared" si="1" ref="Q6:Q37">D6/6</f>
        <v>0.5</v>
      </c>
      <c r="R6" s="404">
        <f aca="true" t="shared" si="2" ref="R6:R37">E6/5</f>
        <v>0</v>
      </c>
      <c r="S6" s="404">
        <f aca="true" t="shared" si="3" ref="S6:S37">F6/11</f>
        <v>0.09090909090909091</v>
      </c>
      <c r="T6" s="404">
        <f aca="true" t="shared" si="4" ref="T6:T37">G6/4</f>
        <v>0</v>
      </c>
      <c r="U6" s="404">
        <f aca="true" t="shared" si="5" ref="U6:U37">H6/4</f>
        <v>0</v>
      </c>
      <c r="V6" s="405">
        <f aca="true" t="shared" si="6" ref="V6:V37">I6/4</f>
        <v>0</v>
      </c>
      <c r="W6" s="240">
        <f aca="true" t="shared" si="7" ref="W6:W37">J6/37</f>
        <v>0.10810810810810811</v>
      </c>
      <c r="X6" s="238">
        <v>0.10810810810810811</v>
      </c>
      <c r="Y6" s="239">
        <v>0.10810810810810811</v>
      </c>
      <c r="Z6" s="406">
        <v>0.12</v>
      </c>
      <c r="AA6" s="407">
        <v>0.1</v>
      </c>
      <c r="AB6" s="466">
        <v>0.1</v>
      </c>
      <c r="AC6" s="345"/>
    </row>
    <row r="7" spans="1:29" s="245" customFormat="1" ht="13.5" customHeight="1">
      <c r="A7" s="713"/>
      <c r="B7" s="360" t="s">
        <v>23</v>
      </c>
      <c r="C7" s="230">
        <v>0</v>
      </c>
      <c r="D7" s="231">
        <v>3</v>
      </c>
      <c r="E7" s="231">
        <v>0</v>
      </c>
      <c r="F7" s="231">
        <v>0</v>
      </c>
      <c r="G7" s="231">
        <v>0</v>
      </c>
      <c r="H7" s="231">
        <v>0</v>
      </c>
      <c r="I7" s="232">
        <v>0</v>
      </c>
      <c r="J7" s="233">
        <f aca="true" t="shared" si="8" ref="J7:J57">SUM(C7:I7)</f>
        <v>3</v>
      </c>
      <c r="K7" s="231">
        <v>3</v>
      </c>
      <c r="L7" s="232">
        <v>0</v>
      </c>
      <c r="M7" s="234">
        <v>333</v>
      </c>
      <c r="N7" s="235">
        <v>314</v>
      </c>
      <c r="O7" s="236">
        <v>247</v>
      </c>
      <c r="P7" s="403">
        <f t="shared" si="0"/>
        <v>0</v>
      </c>
      <c r="Q7" s="404">
        <f t="shared" si="1"/>
        <v>0.5</v>
      </c>
      <c r="R7" s="404">
        <f t="shared" si="2"/>
        <v>0</v>
      </c>
      <c r="S7" s="404">
        <f t="shared" si="3"/>
        <v>0</v>
      </c>
      <c r="T7" s="404">
        <f t="shared" si="4"/>
        <v>0</v>
      </c>
      <c r="U7" s="404">
        <f t="shared" si="5"/>
        <v>0</v>
      </c>
      <c r="V7" s="405">
        <f t="shared" si="6"/>
        <v>0</v>
      </c>
      <c r="W7" s="240">
        <f t="shared" si="7"/>
        <v>0.08108108108108109</v>
      </c>
      <c r="X7" s="238">
        <v>0.08108108108108109</v>
      </c>
      <c r="Y7" s="239">
        <v>0</v>
      </c>
      <c r="Z7" s="406">
        <v>0.11</v>
      </c>
      <c r="AA7" s="407">
        <v>0.1</v>
      </c>
      <c r="AB7" s="466">
        <v>0.08</v>
      </c>
      <c r="AC7" s="345"/>
    </row>
    <row r="8" spans="1:29" s="245" customFormat="1" ht="13.5" customHeight="1">
      <c r="A8" s="713"/>
      <c r="B8" s="360" t="s">
        <v>24</v>
      </c>
      <c r="C8" s="230">
        <v>0</v>
      </c>
      <c r="D8" s="231">
        <v>3</v>
      </c>
      <c r="E8" s="231">
        <v>0</v>
      </c>
      <c r="F8" s="231">
        <v>2</v>
      </c>
      <c r="G8" s="231">
        <v>0</v>
      </c>
      <c r="H8" s="231">
        <v>0</v>
      </c>
      <c r="I8" s="232">
        <v>0</v>
      </c>
      <c r="J8" s="233">
        <f t="shared" si="8"/>
        <v>5</v>
      </c>
      <c r="K8" s="231">
        <v>5</v>
      </c>
      <c r="L8" s="232">
        <v>7</v>
      </c>
      <c r="M8" s="234">
        <v>362</v>
      </c>
      <c r="N8" s="235">
        <v>342</v>
      </c>
      <c r="O8" s="236">
        <v>290</v>
      </c>
      <c r="P8" s="403">
        <f t="shared" si="0"/>
        <v>0</v>
      </c>
      <c r="Q8" s="404">
        <f t="shared" si="1"/>
        <v>0.5</v>
      </c>
      <c r="R8" s="404">
        <f t="shared" si="2"/>
        <v>0</v>
      </c>
      <c r="S8" s="404">
        <f t="shared" si="3"/>
        <v>0.18181818181818182</v>
      </c>
      <c r="T8" s="404">
        <f t="shared" si="4"/>
        <v>0</v>
      </c>
      <c r="U8" s="404">
        <f t="shared" si="5"/>
        <v>0</v>
      </c>
      <c r="V8" s="405">
        <f t="shared" si="6"/>
        <v>0</v>
      </c>
      <c r="W8" s="240">
        <f t="shared" si="7"/>
        <v>0.13513513513513514</v>
      </c>
      <c r="X8" s="238">
        <v>0.13513513513513514</v>
      </c>
      <c r="Y8" s="239">
        <v>0.1891891891891892</v>
      </c>
      <c r="Z8" s="406">
        <v>0.11</v>
      </c>
      <c r="AA8" s="407">
        <v>0.11</v>
      </c>
      <c r="AB8" s="466">
        <v>0.09</v>
      </c>
      <c r="AC8" s="345"/>
    </row>
    <row r="9" spans="1:29" s="245" customFormat="1" ht="13.5" customHeight="1">
      <c r="A9" s="714"/>
      <c r="B9" s="365" t="s">
        <v>25</v>
      </c>
      <c r="C9" s="249">
        <v>0</v>
      </c>
      <c r="D9" s="250">
        <v>3</v>
      </c>
      <c r="E9" s="250">
        <v>0</v>
      </c>
      <c r="F9" s="250">
        <v>2</v>
      </c>
      <c r="G9" s="250">
        <v>0</v>
      </c>
      <c r="H9" s="250">
        <v>0</v>
      </c>
      <c r="I9" s="251">
        <v>0</v>
      </c>
      <c r="J9" s="252">
        <f t="shared" si="8"/>
        <v>5</v>
      </c>
      <c r="K9" s="250">
        <v>7</v>
      </c>
      <c r="L9" s="251">
        <v>8</v>
      </c>
      <c r="M9" s="253">
        <v>436</v>
      </c>
      <c r="N9" s="254">
        <v>355</v>
      </c>
      <c r="O9" s="255">
        <v>328</v>
      </c>
      <c r="P9" s="408">
        <f t="shared" si="0"/>
        <v>0</v>
      </c>
      <c r="Q9" s="409">
        <f t="shared" si="1"/>
        <v>0.5</v>
      </c>
      <c r="R9" s="409">
        <f t="shared" si="2"/>
        <v>0</v>
      </c>
      <c r="S9" s="409">
        <f t="shared" si="3"/>
        <v>0.18181818181818182</v>
      </c>
      <c r="T9" s="409">
        <f t="shared" si="4"/>
        <v>0</v>
      </c>
      <c r="U9" s="409">
        <f t="shared" si="5"/>
        <v>0</v>
      </c>
      <c r="V9" s="410">
        <f t="shared" si="6"/>
        <v>0</v>
      </c>
      <c r="W9" s="256">
        <f t="shared" si="7"/>
        <v>0.13513513513513514</v>
      </c>
      <c r="X9" s="257">
        <v>0.1891891891891892</v>
      </c>
      <c r="Y9" s="258">
        <v>0.21621621621621623</v>
      </c>
      <c r="Z9" s="411">
        <v>0.14</v>
      </c>
      <c r="AA9" s="412">
        <v>0.11</v>
      </c>
      <c r="AB9" s="467">
        <v>0.1</v>
      </c>
      <c r="AC9" s="345"/>
    </row>
    <row r="10" spans="1:29" s="245" customFormat="1" ht="13.5" customHeight="1">
      <c r="A10" s="712">
        <v>7</v>
      </c>
      <c r="B10" s="360" t="s">
        <v>26</v>
      </c>
      <c r="C10" s="230">
        <v>0</v>
      </c>
      <c r="D10" s="231">
        <v>2</v>
      </c>
      <c r="E10" s="231">
        <v>0</v>
      </c>
      <c r="F10" s="231">
        <v>0</v>
      </c>
      <c r="G10" s="231">
        <v>0</v>
      </c>
      <c r="H10" s="231">
        <v>0</v>
      </c>
      <c r="I10" s="232">
        <v>0</v>
      </c>
      <c r="J10" s="233">
        <f t="shared" si="8"/>
        <v>2</v>
      </c>
      <c r="K10" s="231">
        <v>9</v>
      </c>
      <c r="L10" s="232">
        <v>3</v>
      </c>
      <c r="M10" s="234">
        <v>524</v>
      </c>
      <c r="N10" s="235">
        <v>348</v>
      </c>
      <c r="O10" s="236">
        <v>412</v>
      </c>
      <c r="P10" s="403">
        <f t="shared" si="0"/>
        <v>0</v>
      </c>
      <c r="Q10" s="404">
        <f t="shared" si="1"/>
        <v>0.3333333333333333</v>
      </c>
      <c r="R10" s="404">
        <f t="shared" si="2"/>
        <v>0</v>
      </c>
      <c r="S10" s="404">
        <f t="shared" si="3"/>
        <v>0</v>
      </c>
      <c r="T10" s="404">
        <f t="shared" si="4"/>
        <v>0</v>
      </c>
      <c r="U10" s="404">
        <f t="shared" si="5"/>
        <v>0</v>
      </c>
      <c r="V10" s="405">
        <f t="shared" si="6"/>
        <v>0</v>
      </c>
      <c r="W10" s="240">
        <f t="shared" si="7"/>
        <v>0.05405405405405406</v>
      </c>
      <c r="X10" s="238">
        <v>0.24324324324324326</v>
      </c>
      <c r="Y10" s="239">
        <v>0.08108108108108109</v>
      </c>
      <c r="Z10" s="406">
        <v>0.17</v>
      </c>
      <c r="AA10" s="407">
        <v>0.11</v>
      </c>
      <c r="AB10" s="466">
        <v>0.13</v>
      </c>
      <c r="AC10" s="345"/>
    </row>
    <row r="11" spans="1:29" s="245" customFormat="1" ht="13.5" customHeight="1">
      <c r="A11" s="713"/>
      <c r="B11" s="360" t="s">
        <v>27</v>
      </c>
      <c r="C11" s="230">
        <v>0</v>
      </c>
      <c r="D11" s="231">
        <v>2</v>
      </c>
      <c r="E11" s="231">
        <v>0</v>
      </c>
      <c r="F11" s="231">
        <v>2</v>
      </c>
      <c r="G11" s="231">
        <v>0</v>
      </c>
      <c r="H11" s="231">
        <v>0</v>
      </c>
      <c r="I11" s="232">
        <v>0</v>
      </c>
      <c r="J11" s="233">
        <f t="shared" si="8"/>
        <v>4</v>
      </c>
      <c r="K11" s="231">
        <v>12</v>
      </c>
      <c r="L11" s="232">
        <v>4</v>
      </c>
      <c r="M11" s="234">
        <v>564</v>
      </c>
      <c r="N11" s="235">
        <v>403</v>
      </c>
      <c r="O11" s="236">
        <v>526</v>
      </c>
      <c r="P11" s="403">
        <f t="shared" si="0"/>
        <v>0</v>
      </c>
      <c r="Q11" s="404">
        <f t="shared" si="1"/>
        <v>0.3333333333333333</v>
      </c>
      <c r="R11" s="404">
        <f t="shared" si="2"/>
        <v>0</v>
      </c>
      <c r="S11" s="404">
        <f t="shared" si="3"/>
        <v>0.18181818181818182</v>
      </c>
      <c r="T11" s="404">
        <f t="shared" si="4"/>
        <v>0</v>
      </c>
      <c r="U11" s="404">
        <f t="shared" si="5"/>
        <v>0</v>
      </c>
      <c r="V11" s="405">
        <f t="shared" si="6"/>
        <v>0</v>
      </c>
      <c r="W11" s="240">
        <f t="shared" si="7"/>
        <v>0.10810810810810811</v>
      </c>
      <c r="X11" s="238">
        <v>0.32432432432432434</v>
      </c>
      <c r="Y11" s="239">
        <v>0.10810810810810811</v>
      </c>
      <c r="Z11" s="406">
        <v>0.18</v>
      </c>
      <c r="AA11" s="407">
        <v>0.13</v>
      </c>
      <c r="AB11" s="466">
        <v>0.17</v>
      </c>
      <c r="AC11" s="345"/>
    </row>
    <row r="12" spans="1:29" s="245" customFormat="1" ht="13.5" customHeight="1">
      <c r="A12" s="713"/>
      <c r="B12" s="360" t="s">
        <v>28</v>
      </c>
      <c r="C12" s="230">
        <v>0</v>
      </c>
      <c r="D12" s="231">
        <v>2</v>
      </c>
      <c r="E12" s="231">
        <v>0</v>
      </c>
      <c r="F12" s="231">
        <v>3</v>
      </c>
      <c r="G12" s="231">
        <v>0</v>
      </c>
      <c r="H12" s="231">
        <v>0</v>
      </c>
      <c r="I12" s="232">
        <v>0</v>
      </c>
      <c r="J12" s="233">
        <f t="shared" si="8"/>
        <v>5</v>
      </c>
      <c r="K12" s="231">
        <v>6</v>
      </c>
      <c r="L12" s="232">
        <v>3</v>
      </c>
      <c r="M12" s="234">
        <v>642</v>
      </c>
      <c r="N12" s="235">
        <v>405</v>
      </c>
      <c r="O12" s="236">
        <v>511</v>
      </c>
      <c r="P12" s="403">
        <f t="shared" si="0"/>
        <v>0</v>
      </c>
      <c r="Q12" s="404">
        <f t="shared" si="1"/>
        <v>0.3333333333333333</v>
      </c>
      <c r="R12" s="404">
        <f t="shared" si="2"/>
        <v>0</v>
      </c>
      <c r="S12" s="404">
        <f t="shared" si="3"/>
        <v>0.2727272727272727</v>
      </c>
      <c r="T12" s="404">
        <f t="shared" si="4"/>
        <v>0</v>
      </c>
      <c r="U12" s="404">
        <f t="shared" si="5"/>
        <v>0</v>
      </c>
      <c r="V12" s="405">
        <f t="shared" si="6"/>
        <v>0</v>
      </c>
      <c r="W12" s="240">
        <f t="shared" si="7"/>
        <v>0.13513513513513514</v>
      </c>
      <c r="X12" s="238">
        <v>0.16216216216216217</v>
      </c>
      <c r="Y12" s="239">
        <v>0.08108108108108109</v>
      </c>
      <c r="Z12" s="406">
        <v>0.2</v>
      </c>
      <c r="AA12" s="407">
        <v>0.13</v>
      </c>
      <c r="AB12" s="466">
        <v>0.16</v>
      </c>
      <c r="AC12" s="345"/>
    </row>
    <row r="13" spans="1:29" s="245" customFormat="1" ht="13.5" customHeight="1">
      <c r="A13" s="714"/>
      <c r="B13" s="360" t="s">
        <v>29</v>
      </c>
      <c r="C13" s="230">
        <v>0</v>
      </c>
      <c r="D13" s="231">
        <v>0</v>
      </c>
      <c r="E13" s="231">
        <v>0</v>
      </c>
      <c r="F13" s="231">
        <v>7</v>
      </c>
      <c r="G13" s="231">
        <v>3</v>
      </c>
      <c r="H13" s="231">
        <v>0</v>
      </c>
      <c r="I13" s="232">
        <v>0</v>
      </c>
      <c r="J13" s="252">
        <f t="shared" si="8"/>
        <v>10</v>
      </c>
      <c r="K13" s="231">
        <v>7</v>
      </c>
      <c r="L13" s="232">
        <v>4</v>
      </c>
      <c r="M13" s="234">
        <v>851</v>
      </c>
      <c r="N13" s="235">
        <v>611</v>
      </c>
      <c r="O13" s="236">
        <v>678</v>
      </c>
      <c r="P13" s="403">
        <f t="shared" si="0"/>
        <v>0</v>
      </c>
      <c r="Q13" s="404">
        <f t="shared" si="1"/>
        <v>0</v>
      </c>
      <c r="R13" s="404">
        <f t="shared" si="2"/>
        <v>0</v>
      </c>
      <c r="S13" s="404">
        <f t="shared" si="3"/>
        <v>0.6363636363636364</v>
      </c>
      <c r="T13" s="404">
        <f t="shared" si="4"/>
        <v>0.75</v>
      </c>
      <c r="U13" s="404">
        <f t="shared" si="5"/>
        <v>0</v>
      </c>
      <c r="V13" s="405">
        <f t="shared" si="6"/>
        <v>0</v>
      </c>
      <c r="W13" s="240">
        <f t="shared" si="7"/>
        <v>0.2702702702702703</v>
      </c>
      <c r="X13" s="238">
        <v>0.1891891891891892</v>
      </c>
      <c r="Y13" s="239">
        <v>0.10810810810810811</v>
      </c>
      <c r="Z13" s="406">
        <v>0.27</v>
      </c>
      <c r="AA13" s="407">
        <v>0.19</v>
      </c>
      <c r="AB13" s="466">
        <v>0.22</v>
      </c>
      <c r="AC13" s="345"/>
    </row>
    <row r="14" spans="1:29" s="245" customFormat="1" ht="13.5" customHeight="1">
      <c r="A14" s="712">
        <v>8</v>
      </c>
      <c r="B14" s="375" t="s">
        <v>30</v>
      </c>
      <c r="C14" s="317">
        <v>0</v>
      </c>
      <c r="D14" s="318">
        <v>3</v>
      </c>
      <c r="E14" s="318">
        <v>0</v>
      </c>
      <c r="F14" s="318">
        <v>7</v>
      </c>
      <c r="G14" s="318">
        <v>0</v>
      </c>
      <c r="H14" s="318">
        <v>0</v>
      </c>
      <c r="I14" s="319">
        <v>1</v>
      </c>
      <c r="J14" s="233">
        <f t="shared" si="8"/>
        <v>11</v>
      </c>
      <c r="K14" s="318">
        <v>11</v>
      </c>
      <c r="L14" s="319">
        <v>5</v>
      </c>
      <c r="M14" s="275">
        <v>1141</v>
      </c>
      <c r="N14" s="276">
        <v>813</v>
      </c>
      <c r="O14" s="277">
        <v>811</v>
      </c>
      <c r="P14" s="413">
        <f t="shared" si="0"/>
        <v>0</v>
      </c>
      <c r="Q14" s="414">
        <f t="shared" si="1"/>
        <v>0.5</v>
      </c>
      <c r="R14" s="414">
        <f t="shared" si="2"/>
        <v>0</v>
      </c>
      <c r="S14" s="414">
        <f t="shared" si="3"/>
        <v>0.6363636363636364</v>
      </c>
      <c r="T14" s="414">
        <f t="shared" si="4"/>
        <v>0</v>
      </c>
      <c r="U14" s="414">
        <f t="shared" si="5"/>
        <v>0</v>
      </c>
      <c r="V14" s="415">
        <f t="shared" si="6"/>
        <v>0.25</v>
      </c>
      <c r="W14" s="278">
        <f t="shared" si="7"/>
        <v>0.2972972972972973</v>
      </c>
      <c r="X14" s="266">
        <v>0.2972972972972973</v>
      </c>
      <c r="Y14" s="279">
        <v>0.13513513513513514</v>
      </c>
      <c r="Z14" s="416">
        <v>0.36</v>
      </c>
      <c r="AA14" s="417">
        <v>0.26</v>
      </c>
      <c r="AB14" s="468">
        <v>0.26</v>
      </c>
      <c r="AC14" s="345"/>
    </row>
    <row r="15" spans="1:29" s="245" customFormat="1" ht="13.5" customHeight="1">
      <c r="A15" s="713"/>
      <c r="B15" s="360" t="s">
        <v>31</v>
      </c>
      <c r="C15" s="230">
        <v>2</v>
      </c>
      <c r="D15" s="231">
        <v>2</v>
      </c>
      <c r="E15" s="231">
        <v>2</v>
      </c>
      <c r="F15" s="231">
        <v>6</v>
      </c>
      <c r="G15" s="231">
        <v>1</v>
      </c>
      <c r="H15" s="231">
        <v>9</v>
      </c>
      <c r="I15" s="232">
        <v>0</v>
      </c>
      <c r="J15" s="233">
        <f t="shared" si="8"/>
        <v>22</v>
      </c>
      <c r="K15" s="231">
        <v>15</v>
      </c>
      <c r="L15" s="232">
        <v>2</v>
      </c>
      <c r="M15" s="234">
        <v>1384</v>
      </c>
      <c r="N15" s="235">
        <v>1029</v>
      </c>
      <c r="O15" s="236">
        <v>863</v>
      </c>
      <c r="P15" s="403">
        <f t="shared" si="0"/>
        <v>0.6666666666666666</v>
      </c>
      <c r="Q15" s="404">
        <f t="shared" si="1"/>
        <v>0.3333333333333333</v>
      </c>
      <c r="R15" s="404">
        <f t="shared" si="2"/>
        <v>0.4</v>
      </c>
      <c r="S15" s="404">
        <f t="shared" si="3"/>
        <v>0.5454545454545454</v>
      </c>
      <c r="T15" s="404">
        <f t="shared" si="4"/>
        <v>0.25</v>
      </c>
      <c r="U15" s="404">
        <f t="shared" si="5"/>
        <v>2.25</v>
      </c>
      <c r="V15" s="405">
        <f t="shared" si="6"/>
        <v>0</v>
      </c>
      <c r="W15" s="240">
        <f t="shared" si="7"/>
        <v>0.5945945945945946</v>
      </c>
      <c r="X15" s="238">
        <v>0.40540540540540543</v>
      </c>
      <c r="Y15" s="239">
        <v>0.05405405405405406</v>
      </c>
      <c r="Z15" s="406">
        <v>0.45</v>
      </c>
      <c r="AA15" s="407">
        <v>0.33</v>
      </c>
      <c r="AB15" s="466">
        <v>0.28</v>
      </c>
      <c r="AC15" s="345"/>
    </row>
    <row r="16" spans="1:29" s="245" customFormat="1" ht="13.5" customHeight="1">
      <c r="A16" s="713"/>
      <c r="B16" s="360" t="s">
        <v>32</v>
      </c>
      <c r="C16" s="230">
        <v>1</v>
      </c>
      <c r="D16" s="231">
        <v>0</v>
      </c>
      <c r="E16" s="231">
        <v>8</v>
      </c>
      <c r="F16" s="231">
        <v>9</v>
      </c>
      <c r="G16" s="231">
        <v>1</v>
      </c>
      <c r="H16" s="231">
        <v>7</v>
      </c>
      <c r="I16" s="232">
        <v>10</v>
      </c>
      <c r="J16" s="233">
        <f t="shared" si="8"/>
        <v>36</v>
      </c>
      <c r="K16" s="231">
        <v>11</v>
      </c>
      <c r="L16" s="232">
        <v>4</v>
      </c>
      <c r="M16" s="234">
        <v>1299</v>
      </c>
      <c r="N16" s="235">
        <v>979</v>
      </c>
      <c r="O16" s="236">
        <v>858</v>
      </c>
      <c r="P16" s="403">
        <f t="shared" si="0"/>
        <v>0.3333333333333333</v>
      </c>
      <c r="Q16" s="404">
        <f t="shared" si="1"/>
        <v>0</v>
      </c>
      <c r="R16" s="404">
        <f t="shared" si="2"/>
        <v>1.6</v>
      </c>
      <c r="S16" s="404">
        <f t="shared" si="3"/>
        <v>0.8181818181818182</v>
      </c>
      <c r="T16" s="404">
        <f t="shared" si="4"/>
        <v>0.25</v>
      </c>
      <c r="U16" s="404">
        <f t="shared" si="5"/>
        <v>1.75</v>
      </c>
      <c r="V16" s="405">
        <f t="shared" si="6"/>
        <v>2.5</v>
      </c>
      <c r="W16" s="240">
        <f t="shared" si="7"/>
        <v>0.972972972972973</v>
      </c>
      <c r="X16" s="238">
        <v>0.2972972972972973</v>
      </c>
      <c r="Y16" s="239">
        <v>0.10810810810810811</v>
      </c>
      <c r="Z16" s="406">
        <v>0.43</v>
      </c>
      <c r="AA16" s="407">
        <v>0.33</v>
      </c>
      <c r="AB16" s="466">
        <v>0.28</v>
      </c>
      <c r="AC16" s="345"/>
    </row>
    <row r="17" spans="1:29" s="245" customFormat="1" ht="13.5" customHeight="1">
      <c r="A17" s="713"/>
      <c r="B17" s="360" t="s">
        <v>33</v>
      </c>
      <c r="C17" s="230">
        <v>1</v>
      </c>
      <c r="D17" s="231">
        <v>4</v>
      </c>
      <c r="E17" s="231">
        <v>4</v>
      </c>
      <c r="F17" s="231">
        <v>4</v>
      </c>
      <c r="G17" s="231">
        <v>1</v>
      </c>
      <c r="H17" s="231">
        <v>1</v>
      </c>
      <c r="I17" s="232">
        <v>4</v>
      </c>
      <c r="J17" s="233">
        <f t="shared" si="8"/>
        <v>19</v>
      </c>
      <c r="K17" s="231">
        <v>14</v>
      </c>
      <c r="L17" s="232">
        <v>20</v>
      </c>
      <c r="M17" s="234">
        <v>1285</v>
      </c>
      <c r="N17" s="235">
        <v>1169</v>
      </c>
      <c r="O17" s="236">
        <v>906</v>
      </c>
      <c r="P17" s="403">
        <f t="shared" si="0"/>
        <v>0.3333333333333333</v>
      </c>
      <c r="Q17" s="404">
        <f t="shared" si="1"/>
        <v>0.6666666666666666</v>
      </c>
      <c r="R17" s="404">
        <f t="shared" si="2"/>
        <v>0.8</v>
      </c>
      <c r="S17" s="404">
        <f t="shared" si="3"/>
        <v>0.36363636363636365</v>
      </c>
      <c r="T17" s="404">
        <f t="shared" si="4"/>
        <v>0.25</v>
      </c>
      <c r="U17" s="404">
        <f t="shared" si="5"/>
        <v>0.25</v>
      </c>
      <c r="V17" s="405">
        <f t="shared" si="6"/>
        <v>1</v>
      </c>
      <c r="W17" s="240">
        <f t="shared" si="7"/>
        <v>0.5135135135135135</v>
      </c>
      <c r="X17" s="238">
        <v>0.3783783783783784</v>
      </c>
      <c r="Y17" s="239">
        <v>0.5405405405405406</v>
      </c>
      <c r="Z17" s="406">
        <v>0.41</v>
      </c>
      <c r="AA17" s="407">
        <v>0.37</v>
      </c>
      <c r="AB17" s="466">
        <v>0.29</v>
      </c>
      <c r="AC17" s="345"/>
    </row>
    <row r="18" spans="1:29" s="245" customFormat="1" ht="13.5" customHeight="1">
      <c r="A18" s="714"/>
      <c r="B18" s="365" t="s">
        <v>34</v>
      </c>
      <c r="C18" s="249">
        <v>3</v>
      </c>
      <c r="D18" s="250">
        <v>1</v>
      </c>
      <c r="E18" s="250">
        <v>7</v>
      </c>
      <c r="F18" s="250">
        <v>14</v>
      </c>
      <c r="G18" s="250">
        <v>2</v>
      </c>
      <c r="H18" s="250">
        <v>1</v>
      </c>
      <c r="I18" s="251">
        <v>1</v>
      </c>
      <c r="J18" s="252">
        <f t="shared" si="8"/>
        <v>29</v>
      </c>
      <c r="K18" s="250">
        <v>23</v>
      </c>
      <c r="L18" s="251">
        <v>23</v>
      </c>
      <c r="M18" s="253">
        <v>2014</v>
      </c>
      <c r="N18" s="254">
        <v>2007</v>
      </c>
      <c r="O18" s="255">
        <v>1250</v>
      </c>
      <c r="P18" s="408">
        <f t="shared" si="0"/>
        <v>1</v>
      </c>
      <c r="Q18" s="409">
        <f t="shared" si="1"/>
        <v>0.16666666666666666</v>
      </c>
      <c r="R18" s="409">
        <f t="shared" si="2"/>
        <v>1.4</v>
      </c>
      <c r="S18" s="409">
        <f t="shared" si="3"/>
        <v>1.2727272727272727</v>
      </c>
      <c r="T18" s="409">
        <f t="shared" si="4"/>
        <v>0.5</v>
      </c>
      <c r="U18" s="409">
        <f t="shared" si="5"/>
        <v>0.25</v>
      </c>
      <c r="V18" s="410">
        <f t="shared" si="6"/>
        <v>0.25</v>
      </c>
      <c r="W18" s="256">
        <f t="shared" si="7"/>
        <v>0.7837837837837838</v>
      </c>
      <c r="X18" s="257">
        <v>0.6216216216216216</v>
      </c>
      <c r="Y18" s="258">
        <v>0.6216216216216216</v>
      </c>
      <c r="Z18" s="411">
        <v>0.64</v>
      </c>
      <c r="AA18" s="412">
        <v>0.64</v>
      </c>
      <c r="AB18" s="467">
        <v>0.4</v>
      </c>
      <c r="AC18" s="345"/>
    </row>
    <row r="19" spans="1:29" s="424" customFormat="1" ht="13.5" customHeight="1">
      <c r="A19" s="712">
        <v>9</v>
      </c>
      <c r="B19" s="229">
        <v>36</v>
      </c>
      <c r="C19" s="418">
        <v>1</v>
      </c>
      <c r="D19" s="419">
        <v>1</v>
      </c>
      <c r="E19" s="419">
        <v>24</v>
      </c>
      <c r="F19" s="419">
        <v>25</v>
      </c>
      <c r="G19" s="419">
        <v>4</v>
      </c>
      <c r="H19" s="419">
        <v>0</v>
      </c>
      <c r="I19" s="420">
        <v>3</v>
      </c>
      <c r="J19" s="233">
        <f t="shared" si="8"/>
        <v>58</v>
      </c>
      <c r="K19" s="419">
        <v>38</v>
      </c>
      <c r="L19" s="420">
        <v>16</v>
      </c>
      <c r="M19" s="233">
        <v>2581</v>
      </c>
      <c r="N19" s="421">
        <v>2799</v>
      </c>
      <c r="O19" s="422">
        <v>1324</v>
      </c>
      <c r="P19" s="403">
        <f t="shared" si="0"/>
        <v>0.3333333333333333</v>
      </c>
      <c r="Q19" s="404">
        <f t="shared" si="1"/>
        <v>0.16666666666666666</v>
      </c>
      <c r="R19" s="404">
        <f t="shared" si="2"/>
        <v>4.8</v>
      </c>
      <c r="S19" s="404">
        <f t="shared" si="3"/>
        <v>2.272727272727273</v>
      </c>
      <c r="T19" s="404">
        <f t="shared" si="4"/>
        <v>1</v>
      </c>
      <c r="U19" s="404">
        <f t="shared" si="5"/>
        <v>0</v>
      </c>
      <c r="V19" s="405">
        <f t="shared" si="6"/>
        <v>0.75</v>
      </c>
      <c r="W19" s="362">
        <f t="shared" si="7"/>
        <v>1.5675675675675675</v>
      </c>
      <c r="X19" s="404">
        <v>1.027027027027027</v>
      </c>
      <c r="Y19" s="405">
        <v>0.43243243243243246</v>
      </c>
      <c r="Z19" s="406">
        <v>0.82</v>
      </c>
      <c r="AA19" s="407">
        <v>0.89</v>
      </c>
      <c r="AB19" s="466">
        <v>0.42</v>
      </c>
      <c r="AC19" s="423"/>
    </row>
    <row r="20" spans="1:29" s="424" customFormat="1" ht="13.5" customHeight="1">
      <c r="A20" s="713"/>
      <c r="B20" s="229">
        <v>37</v>
      </c>
      <c r="C20" s="418">
        <v>3</v>
      </c>
      <c r="D20" s="419">
        <v>4</v>
      </c>
      <c r="E20" s="419">
        <v>18</v>
      </c>
      <c r="F20" s="419">
        <v>17</v>
      </c>
      <c r="G20" s="419">
        <v>4</v>
      </c>
      <c r="H20" s="419">
        <v>1</v>
      </c>
      <c r="I20" s="420">
        <v>1</v>
      </c>
      <c r="J20" s="233">
        <f t="shared" si="8"/>
        <v>48</v>
      </c>
      <c r="K20" s="419">
        <v>58</v>
      </c>
      <c r="L20" s="420">
        <v>28</v>
      </c>
      <c r="M20" s="233">
        <v>3493</v>
      </c>
      <c r="N20" s="421">
        <v>3842</v>
      </c>
      <c r="O20" s="422">
        <v>1437</v>
      </c>
      <c r="P20" s="403">
        <f t="shared" si="0"/>
        <v>1</v>
      </c>
      <c r="Q20" s="404">
        <f t="shared" si="1"/>
        <v>0.6666666666666666</v>
      </c>
      <c r="R20" s="404">
        <f t="shared" si="2"/>
        <v>3.6</v>
      </c>
      <c r="S20" s="404">
        <f t="shared" si="3"/>
        <v>1.5454545454545454</v>
      </c>
      <c r="T20" s="404">
        <f t="shared" si="4"/>
        <v>1</v>
      </c>
      <c r="U20" s="404">
        <f t="shared" si="5"/>
        <v>0.25</v>
      </c>
      <c r="V20" s="405">
        <f t="shared" si="6"/>
        <v>0.25</v>
      </c>
      <c r="W20" s="362">
        <f t="shared" si="7"/>
        <v>1.2972972972972974</v>
      </c>
      <c r="X20" s="404">
        <v>1.5675675675675675</v>
      </c>
      <c r="Y20" s="405">
        <v>0.7567567567567568</v>
      </c>
      <c r="Z20" s="406">
        <v>1.11</v>
      </c>
      <c r="AA20" s="407">
        <v>1.22</v>
      </c>
      <c r="AB20" s="466">
        <v>0.46</v>
      </c>
      <c r="AC20" s="423"/>
    </row>
    <row r="21" spans="1:29" s="424" customFormat="1" ht="13.5" customHeight="1">
      <c r="A21" s="713"/>
      <c r="B21" s="229">
        <v>38</v>
      </c>
      <c r="C21" s="418">
        <v>2</v>
      </c>
      <c r="D21" s="419">
        <v>5</v>
      </c>
      <c r="E21" s="419">
        <v>7</v>
      </c>
      <c r="F21" s="419">
        <v>10</v>
      </c>
      <c r="G21" s="419">
        <v>3</v>
      </c>
      <c r="H21" s="419">
        <v>2</v>
      </c>
      <c r="I21" s="420">
        <v>5</v>
      </c>
      <c r="J21" s="233">
        <f t="shared" si="8"/>
        <v>34</v>
      </c>
      <c r="K21" s="419">
        <v>33</v>
      </c>
      <c r="L21" s="420">
        <v>24</v>
      </c>
      <c r="M21" s="233">
        <v>3433</v>
      </c>
      <c r="N21" s="421">
        <v>3577</v>
      </c>
      <c r="O21" s="422">
        <v>1340</v>
      </c>
      <c r="P21" s="403">
        <f t="shared" si="0"/>
        <v>0.6666666666666666</v>
      </c>
      <c r="Q21" s="404">
        <f t="shared" si="1"/>
        <v>0.8333333333333334</v>
      </c>
      <c r="R21" s="404">
        <f t="shared" si="2"/>
        <v>1.4</v>
      </c>
      <c r="S21" s="404">
        <f t="shared" si="3"/>
        <v>0.9090909090909091</v>
      </c>
      <c r="T21" s="404">
        <f t="shared" si="4"/>
        <v>0.75</v>
      </c>
      <c r="U21" s="404">
        <f t="shared" si="5"/>
        <v>0.5</v>
      </c>
      <c r="V21" s="405">
        <f t="shared" si="6"/>
        <v>1.25</v>
      </c>
      <c r="W21" s="362">
        <f t="shared" si="7"/>
        <v>0.918918918918919</v>
      </c>
      <c r="X21" s="404">
        <v>0.8918918918918919</v>
      </c>
      <c r="Y21" s="405">
        <v>0.6486486486486487</v>
      </c>
      <c r="Z21" s="406">
        <v>1.1</v>
      </c>
      <c r="AA21" s="407">
        <v>1.14</v>
      </c>
      <c r="AB21" s="466">
        <v>0.43</v>
      </c>
      <c r="AC21" s="423"/>
    </row>
    <row r="22" spans="1:29" s="424" customFormat="1" ht="13.5" customHeight="1">
      <c r="A22" s="714"/>
      <c r="B22" s="248">
        <v>39</v>
      </c>
      <c r="C22" s="425">
        <v>3</v>
      </c>
      <c r="D22" s="426">
        <v>7</v>
      </c>
      <c r="E22" s="426">
        <v>7</v>
      </c>
      <c r="F22" s="426">
        <v>12</v>
      </c>
      <c r="G22" s="426">
        <v>2</v>
      </c>
      <c r="H22" s="426">
        <v>4</v>
      </c>
      <c r="I22" s="427">
        <v>2</v>
      </c>
      <c r="J22" s="252">
        <f t="shared" si="8"/>
        <v>37</v>
      </c>
      <c r="K22" s="426">
        <v>56</v>
      </c>
      <c r="L22" s="427">
        <v>31</v>
      </c>
      <c r="M22" s="252">
        <v>2980</v>
      </c>
      <c r="N22" s="428">
        <v>4731</v>
      </c>
      <c r="O22" s="429">
        <v>1789</v>
      </c>
      <c r="P22" s="408">
        <f t="shared" si="0"/>
        <v>1</v>
      </c>
      <c r="Q22" s="409">
        <f t="shared" si="1"/>
        <v>1.1666666666666667</v>
      </c>
      <c r="R22" s="409">
        <f t="shared" si="2"/>
        <v>1.4</v>
      </c>
      <c r="S22" s="409">
        <f t="shared" si="3"/>
        <v>1.0909090909090908</v>
      </c>
      <c r="T22" s="409">
        <f t="shared" si="4"/>
        <v>0.5</v>
      </c>
      <c r="U22" s="409">
        <f t="shared" si="5"/>
        <v>1</v>
      </c>
      <c r="V22" s="410">
        <f t="shared" si="6"/>
        <v>0.5</v>
      </c>
      <c r="W22" s="369">
        <f t="shared" si="7"/>
        <v>1</v>
      </c>
      <c r="X22" s="409">
        <v>1.5135135135135136</v>
      </c>
      <c r="Y22" s="410">
        <v>0.8378378378378378</v>
      </c>
      <c r="Z22" s="411">
        <v>0.95</v>
      </c>
      <c r="AA22" s="412">
        <v>1.5</v>
      </c>
      <c r="AB22" s="467">
        <v>0.57</v>
      </c>
      <c r="AC22" s="423"/>
    </row>
    <row r="23" spans="1:29" s="246" customFormat="1" ht="13.5" customHeight="1">
      <c r="A23" s="724">
        <v>10</v>
      </c>
      <c r="B23" s="271">
        <v>40</v>
      </c>
      <c r="C23" s="272">
        <v>4</v>
      </c>
      <c r="D23" s="273">
        <v>4</v>
      </c>
      <c r="E23" s="273">
        <v>9</v>
      </c>
      <c r="F23" s="273">
        <v>14</v>
      </c>
      <c r="G23" s="273">
        <v>5</v>
      </c>
      <c r="H23" s="273">
        <v>2</v>
      </c>
      <c r="I23" s="274">
        <v>5</v>
      </c>
      <c r="J23" s="272">
        <f t="shared" si="8"/>
        <v>43</v>
      </c>
      <c r="K23" s="430">
        <v>46</v>
      </c>
      <c r="L23" s="431">
        <v>27</v>
      </c>
      <c r="M23" s="275">
        <v>3268</v>
      </c>
      <c r="N23" s="276">
        <v>5065</v>
      </c>
      <c r="O23" s="277">
        <v>1991</v>
      </c>
      <c r="P23" s="432">
        <f t="shared" si="0"/>
        <v>1.3333333333333333</v>
      </c>
      <c r="Q23" s="433">
        <f t="shared" si="1"/>
        <v>0.6666666666666666</v>
      </c>
      <c r="R23" s="433">
        <f t="shared" si="2"/>
        <v>1.8</v>
      </c>
      <c r="S23" s="433">
        <f t="shared" si="3"/>
        <v>1.2727272727272727</v>
      </c>
      <c r="T23" s="433">
        <f t="shared" si="4"/>
        <v>1.25</v>
      </c>
      <c r="U23" s="433">
        <f t="shared" si="5"/>
        <v>0.5</v>
      </c>
      <c r="V23" s="282">
        <f t="shared" si="6"/>
        <v>1.25</v>
      </c>
      <c r="W23" s="320">
        <f t="shared" si="7"/>
        <v>1.162162162162162</v>
      </c>
      <c r="X23" s="314">
        <v>1.2432432432432432</v>
      </c>
      <c r="Y23" s="321">
        <v>0.7297297297297297</v>
      </c>
      <c r="Z23" s="280">
        <v>1.04</v>
      </c>
      <c r="AA23" s="281">
        <v>1.61</v>
      </c>
      <c r="AB23" s="487">
        <v>0.64</v>
      </c>
      <c r="AC23" s="244"/>
    </row>
    <row r="24" spans="1:29" s="246" customFormat="1" ht="13.5" customHeight="1">
      <c r="A24" s="749"/>
      <c r="B24" s="262">
        <v>41</v>
      </c>
      <c r="C24" s="233">
        <v>0</v>
      </c>
      <c r="D24" s="263">
        <v>10</v>
      </c>
      <c r="E24" s="263">
        <v>13</v>
      </c>
      <c r="F24" s="263">
        <v>9</v>
      </c>
      <c r="G24" s="264">
        <v>6</v>
      </c>
      <c r="H24" s="263">
        <v>1</v>
      </c>
      <c r="I24" s="434">
        <v>0</v>
      </c>
      <c r="J24" s="233">
        <f t="shared" si="8"/>
        <v>39</v>
      </c>
      <c r="K24" s="435">
        <v>30</v>
      </c>
      <c r="L24" s="422">
        <v>21</v>
      </c>
      <c r="M24" s="234">
        <v>3815</v>
      </c>
      <c r="N24" s="235">
        <v>3654</v>
      </c>
      <c r="O24" s="236">
        <v>1737</v>
      </c>
      <c r="P24" s="436">
        <f t="shared" si="0"/>
        <v>0</v>
      </c>
      <c r="Q24" s="437">
        <f t="shared" si="1"/>
        <v>1.6666666666666667</v>
      </c>
      <c r="R24" s="243">
        <f t="shared" si="2"/>
        <v>2.6</v>
      </c>
      <c r="S24" s="437">
        <f t="shared" si="3"/>
        <v>0.8181818181818182</v>
      </c>
      <c r="T24" s="438">
        <f t="shared" si="4"/>
        <v>1.5</v>
      </c>
      <c r="U24" s="437">
        <f t="shared" si="5"/>
        <v>0.25</v>
      </c>
      <c r="V24" s="438">
        <f t="shared" si="6"/>
        <v>0</v>
      </c>
      <c r="W24" s="439">
        <f t="shared" si="7"/>
        <v>1.054054054054054</v>
      </c>
      <c r="X24" s="285">
        <v>0.8108108108108109</v>
      </c>
      <c r="Y24" s="440">
        <v>0.5675675675675675</v>
      </c>
      <c r="Z24" s="241">
        <v>1.21</v>
      </c>
      <c r="AA24" s="437">
        <v>1.16</v>
      </c>
      <c r="AB24" s="700">
        <v>0.55</v>
      </c>
      <c r="AC24" s="244"/>
    </row>
    <row r="25" spans="1:29" s="246" customFormat="1" ht="13.5" customHeight="1">
      <c r="A25" s="749"/>
      <c r="B25" s="262">
        <v>42</v>
      </c>
      <c r="C25" s="233">
        <v>1</v>
      </c>
      <c r="D25" s="263">
        <v>6</v>
      </c>
      <c r="E25" s="434">
        <v>16</v>
      </c>
      <c r="F25" s="263">
        <v>16</v>
      </c>
      <c r="G25" s="434">
        <v>2</v>
      </c>
      <c r="H25" s="263">
        <v>0</v>
      </c>
      <c r="I25" s="434">
        <v>1</v>
      </c>
      <c r="J25" s="233">
        <f t="shared" si="8"/>
        <v>42</v>
      </c>
      <c r="K25" s="435">
        <v>28</v>
      </c>
      <c r="L25" s="441">
        <v>21</v>
      </c>
      <c r="M25" s="234">
        <v>3292</v>
      </c>
      <c r="N25" s="284">
        <v>3774</v>
      </c>
      <c r="O25" s="442">
        <v>1796</v>
      </c>
      <c r="P25" s="436">
        <f t="shared" si="0"/>
        <v>0.3333333333333333</v>
      </c>
      <c r="Q25" s="437">
        <f t="shared" si="1"/>
        <v>1</v>
      </c>
      <c r="R25" s="438">
        <f t="shared" si="2"/>
        <v>3.2</v>
      </c>
      <c r="S25" s="437">
        <f t="shared" si="3"/>
        <v>1.4545454545454546</v>
      </c>
      <c r="T25" s="438">
        <f t="shared" si="4"/>
        <v>0.5</v>
      </c>
      <c r="U25" s="437">
        <f t="shared" si="5"/>
        <v>0</v>
      </c>
      <c r="V25" s="438">
        <f t="shared" si="6"/>
        <v>0.25</v>
      </c>
      <c r="W25" s="308">
        <f t="shared" si="7"/>
        <v>1.135135135135135</v>
      </c>
      <c r="X25" s="285">
        <v>0.7567567567567568</v>
      </c>
      <c r="Y25" s="440">
        <v>0.5675675675675675</v>
      </c>
      <c r="Z25" s="241">
        <v>1.04</v>
      </c>
      <c r="AA25" s="437">
        <v>1.2</v>
      </c>
      <c r="AB25" s="700">
        <v>0.57</v>
      </c>
      <c r="AC25" s="244"/>
    </row>
    <row r="26" spans="1:29" s="246" customFormat="1" ht="13.5" customHeight="1">
      <c r="A26" s="749"/>
      <c r="B26" s="262">
        <v>43</v>
      </c>
      <c r="C26" s="233">
        <v>3</v>
      </c>
      <c r="D26" s="263">
        <v>7</v>
      </c>
      <c r="E26" s="434">
        <v>39</v>
      </c>
      <c r="F26" s="263">
        <v>13</v>
      </c>
      <c r="G26" s="434">
        <v>5</v>
      </c>
      <c r="H26" s="263">
        <v>0</v>
      </c>
      <c r="I26" s="434">
        <v>0</v>
      </c>
      <c r="J26" s="233">
        <f t="shared" si="8"/>
        <v>67</v>
      </c>
      <c r="K26" s="435">
        <v>40</v>
      </c>
      <c r="L26" s="441">
        <v>13</v>
      </c>
      <c r="M26" s="234">
        <v>3721</v>
      </c>
      <c r="N26" s="284">
        <v>3551</v>
      </c>
      <c r="O26" s="442">
        <v>1891</v>
      </c>
      <c r="P26" s="436">
        <f t="shared" si="0"/>
        <v>1</v>
      </c>
      <c r="Q26" s="437">
        <f t="shared" si="1"/>
        <v>1.1666666666666667</v>
      </c>
      <c r="R26" s="438">
        <f t="shared" si="2"/>
        <v>7.8</v>
      </c>
      <c r="S26" s="437">
        <f t="shared" si="3"/>
        <v>1.1818181818181819</v>
      </c>
      <c r="T26" s="438">
        <f t="shared" si="4"/>
        <v>1.25</v>
      </c>
      <c r="U26" s="437">
        <f t="shared" si="5"/>
        <v>0</v>
      </c>
      <c r="V26" s="438">
        <f t="shared" si="6"/>
        <v>0</v>
      </c>
      <c r="W26" s="308">
        <f t="shared" si="7"/>
        <v>1.8108108108108107</v>
      </c>
      <c r="X26" s="285">
        <v>1.0810810810810811</v>
      </c>
      <c r="Y26" s="440">
        <v>0.35135135135135137</v>
      </c>
      <c r="Z26" s="241">
        <v>1.18</v>
      </c>
      <c r="AA26" s="437">
        <v>1.13</v>
      </c>
      <c r="AB26" s="700">
        <v>0.6</v>
      </c>
      <c r="AC26" s="244"/>
    </row>
    <row r="27" spans="1:29" s="246" customFormat="1" ht="13.5" customHeight="1">
      <c r="A27" s="726"/>
      <c r="B27" s="443">
        <v>44</v>
      </c>
      <c r="C27" s="252">
        <v>7</v>
      </c>
      <c r="D27" s="366">
        <v>17</v>
      </c>
      <c r="E27" s="366">
        <v>44</v>
      </c>
      <c r="F27" s="366">
        <v>17</v>
      </c>
      <c r="G27" s="366">
        <v>6</v>
      </c>
      <c r="H27" s="366">
        <v>6</v>
      </c>
      <c r="I27" s="367">
        <v>3</v>
      </c>
      <c r="J27" s="252">
        <f t="shared" si="8"/>
        <v>100</v>
      </c>
      <c r="K27" s="444">
        <v>38</v>
      </c>
      <c r="L27" s="429">
        <v>19</v>
      </c>
      <c r="M27" s="253">
        <v>4244</v>
      </c>
      <c r="N27" s="254">
        <v>3101</v>
      </c>
      <c r="O27" s="255">
        <v>1949</v>
      </c>
      <c r="P27" s="445">
        <f t="shared" si="0"/>
        <v>2.3333333333333335</v>
      </c>
      <c r="Q27" s="446">
        <f t="shared" si="1"/>
        <v>2.8333333333333335</v>
      </c>
      <c r="R27" s="260">
        <f t="shared" si="2"/>
        <v>8.8</v>
      </c>
      <c r="S27" s="446">
        <f t="shared" si="3"/>
        <v>1.5454545454545454</v>
      </c>
      <c r="T27" s="446">
        <f t="shared" si="4"/>
        <v>1.5</v>
      </c>
      <c r="U27" s="446">
        <f t="shared" si="5"/>
        <v>1.5</v>
      </c>
      <c r="V27" s="261">
        <f t="shared" si="6"/>
        <v>0.75</v>
      </c>
      <c r="W27" s="312">
        <f t="shared" si="7"/>
        <v>2.7027027027027026</v>
      </c>
      <c r="X27" s="289">
        <v>1.027027027027027</v>
      </c>
      <c r="Y27" s="290">
        <v>0.5135135135135135</v>
      </c>
      <c r="Z27" s="259">
        <v>1.35</v>
      </c>
      <c r="AA27" s="260">
        <v>0.98</v>
      </c>
      <c r="AB27" s="374">
        <v>0.62</v>
      </c>
      <c r="AC27" s="244"/>
    </row>
    <row r="28" spans="1:29" s="3" customFormat="1" ht="13.5" customHeight="1">
      <c r="A28" s="728">
        <v>11</v>
      </c>
      <c r="B28" s="283">
        <v>45</v>
      </c>
      <c r="C28" s="234">
        <v>6</v>
      </c>
      <c r="D28" s="284">
        <v>23</v>
      </c>
      <c r="E28" s="284">
        <v>21</v>
      </c>
      <c r="F28" s="284">
        <v>13</v>
      </c>
      <c r="G28" s="284">
        <v>4</v>
      </c>
      <c r="H28" s="284">
        <v>5</v>
      </c>
      <c r="I28" s="236">
        <v>4</v>
      </c>
      <c r="J28" s="233">
        <f t="shared" si="8"/>
        <v>76</v>
      </c>
      <c r="K28" s="284">
        <v>73</v>
      </c>
      <c r="L28" s="236">
        <v>21</v>
      </c>
      <c r="M28" s="234">
        <v>3655</v>
      </c>
      <c r="N28" s="235">
        <v>3533</v>
      </c>
      <c r="O28" s="236">
        <v>1988</v>
      </c>
      <c r="P28" s="436">
        <f t="shared" si="0"/>
        <v>2</v>
      </c>
      <c r="Q28" s="437">
        <f t="shared" si="1"/>
        <v>3.8333333333333335</v>
      </c>
      <c r="R28" s="437">
        <f t="shared" si="2"/>
        <v>4.2</v>
      </c>
      <c r="S28" s="437">
        <f t="shared" si="3"/>
        <v>1.1818181818181819</v>
      </c>
      <c r="T28" s="437">
        <f t="shared" si="4"/>
        <v>1</v>
      </c>
      <c r="U28" s="437">
        <f t="shared" si="5"/>
        <v>1.25</v>
      </c>
      <c r="V28" s="243">
        <f t="shared" si="6"/>
        <v>1</v>
      </c>
      <c r="W28" s="308">
        <f t="shared" si="7"/>
        <v>2.054054054054054</v>
      </c>
      <c r="X28" s="285">
        <v>1.972972972972973</v>
      </c>
      <c r="Y28" s="286">
        <v>0.5675675675675675</v>
      </c>
      <c r="Z28" s="241">
        <v>1.16</v>
      </c>
      <c r="AA28" s="242">
        <v>1.12</v>
      </c>
      <c r="AB28" s="372">
        <v>0.63</v>
      </c>
      <c r="AC28" s="373"/>
    </row>
    <row r="29" spans="1:29" s="3" customFormat="1" ht="13.5" customHeight="1">
      <c r="A29" s="728"/>
      <c r="B29" s="283">
        <v>46</v>
      </c>
      <c r="C29" s="234">
        <v>8</v>
      </c>
      <c r="D29" s="284">
        <v>25</v>
      </c>
      <c r="E29" s="284">
        <v>24</v>
      </c>
      <c r="F29" s="284">
        <v>10</v>
      </c>
      <c r="G29" s="284">
        <v>2</v>
      </c>
      <c r="H29" s="284">
        <v>4</v>
      </c>
      <c r="I29" s="236">
        <v>1</v>
      </c>
      <c r="J29" s="233">
        <f t="shared" si="8"/>
        <v>74</v>
      </c>
      <c r="K29" s="284">
        <v>77</v>
      </c>
      <c r="L29" s="236">
        <v>28</v>
      </c>
      <c r="M29" s="234">
        <v>4047</v>
      </c>
      <c r="N29" s="235">
        <v>3396</v>
      </c>
      <c r="O29" s="236">
        <v>2257</v>
      </c>
      <c r="P29" s="436">
        <f t="shared" si="0"/>
        <v>2.6666666666666665</v>
      </c>
      <c r="Q29" s="437">
        <f t="shared" si="1"/>
        <v>4.166666666666667</v>
      </c>
      <c r="R29" s="437">
        <f t="shared" si="2"/>
        <v>4.8</v>
      </c>
      <c r="S29" s="437">
        <f t="shared" si="3"/>
        <v>0.9090909090909091</v>
      </c>
      <c r="T29" s="437">
        <f t="shared" si="4"/>
        <v>0.5</v>
      </c>
      <c r="U29" s="437">
        <f t="shared" si="5"/>
        <v>1</v>
      </c>
      <c r="V29" s="243">
        <f t="shared" si="6"/>
        <v>0.25</v>
      </c>
      <c r="W29" s="308">
        <f t="shared" si="7"/>
        <v>2</v>
      </c>
      <c r="X29" s="285">
        <v>2.081081081081081</v>
      </c>
      <c r="Y29" s="286">
        <v>0.7567567567567568</v>
      </c>
      <c r="Z29" s="241">
        <v>1.28</v>
      </c>
      <c r="AA29" s="242">
        <v>1.08</v>
      </c>
      <c r="AB29" s="372">
        <v>0.72</v>
      </c>
      <c r="AC29" s="373"/>
    </row>
    <row r="30" spans="1:29" s="3" customFormat="1" ht="13.5" customHeight="1">
      <c r="A30" s="728"/>
      <c r="B30" s="283">
        <v>47</v>
      </c>
      <c r="C30" s="234">
        <v>7</v>
      </c>
      <c r="D30" s="284">
        <v>10</v>
      </c>
      <c r="E30" s="284">
        <v>24</v>
      </c>
      <c r="F30" s="284">
        <v>12</v>
      </c>
      <c r="G30" s="284">
        <v>5</v>
      </c>
      <c r="H30" s="284">
        <v>5</v>
      </c>
      <c r="I30" s="236">
        <v>1</v>
      </c>
      <c r="J30" s="233">
        <f t="shared" si="8"/>
        <v>64</v>
      </c>
      <c r="K30" s="284">
        <v>90</v>
      </c>
      <c r="L30" s="236">
        <v>25</v>
      </c>
      <c r="M30" s="234">
        <v>4113</v>
      </c>
      <c r="N30" s="235">
        <v>3315</v>
      </c>
      <c r="O30" s="236">
        <v>2393</v>
      </c>
      <c r="P30" s="436">
        <f t="shared" si="0"/>
        <v>2.3333333333333335</v>
      </c>
      <c r="Q30" s="437">
        <f t="shared" si="1"/>
        <v>1.6666666666666667</v>
      </c>
      <c r="R30" s="437">
        <f t="shared" si="2"/>
        <v>4.8</v>
      </c>
      <c r="S30" s="437">
        <f t="shared" si="3"/>
        <v>1.0909090909090908</v>
      </c>
      <c r="T30" s="437">
        <f t="shared" si="4"/>
        <v>1.25</v>
      </c>
      <c r="U30" s="437">
        <f t="shared" si="5"/>
        <v>1.25</v>
      </c>
      <c r="V30" s="243">
        <f t="shared" si="6"/>
        <v>0.25</v>
      </c>
      <c r="W30" s="308">
        <f t="shared" si="7"/>
        <v>1.7297297297297298</v>
      </c>
      <c r="X30" s="285">
        <v>2.4324324324324325</v>
      </c>
      <c r="Y30" s="286">
        <v>0.6756756756756757</v>
      </c>
      <c r="Z30" s="241">
        <v>1.31</v>
      </c>
      <c r="AA30" s="242">
        <v>1.05</v>
      </c>
      <c r="AB30" s="372">
        <v>0.76</v>
      </c>
      <c r="AC30" s="373"/>
    </row>
    <row r="31" spans="1:29" s="3" customFormat="1" ht="13.5" customHeight="1">
      <c r="A31" s="729"/>
      <c r="B31" s="287">
        <v>48</v>
      </c>
      <c r="C31" s="253">
        <v>2</v>
      </c>
      <c r="D31" s="288">
        <v>14</v>
      </c>
      <c r="E31" s="288">
        <v>13</v>
      </c>
      <c r="F31" s="288">
        <v>13</v>
      </c>
      <c r="G31" s="288">
        <v>3</v>
      </c>
      <c r="H31" s="288">
        <v>6</v>
      </c>
      <c r="I31" s="255">
        <v>2</v>
      </c>
      <c r="J31" s="252">
        <f t="shared" si="8"/>
        <v>53</v>
      </c>
      <c r="K31" s="288">
        <v>98</v>
      </c>
      <c r="L31" s="255">
        <v>29</v>
      </c>
      <c r="M31" s="253">
        <v>4284</v>
      </c>
      <c r="N31" s="254">
        <v>3741</v>
      </c>
      <c r="O31" s="255">
        <v>2753</v>
      </c>
      <c r="P31" s="445">
        <f t="shared" si="0"/>
        <v>0.6666666666666666</v>
      </c>
      <c r="Q31" s="446">
        <f t="shared" si="1"/>
        <v>2.3333333333333335</v>
      </c>
      <c r="R31" s="446">
        <f t="shared" si="2"/>
        <v>2.6</v>
      </c>
      <c r="S31" s="446">
        <f t="shared" si="3"/>
        <v>1.1818181818181819</v>
      </c>
      <c r="T31" s="446">
        <f t="shared" si="4"/>
        <v>0.75</v>
      </c>
      <c r="U31" s="446">
        <f t="shared" si="5"/>
        <v>1.5</v>
      </c>
      <c r="V31" s="261">
        <f t="shared" si="6"/>
        <v>0.5</v>
      </c>
      <c r="W31" s="312">
        <f t="shared" si="7"/>
        <v>1.4324324324324325</v>
      </c>
      <c r="X31" s="289">
        <v>2.6486486486486487</v>
      </c>
      <c r="Y31" s="290">
        <v>0.7837837837837838</v>
      </c>
      <c r="Z31" s="259">
        <v>1.36</v>
      </c>
      <c r="AA31" s="260">
        <v>1.19</v>
      </c>
      <c r="AB31" s="374">
        <v>0.87</v>
      </c>
      <c r="AC31" s="373"/>
    </row>
    <row r="32" spans="1:29" s="3" customFormat="1" ht="13.5" customHeight="1">
      <c r="A32" s="727">
        <v>12</v>
      </c>
      <c r="B32" s="283">
        <v>49</v>
      </c>
      <c r="C32" s="234">
        <v>5</v>
      </c>
      <c r="D32" s="284">
        <v>16</v>
      </c>
      <c r="E32" s="284">
        <v>22</v>
      </c>
      <c r="F32" s="284">
        <v>16</v>
      </c>
      <c r="G32" s="284">
        <v>6</v>
      </c>
      <c r="H32" s="284">
        <v>6</v>
      </c>
      <c r="I32" s="236">
        <v>2</v>
      </c>
      <c r="J32" s="233">
        <f t="shared" si="8"/>
        <v>73</v>
      </c>
      <c r="K32" s="284">
        <v>103</v>
      </c>
      <c r="L32" s="236">
        <v>51</v>
      </c>
      <c r="M32" s="234">
        <v>4392</v>
      </c>
      <c r="N32" s="235">
        <v>4026</v>
      </c>
      <c r="O32" s="236">
        <v>3323</v>
      </c>
      <c r="P32" s="436">
        <f t="shared" si="0"/>
        <v>1.6666666666666667</v>
      </c>
      <c r="Q32" s="437">
        <f t="shared" si="1"/>
        <v>2.6666666666666665</v>
      </c>
      <c r="R32" s="437">
        <f t="shared" si="2"/>
        <v>4.4</v>
      </c>
      <c r="S32" s="437">
        <f t="shared" si="3"/>
        <v>1.4545454545454546</v>
      </c>
      <c r="T32" s="437">
        <f t="shared" si="4"/>
        <v>1.5</v>
      </c>
      <c r="U32" s="437">
        <f t="shared" si="5"/>
        <v>1.5</v>
      </c>
      <c r="V32" s="243">
        <f t="shared" si="6"/>
        <v>0.5</v>
      </c>
      <c r="W32" s="308">
        <f t="shared" si="7"/>
        <v>1.972972972972973</v>
      </c>
      <c r="X32" s="285">
        <v>2.7837837837837838</v>
      </c>
      <c r="Y32" s="286">
        <v>1.3783783783783783</v>
      </c>
      <c r="Z32" s="241">
        <v>1.39</v>
      </c>
      <c r="AA32" s="242">
        <v>1.27</v>
      </c>
      <c r="AB32" s="372">
        <v>1.06</v>
      </c>
      <c r="AC32" s="373"/>
    </row>
    <row r="33" spans="1:29" s="3" customFormat="1" ht="13.5" customHeight="1">
      <c r="A33" s="728"/>
      <c r="B33" s="283">
        <v>50</v>
      </c>
      <c r="C33" s="234">
        <v>4</v>
      </c>
      <c r="D33" s="284">
        <v>14</v>
      </c>
      <c r="E33" s="284">
        <v>15</v>
      </c>
      <c r="F33" s="284">
        <v>22</v>
      </c>
      <c r="G33" s="284">
        <v>4</v>
      </c>
      <c r="H33" s="284">
        <v>5</v>
      </c>
      <c r="I33" s="236">
        <v>2</v>
      </c>
      <c r="J33" s="233">
        <f t="shared" si="8"/>
        <v>66</v>
      </c>
      <c r="K33" s="284">
        <v>103</v>
      </c>
      <c r="L33" s="236">
        <v>41</v>
      </c>
      <c r="M33" s="234">
        <v>4396</v>
      </c>
      <c r="N33" s="235">
        <v>4039</v>
      </c>
      <c r="O33" s="236">
        <v>3716</v>
      </c>
      <c r="P33" s="436">
        <f t="shared" si="0"/>
        <v>1.3333333333333333</v>
      </c>
      <c r="Q33" s="437">
        <f t="shared" si="1"/>
        <v>2.3333333333333335</v>
      </c>
      <c r="R33" s="437">
        <f t="shared" si="2"/>
        <v>3</v>
      </c>
      <c r="S33" s="437">
        <f t="shared" si="3"/>
        <v>2</v>
      </c>
      <c r="T33" s="437">
        <f t="shared" si="4"/>
        <v>1</v>
      </c>
      <c r="U33" s="437">
        <f t="shared" si="5"/>
        <v>1.25</v>
      </c>
      <c r="V33" s="243">
        <f t="shared" si="6"/>
        <v>0.5</v>
      </c>
      <c r="W33" s="308">
        <f t="shared" si="7"/>
        <v>1.7837837837837838</v>
      </c>
      <c r="X33" s="285">
        <v>2.7837837837837838</v>
      </c>
      <c r="Y33" s="286">
        <v>1.1081081081081081</v>
      </c>
      <c r="Z33" s="241">
        <v>1.39</v>
      </c>
      <c r="AA33" s="242">
        <v>1.28</v>
      </c>
      <c r="AB33" s="372">
        <v>1.18</v>
      </c>
      <c r="AC33" s="373"/>
    </row>
    <row r="34" spans="1:29" s="3" customFormat="1" ht="13.5" customHeight="1">
      <c r="A34" s="728"/>
      <c r="B34" s="283">
        <v>51</v>
      </c>
      <c r="C34" s="234">
        <v>8</v>
      </c>
      <c r="D34" s="284">
        <v>10</v>
      </c>
      <c r="E34" s="284">
        <v>11</v>
      </c>
      <c r="F34" s="284">
        <v>25</v>
      </c>
      <c r="G34" s="284">
        <v>2</v>
      </c>
      <c r="H34" s="284">
        <v>5</v>
      </c>
      <c r="I34" s="236">
        <v>2</v>
      </c>
      <c r="J34" s="233">
        <f t="shared" si="8"/>
        <v>63</v>
      </c>
      <c r="K34" s="284">
        <v>98</v>
      </c>
      <c r="L34" s="236">
        <v>41</v>
      </c>
      <c r="M34" s="234">
        <v>4119</v>
      </c>
      <c r="N34" s="235">
        <v>4243</v>
      </c>
      <c r="O34" s="236">
        <v>3694</v>
      </c>
      <c r="P34" s="436">
        <f t="shared" si="0"/>
        <v>2.6666666666666665</v>
      </c>
      <c r="Q34" s="437">
        <f t="shared" si="1"/>
        <v>1.6666666666666667</v>
      </c>
      <c r="R34" s="437">
        <f t="shared" si="2"/>
        <v>2.2</v>
      </c>
      <c r="S34" s="437">
        <f t="shared" si="3"/>
        <v>2.272727272727273</v>
      </c>
      <c r="T34" s="437">
        <f t="shared" si="4"/>
        <v>0.5</v>
      </c>
      <c r="U34" s="437">
        <f t="shared" si="5"/>
        <v>1.25</v>
      </c>
      <c r="V34" s="243">
        <f t="shared" si="6"/>
        <v>0.5</v>
      </c>
      <c r="W34" s="308">
        <f t="shared" si="7"/>
        <v>1.7027027027027026</v>
      </c>
      <c r="X34" s="285">
        <v>2.6486486486486487</v>
      </c>
      <c r="Y34" s="286">
        <v>1.1081081081081081</v>
      </c>
      <c r="Z34" s="241">
        <v>1.31</v>
      </c>
      <c r="AA34" s="242">
        <v>1.35</v>
      </c>
      <c r="AB34" s="372">
        <v>1.17</v>
      </c>
      <c r="AC34" s="373"/>
    </row>
    <row r="35" spans="1:29" s="3" customFormat="1" ht="13.5" customHeight="1">
      <c r="A35" s="730"/>
      <c r="B35" s="283">
        <v>52</v>
      </c>
      <c r="C35" s="234">
        <v>5</v>
      </c>
      <c r="D35" s="284">
        <v>4</v>
      </c>
      <c r="E35" s="284">
        <v>8</v>
      </c>
      <c r="F35" s="284">
        <v>15</v>
      </c>
      <c r="G35" s="284">
        <v>3</v>
      </c>
      <c r="H35" s="284">
        <v>1</v>
      </c>
      <c r="I35" s="236">
        <v>6</v>
      </c>
      <c r="J35" s="326">
        <f t="shared" si="8"/>
        <v>42</v>
      </c>
      <c r="K35" s="284">
        <v>74</v>
      </c>
      <c r="L35" s="236">
        <v>39</v>
      </c>
      <c r="M35" s="234">
        <v>3649</v>
      </c>
      <c r="N35" s="235">
        <v>3815</v>
      </c>
      <c r="O35" s="236">
        <v>3331</v>
      </c>
      <c r="P35" s="436">
        <f t="shared" si="0"/>
        <v>1.6666666666666667</v>
      </c>
      <c r="Q35" s="437">
        <f t="shared" si="1"/>
        <v>0.6666666666666666</v>
      </c>
      <c r="R35" s="437">
        <f t="shared" si="2"/>
        <v>1.6</v>
      </c>
      <c r="S35" s="437">
        <f t="shared" si="3"/>
        <v>1.3636363636363635</v>
      </c>
      <c r="T35" s="437">
        <f t="shared" si="4"/>
        <v>0.75</v>
      </c>
      <c r="U35" s="437">
        <f t="shared" si="5"/>
        <v>0.25</v>
      </c>
      <c r="V35" s="243">
        <f t="shared" si="6"/>
        <v>1.5</v>
      </c>
      <c r="W35" s="308">
        <f t="shared" si="7"/>
        <v>1.135135135135135</v>
      </c>
      <c r="X35" s="285">
        <v>2</v>
      </c>
      <c r="Y35" s="286">
        <v>1.054054054054054</v>
      </c>
      <c r="Z35" s="241">
        <v>1.16</v>
      </c>
      <c r="AA35" s="242">
        <v>1.22</v>
      </c>
      <c r="AB35" s="372">
        <v>1.08</v>
      </c>
      <c r="AC35" s="373"/>
    </row>
    <row r="36" spans="1:29" s="245" customFormat="1" ht="13.5" customHeight="1">
      <c r="A36" s="721">
        <v>1</v>
      </c>
      <c r="B36" s="294">
        <v>1</v>
      </c>
      <c r="C36" s="295">
        <v>5</v>
      </c>
      <c r="D36" s="296">
        <v>0</v>
      </c>
      <c r="E36" s="296">
        <v>2</v>
      </c>
      <c r="F36" s="296">
        <v>7</v>
      </c>
      <c r="G36" s="296">
        <v>6</v>
      </c>
      <c r="H36" s="296">
        <v>0</v>
      </c>
      <c r="I36" s="297">
        <v>10</v>
      </c>
      <c r="J36" s="233">
        <f>SUM(C36:I36)</f>
        <v>30</v>
      </c>
      <c r="K36" s="447">
        <v>38</v>
      </c>
      <c r="L36" s="301">
        <v>38</v>
      </c>
      <c r="M36" s="299">
        <v>1699</v>
      </c>
      <c r="N36" s="300">
        <v>1733</v>
      </c>
      <c r="O36" s="301">
        <v>2529</v>
      </c>
      <c r="P36" s="448">
        <f t="shared" si="0"/>
        <v>1.6666666666666667</v>
      </c>
      <c r="Q36" s="449">
        <f t="shared" si="1"/>
        <v>0</v>
      </c>
      <c r="R36" s="449">
        <f t="shared" si="2"/>
        <v>0.4</v>
      </c>
      <c r="S36" s="449">
        <f t="shared" si="3"/>
        <v>0.6363636363636364</v>
      </c>
      <c r="T36" s="449">
        <f t="shared" si="4"/>
        <v>1.5</v>
      </c>
      <c r="U36" s="449">
        <f t="shared" si="5"/>
        <v>0</v>
      </c>
      <c r="V36" s="307">
        <f t="shared" si="6"/>
        <v>2.5</v>
      </c>
      <c r="W36" s="303">
        <f t="shared" si="7"/>
        <v>0.8108108108108109</v>
      </c>
      <c r="X36" s="304">
        <v>1.027027027027027</v>
      </c>
      <c r="Y36" s="305">
        <v>1.027027027027027</v>
      </c>
      <c r="Z36" s="2">
        <v>0.59</v>
      </c>
      <c r="AA36" s="306">
        <v>0.57</v>
      </c>
      <c r="AB36" s="520">
        <v>0.81</v>
      </c>
      <c r="AC36" s="345"/>
    </row>
    <row r="37" spans="1:29" s="245" customFormat="1" ht="13.5" customHeight="1">
      <c r="A37" s="713"/>
      <c r="B37" s="229">
        <v>2</v>
      </c>
      <c r="C37" s="230">
        <v>5</v>
      </c>
      <c r="D37" s="231">
        <v>8</v>
      </c>
      <c r="E37" s="231">
        <v>8</v>
      </c>
      <c r="F37" s="231">
        <v>24</v>
      </c>
      <c r="G37" s="231">
        <v>2</v>
      </c>
      <c r="H37" s="231">
        <v>5</v>
      </c>
      <c r="I37" s="232">
        <v>4</v>
      </c>
      <c r="J37" s="233">
        <f t="shared" si="8"/>
        <v>56</v>
      </c>
      <c r="K37" s="284">
        <v>41</v>
      </c>
      <c r="L37" s="236">
        <v>26</v>
      </c>
      <c r="M37" s="234">
        <v>2660</v>
      </c>
      <c r="N37" s="235">
        <v>2214</v>
      </c>
      <c r="O37" s="236">
        <v>2170</v>
      </c>
      <c r="P37" s="436">
        <f t="shared" si="0"/>
        <v>1.6666666666666667</v>
      </c>
      <c r="Q37" s="437">
        <f t="shared" si="1"/>
        <v>1.3333333333333333</v>
      </c>
      <c r="R37" s="437">
        <f t="shared" si="2"/>
        <v>1.6</v>
      </c>
      <c r="S37" s="437">
        <f t="shared" si="3"/>
        <v>2.1818181818181817</v>
      </c>
      <c r="T37" s="437">
        <f t="shared" si="4"/>
        <v>0.5</v>
      </c>
      <c r="U37" s="437">
        <f t="shared" si="5"/>
        <v>1.25</v>
      </c>
      <c r="V37" s="243">
        <f t="shared" si="6"/>
        <v>1</v>
      </c>
      <c r="W37" s="308">
        <f t="shared" si="7"/>
        <v>1.5135135135135136</v>
      </c>
      <c r="X37" s="285">
        <v>1.1081081081081081</v>
      </c>
      <c r="Y37" s="286">
        <v>0.7027027027027027</v>
      </c>
      <c r="Z37" s="241">
        <v>0.84</v>
      </c>
      <c r="AA37" s="242">
        <v>0.7</v>
      </c>
      <c r="AB37" s="372">
        <v>0.69</v>
      </c>
      <c r="AC37" s="345"/>
    </row>
    <row r="38" spans="1:29" s="245" customFormat="1" ht="13.5" customHeight="1">
      <c r="A38" s="713"/>
      <c r="B38" s="229">
        <v>3</v>
      </c>
      <c r="C38" s="230">
        <v>1</v>
      </c>
      <c r="D38" s="231">
        <v>2</v>
      </c>
      <c r="E38" s="231">
        <v>4</v>
      </c>
      <c r="F38" s="231">
        <v>16</v>
      </c>
      <c r="G38" s="231">
        <v>6</v>
      </c>
      <c r="H38" s="231">
        <v>4</v>
      </c>
      <c r="I38" s="232">
        <v>1</v>
      </c>
      <c r="J38" s="233">
        <f t="shared" si="8"/>
        <v>34</v>
      </c>
      <c r="K38" s="284">
        <v>30</v>
      </c>
      <c r="L38" s="236">
        <v>54</v>
      </c>
      <c r="M38" s="234">
        <v>1994</v>
      </c>
      <c r="N38" s="235">
        <v>1682</v>
      </c>
      <c r="O38" s="236">
        <v>2094</v>
      </c>
      <c r="P38" s="436">
        <f aca="true" t="shared" si="9" ref="P38:P57">C38/3</f>
        <v>0.3333333333333333</v>
      </c>
      <c r="Q38" s="437">
        <f aca="true" t="shared" si="10" ref="Q38:Q57">D38/6</f>
        <v>0.3333333333333333</v>
      </c>
      <c r="R38" s="437">
        <f aca="true" t="shared" si="11" ref="R38:R57">E38/5</f>
        <v>0.8</v>
      </c>
      <c r="S38" s="437">
        <f aca="true" t="shared" si="12" ref="S38:S57">F38/11</f>
        <v>1.4545454545454546</v>
      </c>
      <c r="T38" s="437">
        <f aca="true" t="shared" si="13" ref="T38:T57">G38/4</f>
        <v>1.5</v>
      </c>
      <c r="U38" s="437">
        <f aca="true" t="shared" si="14" ref="U38:U57">H38/4</f>
        <v>1</v>
      </c>
      <c r="V38" s="243">
        <f aca="true" t="shared" si="15" ref="V38:V57">I38/4</f>
        <v>0.25</v>
      </c>
      <c r="W38" s="308">
        <f aca="true" t="shared" si="16" ref="W38:W57">J38/37</f>
        <v>0.918918918918919</v>
      </c>
      <c r="X38" s="285">
        <v>0.8108108108108109</v>
      </c>
      <c r="Y38" s="286">
        <v>1.4594594594594594</v>
      </c>
      <c r="Z38" s="241">
        <v>0.63</v>
      </c>
      <c r="AA38" s="242">
        <v>0.53</v>
      </c>
      <c r="AB38" s="372">
        <v>0.67</v>
      </c>
      <c r="AC38" s="345"/>
    </row>
    <row r="39" spans="1:29" s="245" customFormat="1" ht="13.5" customHeight="1">
      <c r="A39" s="713"/>
      <c r="B39" s="229">
        <v>4</v>
      </c>
      <c r="C39" s="230">
        <v>5</v>
      </c>
      <c r="D39" s="231">
        <v>3</v>
      </c>
      <c r="E39" s="231">
        <v>2</v>
      </c>
      <c r="F39" s="231">
        <v>14</v>
      </c>
      <c r="G39" s="231">
        <v>2</v>
      </c>
      <c r="H39" s="231">
        <v>0</v>
      </c>
      <c r="I39" s="232">
        <v>0</v>
      </c>
      <c r="J39" s="233">
        <f t="shared" si="8"/>
        <v>26</v>
      </c>
      <c r="K39" s="284">
        <v>44</v>
      </c>
      <c r="L39" s="236">
        <v>43</v>
      </c>
      <c r="M39" s="234">
        <v>2030</v>
      </c>
      <c r="N39" s="235">
        <v>1786</v>
      </c>
      <c r="O39" s="236">
        <v>2078</v>
      </c>
      <c r="P39" s="436">
        <f t="shared" si="9"/>
        <v>1.6666666666666667</v>
      </c>
      <c r="Q39" s="437">
        <f t="shared" si="10"/>
        <v>0.5</v>
      </c>
      <c r="R39" s="437">
        <f t="shared" si="11"/>
        <v>0.4</v>
      </c>
      <c r="S39" s="437">
        <f t="shared" si="12"/>
        <v>1.2727272727272727</v>
      </c>
      <c r="T39" s="437">
        <f t="shared" si="13"/>
        <v>0.5</v>
      </c>
      <c r="U39" s="437">
        <f t="shared" si="14"/>
        <v>0</v>
      </c>
      <c r="V39" s="243">
        <f t="shared" si="15"/>
        <v>0</v>
      </c>
      <c r="W39" s="308">
        <f t="shared" si="16"/>
        <v>0.7027027027027027</v>
      </c>
      <c r="X39" s="285">
        <v>1.1891891891891893</v>
      </c>
      <c r="Y39" s="286">
        <v>1.162162162162162</v>
      </c>
      <c r="Z39" s="241">
        <v>0.64</v>
      </c>
      <c r="AA39" s="242">
        <v>0.57</v>
      </c>
      <c r="AB39" s="372">
        <v>0.66</v>
      </c>
      <c r="AC39" s="345"/>
    </row>
    <row r="40" spans="1:29" s="245" customFormat="1" ht="13.5" customHeight="1">
      <c r="A40" s="714"/>
      <c r="B40" s="248">
        <v>5</v>
      </c>
      <c r="C40" s="249">
        <v>0</v>
      </c>
      <c r="D40" s="250">
        <v>5</v>
      </c>
      <c r="E40" s="250">
        <v>4</v>
      </c>
      <c r="F40" s="250">
        <v>6</v>
      </c>
      <c r="G40" s="250">
        <v>9</v>
      </c>
      <c r="H40" s="250">
        <v>2</v>
      </c>
      <c r="I40" s="251">
        <v>2</v>
      </c>
      <c r="J40" s="252">
        <f t="shared" si="8"/>
        <v>28</v>
      </c>
      <c r="K40" s="288">
        <v>52</v>
      </c>
      <c r="L40" s="255">
        <v>46</v>
      </c>
      <c r="M40" s="253">
        <v>1862</v>
      </c>
      <c r="N40" s="254">
        <v>1658</v>
      </c>
      <c r="O40" s="255">
        <v>1689</v>
      </c>
      <c r="P40" s="445">
        <f t="shared" si="9"/>
        <v>0</v>
      </c>
      <c r="Q40" s="446">
        <f t="shared" si="10"/>
        <v>0.8333333333333334</v>
      </c>
      <c r="R40" s="446">
        <f t="shared" si="11"/>
        <v>0.8</v>
      </c>
      <c r="S40" s="446">
        <f t="shared" si="12"/>
        <v>0.5454545454545454</v>
      </c>
      <c r="T40" s="446">
        <f t="shared" si="13"/>
        <v>2.25</v>
      </c>
      <c r="U40" s="446">
        <f t="shared" si="14"/>
        <v>0.5</v>
      </c>
      <c r="V40" s="261">
        <f t="shared" si="15"/>
        <v>0.5</v>
      </c>
      <c r="W40" s="312">
        <f t="shared" si="16"/>
        <v>0.7567567567567568</v>
      </c>
      <c r="X40" s="289">
        <v>1.4054054054054055</v>
      </c>
      <c r="Y40" s="290">
        <v>1.2432432432432432</v>
      </c>
      <c r="Z40" s="259">
        <v>0.59</v>
      </c>
      <c r="AA40" s="260">
        <v>0.52</v>
      </c>
      <c r="AB40" s="374">
        <v>0.54</v>
      </c>
      <c r="AC40" s="345"/>
    </row>
    <row r="41" spans="1:29" s="245" customFormat="1" ht="13.5" customHeight="1">
      <c r="A41" s="718">
        <v>2</v>
      </c>
      <c r="B41" s="229">
        <v>6</v>
      </c>
      <c r="C41" s="230">
        <v>0</v>
      </c>
      <c r="D41" s="231">
        <v>1</v>
      </c>
      <c r="E41" s="231">
        <v>2</v>
      </c>
      <c r="F41" s="231">
        <v>12</v>
      </c>
      <c r="G41" s="231">
        <v>2</v>
      </c>
      <c r="H41" s="231">
        <v>2</v>
      </c>
      <c r="I41" s="232">
        <v>1</v>
      </c>
      <c r="J41" s="233">
        <f t="shared" si="8"/>
        <v>20</v>
      </c>
      <c r="K41" s="284">
        <v>31</v>
      </c>
      <c r="L41" s="236">
        <v>34</v>
      </c>
      <c r="M41" s="234">
        <v>1620</v>
      </c>
      <c r="N41" s="235">
        <v>1430</v>
      </c>
      <c r="O41" s="236">
        <v>1399</v>
      </c>
      <c r="P41" s="436">
        <f t="shared" si="9"/>
        <v>0</v>
      </c>
      <c r="Q41" s="437">
        <f t="shared" si="10"/>
        <v>0.16666666666666666</v>
      </c>
      <c r="R41" s="437">
        <f t="shared" si="11"/>
        <v>0.4</v>
      </c>
      <c r="S41" s="437">
        <f t="shared" si="12"/>
        <v>1.0909090909090908</v>
      </c>
      <c r="T41" s="437">
        <f t="shared" si="13"/>
        <v>0.5</v>
      </c>
      <c r="U41" s="437">
        <f t="shared" si="14"/>
        <v>0.5</v>
      </c>
      <c r="V41" s="243">
        <f t="shared" si="15"/>
        <v>0.25</v>
      </c>
      <c r="W41" s="308">
        <f t="shared" si="16"/>
        <v>0.5405405405405406</v>
      </c>
      <c r="X41" s="285">
        <v>0.8378378378378378</v>
      </c>
      <c r="Y41" s="286">
        <v>0.918918918918919</v>
      </c>
      <c r="Z41" s="241">
        <v>0.51</v>
      </c>
      <c r="AA41" s="242">
        <v>0.45</v>
      </c>
      <c r="AB41" s="372">
        <v>0.44</v>
      </c>
      <c r="AC41" s="345"/>
    </row>
    <row r="42" spans="1:29" s="245" customFormat="1" ht="13.5" customHeight="1">
      <c r="A42" s="719"/>
      <c r="B42" s="229">
        <v>7</v>
      </c>
      <c r="C42" s="230">
        <v>1</v>
      </c>
      <c r="D42" s="231">
        <v>1</v>
      </c>
      <c r="E42" s="231">
        <v>0</v>
      </c>
      <c r="F42" s="231">
        <v>4</v>
      </c>
      <c r="G42" s="231">
        <v>7</v>
      </c>
      <c r="H42" s="231">
        <v>1</v>
      </c>
      <c r="I42" s="232">
        <v>4</v>
      </c>
      <c r="J42" s="233">
        <f t="shared" si="8"/>
        <v>18</v>
      </c>
      <c r="K42" s="284">
        <v>37</v>
      </c>
      <c r="L42" s="236">
        <v>21</v>
      </c>
      <c r="M42" s="234">
        <v>1280</v>
      </c>
      <c r="N42" s="235">
        <v>1166</v>
      </c>
      <c r="O42" s="236">
        <v>1337</v>
      </c>
      <c r="P42" s="436">
        <f t="shared" si="9"/>
        <v>0.3333333333333333</v>
      </c>
      <c r="Q42" s="437">
        <f t="shared" si="10"/>
        <v>0.16666666666666666</v>
      </c>
      <c r="R42" s="437">
        <f t="shared" si="11"/>
        <v>0</v>
      </c>
      <c r="S42" s="437">
        <f t="shared" si="12"/>
        <v>0.36363636363636365</v>
      </c>
      <c r="T42" s="437">
        <f t="shared" si="13"/>
        <v>1.75</v>
      </c>
      <c r="U42" s="437">
        <f t="shared" si="14"/>
        <v>0.25</v>
      </c>
      <c r="V42" s="243">
        <f t="shared" si="15"/>
        <v>1</v>
      </c>
      <c r="W42" s="308">
        <f t="shared" si="16"/>
        <v>0.4864864864864865</v>
      </c>
      <c r="X42" s="285">
        <v>1</v>
      </c>
      <c r="Y42" s="286">
        <v>0.5675675675675675</v>
      </c>
      <c r="Z42" s="241">
        <v>0.41</v>
      </c>
      <c r="AA42" s="242">
        <v>0.37</v>
      </c>
      <c r="AB42" s="372">
        <v>0.42</v>
      </c>
      <c r="AC42" s="345"/>
    </row>
    <row r="43" spans="1:29" s="245" customFormat="1" ht="13.5" customHeight="1">
      <c r="A43" s="719"/>
      <c r="B43" s="229">
        <v>8</v>
      </c>
      <c r="C43" s="230">
        <v>0</v>
      </c>
      <c r="D43" s="231">
        <v>1</v>
      </c>
      <c r="E43" s="231">
        <v>2</v>
      </c>
      <c r="F43" s="231">
        <v>8</v>
      </c>
      <c r="G43" s="231">
        <v>2</v>
      </c>
      <c r="H43" s="231">
        <v>1</v>
      </c>
      <c r="I43" s="232">
        <v>3</v>
      </c>
      <c r="J43" s="233">
        <f t="shared" si="8"/>
        <v>17</v>
      </c>
      <c r="K43" s="284">
        <v>38</v>
      </c>
      <c r="L43" s="236">
        <v>40</v>
      </c>
      <c r="M43" s="234">
        <v>1164</v>
      </c>
      <c r="N43" s="235">
        <v>1199</v>
      </c>
      <c r="O43" s="236">
        <v>1347</v>
      </c>
      <c r="P43" s="436">
        <f t="shared" si="9"/>
        <v>0</v>
      </c>
      <c r="Q43" s="437">
        <f t="shared" si="10"/>
        <v>0.16666666666666666</v>
      </c>
      <c r="R43" s="437">
        <f t="shared" si="11"/>
        <v>0.4</v>
      </c>
      <c r="S43" s="437">
        <f t="shared" si="12"/>
        <v>0.7272727272727273</v>
      </c>
      <c r="T43" s="437">
        <f t="shared" si="13"/>
        <v>0.5</v>
      </c>
      <c r="U43" s="437">
        <f t="shared" si="14"/>
        <v>0.25</v>
      </c>
      <c r="V43" s="243">
        <f t="shared" si="15"/>
        <v>0.75</v>
      </c>
      <c r="W43" s="308">
        <f t="shared" si="16"/>
        <v>0.4594594594594595</v>
      </c>
      <c r="X43" s="285">
        <v>1.027027027027027</v>
      </c>
      <c r="Y43" s="286">
        <v>1.0810810810810811</v>
      </c>
      <c r="Z43" s="241">
        <v>0.37</v>
      </c>
      <c r="AA43" s="242">
        <v>0.38</v>
      </c>
      <c r="AB43" s="372">
        <v>0.43</v>
      </c>
      <c r="AC43" s="345"/>
    </row>
    <row r="44" spans="1:29" s="245" customFormat="1" ht="13.5" customHeight="1">
      <c r="A44" s="720"/>
      <c r="B44" s="248">
        <v>9</v>
      </c>
      <c r="C44" s="249">
        <v>0</v>
      </c>
      <c r="D44" s="250">
        <v>0</v>
      </c>
      <c r="E44" s="250">
        <v>1</v>
      </c>
      <c r="F44" s="250">
        <v>3</v>
      </c>
      <c r="G44" s="250">
        <v>5</v>
      </c>
      <c r="H44" s="250">
        <v>0</v>
      </c>
      <c r="I44" s="251">
        <v>0</v>
      </c>
      <c r="J44" s="252">
        <f t="shared" si="8"/>
        <v>9</v>
      </c>
      <c r="K44" s="288">
        <v>22</v>
      </c>
      <c r="L44" s="255">
        <v>39</v>
      </c>
      <c r="M44" s="253">
        <v>1017</v>
      </c>
      <c r="N44" s="254">
        <v>1190</v>
      </c>
      <c r="O44" s="255">
        <v>1305</v>
      </c>
      <c r="P44" s="445">
        <f t="shared" si="9"/>
        <v>0</v>
      </c>
      <c r="Q44" s="446">
        <f t="shared" si="10"/>
        <v>0</v>
      </c>
      <c r="R44" s="446">
        <f t="shared" si="11"/>
        <v>0.2</v>
      </c>
      <c r="S44" s="446">
        <f t="shared" si="12"/>
        <v>0.2727272727272727</v>
      </c>
      <c r="T44" s="446">
        <f t="shared" si="13"/>
        <v>1.25</v>
      </c>
      <c r="U44" s="446">
        <f t="shared" si="14"/>
        <v>0</v>
      </c>
      <c r="V44" s="261">
        <f t="shared" si="15"/>
        <v>0</v>
      </c>
      <c r="W44" s="312">
        <f t="shared" si="16"/>
        <v>0.24324324324324326</v>
      </c>
      <c r="X44" s="289">
        <v>0.5945945945945946</v>
      </c>
      <c r="Y44" s="290">
        <v>1.054054054054054</v>
      </c>
      <c r="Z44" s="259">
        <v>0.32</v>
      </c>
      <c r="AA44" s="260">
        <v>0.38</v>
      </c>
      <c r="AB44" s="374">
        <v>0.41</v>
      </c>
      <c r="AC44" s="345"/>
    </row>
    <row r="45" spans="1:29" s="245" customFormat="1" ht="13.5" customHeight="1">
      <c r="A45" s="712">
        <v>3</v>
      </c>
      <c r="B45" s="229">
        <v>10</v>
      </c>
      <c r="C45" s="230">
        <v>0</v>
      </c>
      <c r="D45" s="231">
        <v>0</v>
      </c>
      <c r="E45" s="231">
        <v>3</v>
      </c>
      <c r="F45" s="231">
        <v>5</v>
      </c>
      <c r="G45" s="231">
        <v>1</v>
      </c>
      <c r="H45" s="231">
        <v>2</v>
      </c>
      <c r="I45" s="232">
        <v>1</v>
      </c>
      <c r="J45" s="233">
        <f t="shared" si="8"/>
        <v>12</v>
      </c>
      <c r="K45" s="284">
        <v>18</v>
      </c>
      <c r="L45" s="236">
        <v>34</v>
      </c>
      <c r="M45" s="234">
        <v>878</v>
      </c>
      <c r="N45" s="235">
        <v>1083</v>
      </c>
      <c r="O45" s="236">
        <v>1337</v>
      </c>
      <c r="P45" s="436">
        <f t="shared" si="9"/>
        <v>0</v>
      </c>
      <c r="Q45" s="437">
        <f t="shared" si="10"/>
        <v>0</v>
      </c>
      <c r="R45" s="437">
        <f t="shared" si="11"/>
        <v>0.6</v>
      </c>
      <c r="S45" s="437">
        <f t="shared" si="12"/>
        <v>0.45454545454545453</v>
      </c>
      <c r="T45" s="437">
        <f t="shared" si="13"/>
        <v>0.25</v>
      </c>
      <c r="U45" s="437">
        <f t="shared" si="14"/>
        <v>0.5</v>
      </c>
      <c r="V45" s="243">
        <f t="shared" si="15"/>
        <v>0.25</v>
      </c>
      <c r="W45" s="308">
        <f t="shared" si="16"/>
        <v>0.32432432432432434</v>
      </c>
      <c r="X45" s="285">
        <v>0.4864864864864865</v>
      </c>
      <c r="Y45" s="286">
        <v>0.918918918918919</v>
      </c>
      <c r="Z45" s="241">
        <v>0.28</v>
      </c>
      <c r="AA45" s="242">
        <v>0.34</v>
      </c>
      <c r="AB45" s="372">
        <v>0.42</v>
      </c>
      <c r="AC45" s="345"/>
    </row>
    <row r="46" spans="1:29" s="245" customFormat="1" ht="13.5" customHeight="1">
      <c r="A46" s="713"/>
      <c r="B46" s="229">
        <v>11</v>
      </c>
      <c r="C46" s="230">
        <v>1</v>
      </c>
      <c r="D46" s="231">
        <v>1</v>
      </c>
      <c r="E46" s="231">
        <v>0</v>
      </c>
      <c r="F46" s="231">
        <v>14</v>
      </c>
      <c r="G46" s="231">
        <v>3</v>
      </c>
      <c r="H46" s="231">
        <v>1</v>
      </c>
      <c r="I46" s="232">
        <v>1</v>
      </c>
      <c r="J46" s="233">
        <f t="shared" si="8"/>
        <v>21</v>
      </c>
      <c r="K46" s="284">
        <v>21</v>
      </c>
      <c r="L46" s="236">
        <v>34</v>
      </c>
      <c r="M46" s="234">
        <v>778</v>
      </c>
      <c r="N46" s="235">
        <v>1023</v>
      </c>
      <c r="O46" s="236">
        <v>1200</v>
      </c>
      <c r="P46" s="436">
        <f t="shared" si="9"/>
        <v>0.3333333333333333</v>
      </c>
      <c r="Q46" s="437">
        <f t="shared" si="10"/>
        <v>0.16666666666666666</v>
      </c>
      <c r="R46" s="437">
        <f t="shared" si="11"/>
        <v>0</v>
      </c>
      <c r="S46" s="437">
        <f t="shared" si="12"/>
        <v>1.2727272727272727</v>
      </c>
      <c r="T46" s="437">
        <f t="shared" si="13"/>
        <v>0.75</v>
      </c>
      <c r="U46" s="437">
        <f t="shared" si="14"/>
        <v>0.25</v>
      </c>
      <c r="V46" s="243">
        <f t="shared" si="15"/>
        <v>0.25</v>
      </c>
      <c r="W46" s="308">
        <f t="shared" si="16"/>
        <v>0.5675675675675675</v>
      </c>
      <c r="X46" s="285">
        <v>0.5675675675675675</v>
      </c>
      <c r="Y46" s="286">
        <v>0.918918918918919</v>
      </c>
      <c r="Z46" s="241">
        <v>0.25</v>
      </c>
      <c r="AA46" s="242">
        <v>0.32</v>
      </c>
      <c r="AB46" s="372">
        <v>0.38</v>
      </c>
      <c r="AC46" s="345"/>
    </row>
    <row r="47" spans="1:29" s="245" customFormat="1" ht="13.5" customHeight="1">
      <c r="A47" s="713"/>
      <c r="B47" s="229">
        <v>12</v>
      </c>
      <c r="C47" s="230">
        <v>0</v>
      </c>
      <c r="D47" s="231">
        <v>0</v>
      </c>
      <c r="E47" s="231">
        <v>1</v>
      </c>
      <c r="F47" s="231">
        <v>3</v>
      </c>
      <c r="G47" s="231">
        <v>0</v>
      </c>
      <c r="H47" s="231">
        <v>0</v>
      </c>
      <c r="I47" s="232">
        <v>3</v>
      </c>
      <c r="J47" s="233">
        <f t="shared" si="8"/>
        <v>7</v>
      </c>
      <c r="K47" s="284">
        <v>11</v>
      </c>
      <c r="L47" s="236">
        <v>22</v>
      </c>
      <c r="M47" s="234">
        <v>620</v>
      </c>
      <c r="N47" s="235">
        <v>815</v>
      </c>
      <c r="O47" s="236">
        <v>954</v>
      </c>
      <c r="P47" s="436">
        <f t="shared" si="9"/>
        <v>0</v>
      </c>
      <c r="Q47" s="437">
        <f t="shared" si="10"/>
        <v>0</v>
      </c>
      <c r="R47" s="437">
        <f t="shared" si="11"/>
        <v>0.2</v>
      </c>
      <c r="S47" s="437">
        <f t="shared" si="12"/>
        <v>0.2727272727272727</v>
      </c>
      <c r="T47" s="437">
        <f t="shared" si="13"/>
        <v>0</v>
      </c>
      <c r="U47" s="437">
        <f t="shared" si="14"/>
        <v>0</v>
      </c>
      <c r="V47" s="243">
        <f t="shared" si="15"/>
        <v>0.75</v>
      </c>
      <c r="W47" s="308">
        <f t="shared" si="16"/>
        <v>0.1891891891891892</v>
      </c>
      <c r="X47" s="285">
        <v>0.2972972972972973</v>
      </c>
      <c r="Y47" s="286">
        <v>0.5945945945945946</v>
      </c>
      <c r="Z47" s="241">
        <v>0.2</v>
      </c>
      <c r="AA47" s="242">
        <v>0.26</v>
      </c>
      <c r="AB47" s="372">
        <v>0.3</v>
      </c>
      <c r="AC47" s="345"/>
    </row>
    <row r="48" spans="1:29" s="245" customFormat="1" ht="13.5" customHeight="1">
      <c r="A48" s="714"/>
      <c r="B48" s="248">
        <v>13</v>
      </c>
      <c r="C48" s="249">
        <v>0</v>
      </c>
      <c r="D48" s="250">
        <v>0</v>
      </c>
      <c r="E48" s="250">
        <v>0</v>
      </c>
      <c r="F48" s="250">
        <v>3</v>
      </c>
      <c r="G48" s="250">
        <v>0</v>
      </c>
      <c r="H48" s="250">
        <v>1</v>
      </c>
      <c r="I48" s="251">
        <v>0</v>
      </c>
      <c r="J48" s="252">
        <f t="shared" si="8"/>
        <v>4</v>
      </c>
      <c r="K48" s="288">
        <v>8</v>
      </c>
      <c r="L48" s="255">
        <v>21</v>
      </c>
      <c r="M48" s="253">
        <v>642</v>
      </c>
      <c r="N48" s="254">
        <v>743</v>
      </c>
      <c r="O48" s="255">
        <v>840</v>
      </c>
      <c r="P48" s="445">
        <f t="shared" si="9"/>
        <v>0</v>
      </c>
      <c r="Q48" s="446">
        <f t="shared" si="10"/>
        <v>0</v>
      </c>
      <c r="R48" s="446">
        <f t="shared" si="11"/>
        <v>0</v>
      </c>
      <c r="S48" s="446">
        <f t="shared" si="12"/>
        <v>0.2727272727272727</v>
      </c>
      <c r="T48" s="446">
        <f t="shared" si="13"/>
        <v>0</v>
      </c>
      <c r="U48" s="446">
        <f t="shared" si="14"/>
        <v>0.25</v>
      </c>
      <c r="V48" s="261">
        <f t="shared" si="15"/>
        <v>0</v>
      </c>
      <c r="W48" s="312">
        <f t="shared" si="16"/>
        <v>0.10810810810810811</v>
      </c>
      <c r="X48" s="289">
        <v>0.21621621621621623</v>
      </c>
      <c r="Y48" s="290">
        <v>0.5675675675675675</v>
      </c>
      <c r="Z48" s="259">
        <v>0.2</v>
      </c>
      <c r="AA48" s="260">
        <v>0.24</v>
      </c>
      <c r="AB48" s="374">
        <v>0.27</v>
      </c>
      <c r="AC48" s="345"/>
    </row>
    <row r="49" spans="1:29" s="245" customFormat="1" ht="13.5" customHeight="1">
      <c r="A49" s="712">
        <v>4</v>
      </c>
      <c r="B49" s="229">
        <v>14</v>
      </c>
      <c r="C49" s="230">
        <v>1</v>
      </c>
      <c r="D49" s="231">
        <v>0</v>
      </c>
      <c r="E49" s="231">
        <v>0</v>
      </c>
      <c r="F49" s="231">
        <v>5</v>
      </c>
      <c r="G49" s="231">
        <v>0</v>
      </c>
      <c r="H49" s="231">
        <v>0</v>
      </c>
      <c r="I49" s="232">
        <v>0</v>
      </c>
      <c r="J49" s="233">
        <f t="shared" si="8"/>
        <v>6</v>
      </c>
      <c r="K49" s="284">
        <v>11</v>
      </c>
      <c r="L49" s="236">
        <v>9</v>
      </c>
      <c r="M49" s="234">
        <v>504</v>
      </c>
      <c r="N49" s="235">
        <v>584</v>
      </c>
      <c r="O49" s="236">
        <v>679</v>
      </c>
      <c r="P49" s="436">
        <f t="shared" si="9"/>
        <v>0.3333333333333333</v>
      </c>
      <c r="Q49" s="437">
        <f t="shared" si="10"/>
        <v>0</v>
      </c>
      <c r="R49" s="437">
        <f t="shared" si="11"/>
        <v>0</v>
      </c>
      <c r="S49" s="437">
        <f t="shared" si="12"/>
        <v>0.45454545454545453</v>
      </c>
      <c r="T49" s="437">
        <f t="shared" si="13"/>
        <v>0</v>
      </c>
      <c r="U49" s="437">
        <f t="shared" si="14"/>
        <v>0</v>
      </c>
      <c r="V49" s="243">
        <f t="shared" si="15"/>
        <v>0</v>
      </c>
      <c r="W49" s="308">
        <f t="shared" si="16"/>
        <v>0.16216216216216217</v>
      </c>
      <c r="X49" s="285">
        <v>0.2972972972972973</v>
      </c>
      <c r="Y49" s="286">
        <v>0.24324324324324326</v>
      </c>
      <c r="Z49" s="241">
        <v>0.16</v>
      </c>
      <c r="AA49" s="242">
        <v>0.19</v>
      </c>
      <c r="AB49" s="372">
        <v>0.22</v>
      </c>
      <c r="AC49" s="345"/>
    </row>
    <row r="50" spans="1:29" s="245" customFormat="1" ht="13.5" customHeight="1">
      <c r="A50" s="713"/>
      <c r="B50" s="229">
        <v>15</v>
      </c>
      <c r="C50" s="230">
        <v>0</v>
      </c>
      <c r="D50" s="231">
        <v>0</v>
      </c>
      <c r="E50" s="231">
        <v>2</v>
      </c>
      <c r="F50" s="231">
        <v>3</v>
      </c>
      <c r="G50" s="231">
        <v>0</v>
      </c>
      <c r="H50" s="231">
        <v>0</v>
      </c>
      <c r="I50" s="232">
        <v>0</v>
      </c>
      <c r="J50" s="233">
        <f t="shared" si="8"/>
        <v>5</v>
      </c>
      <c r="K50" s="284">
        <v>25</v>
      </c>
      <c r="L50" s="236">
        <v>10</v>
      </c>
      <c r="M50" s="234">
        <v>515</v>
      </c>
      <c r="N50" s="235">
        <v>613</v>
      </c>
      <c r="O50" s="236">
        <v>657</v>
      </c>
      <c r="P50" s="436">
        <f t="shared" si="9"/>
        <v>0</v>
      </c>
      <c r="Q50" s="437">
        <f t="shared" si="10"/>
        <v>0</v>
      </c>
      <c r="R50" s="437">
        <f t="shared" si="11"/>
        <v>0.4</v>
      </c>
      <c r="S50" s="437">
        <f t="shared" si="12"/>
        <v>0.2727272727272727</v>
      </c>
      <c r="T50" s="437">
        <f t="shared" si="13"/>
        <v>0</v>
      </c>
      <c r="U50" s="437">
        <f t="shared" si="14"/>
        <v>0</v>
      </c>
      <c r="V50" s="243">
        <f t="shared" si="15"/>
        <v>0</v>
      </c>
      <c r="W50" s="308">
        <f t="shared" si="16"/>
        <v>0.13513513513513514</v>
      </c>
      <c r="X50" s="285">
        <v>0.6756756756756757</v>
      </c>
      <c r="Y50" s="286">
        <v>0.2702702702702703</v>
      </c>
      <c r="Z50" s="241">
        <v>0.16</v>
      </c>
      <c r="AA50" s="242">
        <v>0.19</v>
      </c>
      <c r="AB50" s="372">
        <v>0.21</v>
      </c>
      <c r="AC50" s="345"/>
    </row>
    <row r="51" spans="1:29" s="245" customFormat="1" ht="13.5" customHeight="1">
      <c r="A51" s="713"/>
      <c r="B51" s="229">
        <v>16</v>
      </c>
      <c r="C51" s="230">
        <v>4</v>
      </c>
      <c r="D51" s="231">
        <v>0</v>
      </c>
      <c r="E51" s="231">
        <v>0</v>
      </c>
      <c r="F51" s="231">
        <v>3</v>
      </c>
      <c r="G51" s="231">
        <v>0</v>
      </c>
      <c r="H51" s="231">
        <v>0</v>
      </c>
      <c r="I51" s="232">
        <v>0</v>
      </c>
      <c r="J51" s="233">
        <f t="shared" si="8"/>
        <v>7</v>
      </c>
      <c r="K51" s="284">
        <v>20</v>
      </c>
      <c r="L51" s="236">
        <v>17</v>
      </c>
      <c r="M51" s="234">
        <v>505</v>
      </c>
      <c r="N51" s="235">
        <v>554</v>
      </c>
      <c r="O51" s="236">
        <v>675</v>
      </c>
      <c r="P51" s="436">
        <f t="shared" si="9"/>
        <v>1.3333333333333333</v>
      </c>
      <c r="Q51" s="437">
        <f t="shared" si="10"/>
        <v>0</v>
      </c>
      <c r="R51" s="437">
        <f t="shared" si="11"/>
        <v>0</v>
      </c>
      <c r="S51" s="437">
        <f t="shared" si="12"/>
        <v>0.2727272727272727</v>
      </c>
      <c r="T51" s="437">
        <f t="shared" si="13"/>
        <v>0</v>
      </c>
      <c r="U51" s="437">
        <f t="shared" si="14"/>
        <v>0</v>
      </c>
      <c r="V51" s="243">
        <f t="shared" si="15"/>
        <v>0</v>
      </c>
      <c r="W51" s="308">
        <f t="shared" si="16"/>
        <v>0.1891891891891892</v>
      </c>
      <c r="X51" s="285">
        <v>0.5405405405405406</v>
      </c>
      <c r="Y51" s="286">
        <v>0.4594594594594595</v>
      </c>
      <c r="Z51" s="241">
        <v>0.16</v>
      </c>
      <c r="AA51" s="242">
        <v>0.18</v>
      </c>
      <c r="AB51" s="372">
        <v>0.21</v>
      </c>
      <c r="AC51" s="345"/>
    </row>
    <row r="52" spans="1:29" s="245" customFormat="1" ht="13.5" customHeight="1">
      <c r="A52" s="714"/>
      <c r="B52" s="229">
        <v>17</v>
      </c>
      <c r="C52" s="230">
        <v>0</v>
      </c>
      <c r="D52" s="231">
        <v>0</v>
      </c>
      <c r="E52" s="231">
        <v>0</v>
      </c>
      <c r="F52" s="231">
        <v>1</v>
      </c>
      <c r="G52" s="231">
        <v>1</v>
      </c>
      <c r="H52" s="231">
        <v>0</v>
      </c>
      <c r="I52" s="232">
        <v>0</v>
      </c>
      <c r="J52" s="252">
        <f t="shared" si="8"/>
        <v>2</v>
      </c>
      <c r="K52" s="284">
        <v>9</v>
      </c>
      <c r="L52" s="236">
        <v>13</v>
      </c>
      <c r="M52" s="234">
        <v>438</v>
      </c>
      <c r="N52" s="235">
        <v>535</v>
      </c>
      <c r="O52" s="236">
        <v>572</v>
      </c>
      <c r="P52" s="436">
        <f t="shared" si="9"/>
        <v>0</v>
      </c>
      <c r="Q52" s="437">
        <f t="shared" si="10"/>
        <v>0</v>
      </c>
      <c r="R52" s="437">
        <f t="shared" si="11"/>
        <v>0</v>
      </c>
      <c r="S52" s="437">
        <f t="shared" si="12"/>
        <v>0.09090909090909091</v>
      </c>
      <c r="T52" s="437">
        <f t="shared" si="13"/>
        <v>0.25</v>
      </c>
      <c r="U52" s="437">
        <f t="shared" si="14"/>
        <v>0</v>
      </c>
      <c r="V52" s="243">
        <f t="shared" si="15"/>
        <v>0</v>
      </c>
      <c r="W52" s="308">
        <f t="shared" si="16"/>
        <v>0.05405405405405406</v>
      </c>
      <c r="X52" s="285">
        <v>0.24324324324324326</v>
      </c>
      <c r="Y52" s="286">
        <v>0.35135135135135137</v>
      </c>
      <c r="Z52" s="241">
        <v>0.14</v>
      </c>
      <c r="AA52" s="242">
        <v>0.17</v>
      </c>
      <c r="AB52" s="372">
        <v>0.18</v>
      </c>
      <c r="AC52" s="345"/>
    </row>
    <row r="53" spans="1:29" s="245" customFormat="1" ht="13.5" customHeight="1">
      <c r="A53" s="712">
        <v>5</v>
      </c>
      <c r="B53" s="316">
        <v>18</v>
      </c>
      <c r="C53" s="317">
        <v>0</v>
      </c>
      <c r="D53" s="318">
        <v>0</v>
      </c>
      <c r="E53" s="318">
        <v>0</v>
      </c>
      <c r="F53" s="318">
        <v>2</v>
      </c>
      <c r="G53" s="318">
        <v>0</v>
      </c>
      <c r="H53" s="318">
        <v>0</v>
      </c>
      <c r="I53" s="319">
        <v>1</v>
      </c>
      <c r="J53" s="233">
        <f t="shared" si="8"/>
        <v>3</v>
      </c>
      <c r="K53" s="450">
        <v>11</v>
      </c>
      <c r="L53" s="277">
        <v>4</v>
      </c>
      <c r="M53" s="275">
        <v>360</v>
      </c>
      <c r="N53" s="276">
        <v>379</v>
      </c>
      <c r="O53" s="277">
        <v>340</v>
      </c>
      <c r="P53" s="432">
        <f t="shared" si="9"/>
        <v>0</v>
      </c>
      <c r="Q53" s="433">
        <f t="shared" si="10"/>
        <v>0</v>
      </c>
      <c r="R53" s="433">
        <f t="shared" si="11"/>
        <v>0</v>
      </c>
      <c r="S53" s="433">
        <f t="shared" si="12"/>
        <v>0.18181818181818182</v>
      </c>
      <c r="T53" s="433">
        <f t="shared" si="13"/>
        <v>0</v>
      </c>
      <c r="U53" s="433">
        <f t="shared" si="14"/>
        <v>0</v>
      </c>
      <c r="V53" s="282">
        <f t="shared" si="15"/>
        <v>0.25</v>
      </c>
      <c r="W53" s="320">
        <f t="shared" si="16"/>
        <v>0.08108108108108109</v>
      </c>
      <c r="X53" s="314">
        <v>0.2972972972972973</v>
      </c>
      <c r="Y53" s="321">
        <v>0.10810810810810811</v>
      </c>
      <c r="Z53" s="280">
        <v>0.12</v>
      </c>
      <c r="AA53" s="281">
        <v>0.12</v>
      </c>
      <c r="AB53" s="487">
        <v>0.11</v>
      </c>
      <c r="AC53" s="345"/>
    </row>
    <row r="54" spans="1:29" s="245" customFormat="1" ht="13.5" customHeight="1">
      <c r="A54" s="713"/>
      <c r="B54" s="229">
        <v>19</v>
      </c>
      <c r="C54" s="230">
        <v>0</v>
      </c>
      <c r="D54" s="231">
        <v>0</v>
      </c>
      <c r="E54" s="231">
        <v>0</v>
      </c>
      <c r="F54" s="231">
        <v>2</v>
      </c>
      <c r="G54" s="231">
        <v>0</v>
      </c>
      <c r="H54" s="231">
        <v>0</v>
      </c>
      <c r="I54" s="232">
        <v>0</v>
      </c>
      <c r="J54" s="233">
        <f t="shared" si="8"/>
        <v>2</v>
      </c>
      <c r="K54" s="284">
        <v>9</v>
      </c>
      <c r="L54" s="236">
        <v>6</v>
      </c>
      <c r="M54" s="234">
        <v>263</v>
      </c>
      <c r="N54" s="235">
        <v>391</v>
      </c>
      <c r="O54" s="236">
        <v>356</v>
      </c>
      <c r="P54" s="436">
        <f t="shared" si="9"/>
        <v>0</v>
      </c>
      <c r="Q54" s="437">
        <f t="shared" si="10"/>
        <v>0</v>
      </c>
      <c r="R54" s="437">
        <f t="shared" si="11"/>
        <v>0</v>
      </c>
      <c r="S54" s="437">
        <f t="shared" si="12"/>
        <v>0.18181818181818182</v>
      </c>
      <c r="T54" s="437">
        <f t="shared" si="13"/>
        <v>0</v>
      </c>
      <c r="U54" s="437">
        <f t="shared" si="14"/>
        <v>0</v>
      </c>
      <c r="V54" s="243">
        <f t="shared" si="15"/>
        <v>0</v>
      </c>
      <c r="W54" s="308">
        <f t="shared" si="16"/>
        <v>0.05405405405405406</v>
      </c>
      <c r="X54" s="285">
        <v>0.24324324324324326</v>
      </c>
      <c r="Y54" s="286">
        <v>0.16216216216216217</v>
      </c>
      <c r="Z54" s="241">
        <v>0.08</v>
      </c>
      <c r="AA54" s="242">
        <v>0.12</v>
      </c>
      <c r="AB54" s="372">
        <v>0.11</v>
      </c>
      <c r="AC54" s="345"/>
    </row>
    <row r="55" spans="1:29" s="245" customFormat="1" ht="13.5" customHeight="1">
      <c r="A55" s="713"/>
      <c r="B55" s="229">
        <v>20</v>
      </c>
      <c r="C55" s="230">
        <v>0</v>
      </c>
      <c r="D55" s="231">
        <v>0</v>
      </c>
      <c r="E55" s="231">
        <v>0</v>
      </c>
      <c r="F55" s="231">
        <v>3</v>
      </c>
      <c r="G55" s="231">
        <v>0</v>
      </c>
      <c r="H55" s="231">
        <v>0</v>
      </c>
      <c r="I55" s="232">
        <v>0</v>
      </c>
      <c r="J55" s="233">
        <f t="shared" si="8"/>
        <v>3</v>
      </c>
      <c r="K55" s="284">
        <v>5</v>
      </c>
      <c r="L55" s="236">
        <v>8</v>
      </c>
      <c r="M55" s="234">
        <v>300</v>
      </c>
      <c r="N55" s="235">
        <v>359</v>
      </c>
      <c r="O55" s="236">
        <v>369</v>
      </c>
      <c r="P55" s="436">
        <f t="shared" si="9"/>
        <v>0</v>
      </c>
      <c r="Q55" s="437">
        <f t="shared" si="10"/>
        <v>0</v>
      </c>
      <c r="R55" s="437">
        <f t="shared" si="11"/>
        <v>0</v>
      </c>
      <c r="S55" s="437">
        <f t="shared" si="12"/>
        <v>0.2727272727272727</v>
      </c>
      <c r="T55" s="437">
        <f t="shared" si="13"/>
        <v>0</v>
      </c>
      <c r="U55" s="437">
        <f t="shared" si="14"/>
        <v>0</v>
      </c>
      <c r="V55" s="243">
        <f t="shared" si="15"/>
        <v>0</v>
      </c>
      <c r="W55" s="308">
        <f t="shared" si="16"/>
        <v>0.08108108108108109</v>
      </c>
      <c r="X55" s="285">
        <v>0.13513513513513514</v>
      </c>
      <c r="Y55" s="286">
        <v>0.21621621621621623</v>
      </c>
      <c r="Z55" s="241">
        <v>0.09</v>
      </c>
      <c r="AA55" s="242">
        <v>0.11</v>
      </c>
      <c r="AB55" s="372">
        <v>0.12</v>
      </c>
      <c r="AC55" s="345"/>
    </row>
    <row r="56" spans="1:29" s="245" customFormat="1" ht="13.5" customHeight="1">
      <c r="A56" s="713"/>
      <c r="B56" s="229">
        <v>21</v>
      </c>
      <c r="C56" s="230">
        <v>0</v>
      </c>
      <c r="D56" s="231">
        <v>0</v>
      </c>
      <c r="E56" s="231">
        <v>0</v>
      </c>
      <c r="F56" s="231">
        <v>3</v>
      </c>
      <c r="G56" s="231">
        <v>1</v>
      </c>
      <c r="H56" s="231">
        <v>0</v>
      </c>
      <c r="I56" s="232">
        <v>0</v>
      </c>
      <c r="J56" s="233">
        <f t="shared" si="8"/>
        <v>4</v>
      </c>
      <c r="K56" s="284">
        <v>6</v>
      </c>
      <c r="L56" s="236">
        <v>9</v>
      </c>
      <c r="M56" s="234">
        <v>263</v>
      </c>
      <c r="N56" s="235">
        <v>426</v>
      </c>
      <c r="O56" s="236">
        <v>397</v>
      </c>
      <c r="P56" s="436">
        <f t="shared" si="9"/>
        <v>0</v>
      </c>
      <c r="Q56" s="437">
        <f t="shared" si="10"/>
        <v>0</v>
      </c>
      <c r="R56" s="437">
        <f t="shared" si="11"/>
        <v>0</v>
      </c>
      <c r="S56" s="437">
        <f t="shared" si="12"/>
        <v>0.2727272727272727</v>
      </c>
      <c r="T56" s="437">
        <f t="shared" si="13"/>
        <v>0.25</v>
      </c>
      <c r="U56" s="437">
        <f t="shared" si="14"/>
        <v>0</v>
      </c>
      <c r="V56" s="243">
        <f t="shared" si="15"/>
        <v>0</v>
      </c>
      <c r="W56" s="308">
        <f t="shared" si="16"/>
        <v>0.10810810810810811</v>
      </c>
      <c r="X56" s="285">
        <v>0.16216216216216217</v>
      </c>
      <c r="Y56" s="286">
        <v>0.24324324324324326</v>
      </c>
      <c r="Z56" s="241">
        <v>0.08</v>
      </c>
      <c r="AA56" s="242">
        <v>0.14</v>
      </c>
      <c r="AB56" s="372">
        <v>0.13</v>
      </c>
      <c r="AC56" s="345"/>
    </row>
    <row r="57" spans="1:29" s="3" customFormat="1" ht="13.5" customHeight="1">
      <c r="A57" s="714"/>
      <c r="B57" s="451">
        <v>22</v>
      </c>
      <c r="C57" s="253">
        <v>0</v>
      </c>
      <c r="D57" s="288">
        <v>0</v>
      </c>
      <c r="E57" s="288">
        <v>0</v>
      </c>
      <c r="F57" s="288">
        <v>2</v>
      </c>
      <c r="G57" s="288">
        <v>0</v>
      </c>
      <c r="H57" s="288">
        <v>0</v>
      </c>
      <c r="I57" s="255">
        <v>0</v>
      </c>
      <c r="J57" s="233">
        <f t="shared" si="8"/>
        <v>2</v>
      </c>
      <c r="K57" s="288">
        <v>5</v>
      </c>
      <c r="L57" s="255">
        <v>4</v>
      </c>
      <c r="M57" s="253">
        <v>273</v>
      </c>
      <c r="N57" s="254">
        <v>369</v>
      </c>
      <c r="O57" s="255">
        <v>381</v>
      </c>
      <c r="P57" s="445">
        <f t="shared" si="9"/>
        <v>0</v>
      </c>
      <c r="Q57" s="446">
        <f t="shared" si="10"/>
        <v>0</v>
      </c>
      <c r="R57" s="446">
        <f t="shared" si="11"/>
        <v>0</v>
      </c>
      <c r="S57" s="446">
        <f t="shared" si="12"/>
        <v>0.18181818181818182</v>
      </c>
      <c r="T57" s="446">
        <f t="shared" si="13"/>
        <v>0</v>
      </c>
      <c r="U57" s="446">
        <f t="shared" si="14"/>
        <v>0</v>
      </c>
      <c r="V57" s="261">
        <f t="shared" si="15"/>
        <v>0</v>
      </c>
      <c r="W57" s="312">
        <f t="shared" si="16"/>
        <v>0.05405405405405406</v>
      </c>
      <c r="X57" s="289">
        <v>0.13513513513513514</v>
      </c>
      <c r="Y57" s="290">
        <v>0.10810810810810811</v>
      </c>
      <c r="Z57" s="259">
        <v>0.09</v>
      </c>
      <c r="AA57" s="260">
        <v>0.12</v>
      </c>
      <c r="AB57" s="374">
        <v>0.12</v>
      </c>
      <c r="AC57" s="373"/>
    </row>
    <row r="58" spans="1:29" s="3" customFormat="1" ht="15.75" customHeight="1">
      <c r="A58" s="750" t="s">
        <v>60</v>
      </c>
      <c r="B58" s="751"/>
      <c r="C58" s="7">
        <f>SUM(C6:C57)</f>
        <v>99</v>
      </c>
      <c r="D58" s="8">
        <f aca="true" t="shared" si="17" ref="D58:I58">SUM(D6:D57)</f>
        <v>227</v>
      </c>
      <c r="E58" s="8">
        <f t="shared" si="17"/>
        <v>367</v>
      </c>
      <c r="F58" s="8">
        <f t="shared" si="17"/>
        <v>459</v>
      </c>
      <c r="G58" s="8">
        <f t="shared" si="17"/>
        <v>121</v>
      </c>
      <c r="H58" s="8">
        <f t="shared" si="17"/>
        <v>90</v>
      </c>
      <c r="I58" s="50">
        <f t="shared" si="17"/>
        <v>87</v>
      </c>
      <c r="J58" s="452">
        <f aca="true" t="shared" si="18" ref="J58:W58">SUM(J6:J57)</f>
        <v>1450</v>
      </c>
      <c r="K58" s="101">
        <v>1702</v>
      </c>
      <c r="L58" s="453">
        <v>1094</v>
      </c>
      <c r="M58" s="452">
        <f>SUM(M6:M57)</f>
        <v>96358</v>
      </c>
      <c r="N58" s="454">
        <v>95237</v>
      </c>
      <c r="O58" s="453">
        <f t="shared" si="18"/>
        <v>71397</v>
      </c>
      <c r="P58" s="455">
        <f t="shared" si="18"/>
        <v>33</v>
      </c>
      <c r="Q58" s="11">
        <f t="shared" si="18"/>
        <v>37.83333333333333</v>
      </c>
      <c r="R58" s="11">
        <f t="shared" si="18"/>
        <v>73.4</v>
      </c>
      <c r="S58" s="11">
        <f t="shared" si="18"/>
        <v>41.727272727272734</v>
      </c>
      <c r="T58" s="11">
        <f t="shared" si="18"/>
        <v>30.25</v>
      </c>
      <c r="U58" s="11">
        <f t="shared" si="18"/>
        <v>22.5</v>
      </c>
      <c r="V58" s="48">
        <f t="shared" si="18"/>
        <v>21.75</v>
      </c>
      <c r="W58" s="10">
        <f t="shared" si="18"/>
        <v>39.18918918918917</v>
      </c>
      <c r="X58" s="11">
        <v>45.99999999999999</v>
      </c>
      <c r="Y58" s="48">
        <v>29.567567567567565</v>
      </c>
      <c r="Z58" s="10">
        <f>SUM(Z6:Z57)</f>
        <v>30.659999999999997</v>
      </c>
      <c r="AA58" s="89">
        <v>30.270000000000007</v>
      </c>
      <c r="AB58" s="12">
        <f>SUM(AB6:AB57)</f>
        <v>22.740000000000006</v>
      </c>
      <c r="AC58" s="373"/>
    </row>
    <row r="59" spans="2:28" s="62" customFormat="1" ht="13.5" customHeight="1">
      <c r="B59" s="60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4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="456" customFormat="1" ht="17.25">
      <c r="B60" s="457"/>
    </row>
    <row r="61" spans="2:14" s="456" customFormat="1" ht="17.25">
      <c r="B61" s="457"/>
      <c r="M61" s="458"/>
      <c r="N61" s="458"/>
    </row>
    <row r="62" s="456" customFormat="1" ht="17.25">
      <c r="B62" s="457"/>
    </row>
    <row r="63" spans="2:28" s="459" customFormat="1" ht="17.25">
      <c r="B63" s="460"/>
      <c r="M63" s="456"/>
      <c r="N63" s="456"/>
      <c r="O63" s="456"/>
      <c r="Z63" s="456"/>
      <c r="AA63" s="456"/>
      <c r="AB63" s="456"/>
    </row>
    <row r="64" spans="2:28" s="459" customFormat="1" ht="17.25">
      <c r="B64" s="460"/>
      <c r="M64" s="456"/>
      <c r="N64" s="456"/>
      <c r="O64" s="456"/>
      <c r="Z64" s="456"/>
      <c r="AA64" s="456"/>
      <c r="AB64" s="456"/>
    </row>
    <row r="65" spans="2:28" s="459" customFormat="1" ht="17.25">
      <c r="B65" s="460"/>
      <c r="M65" s="456"/>
      <c r="N65" s="456"/>
      <c r="O65" s="456"/>
      <c r="Z65" s="456"/>
      <c r="AA65" s="456"/>
      <c r="AB65" s="456"/>
    </row>
    <row r="66" spans="2:28" s="459" customFormat="1" ht="17.25">
      <c r="B66" s="460"/>
      <c r="M66" s="456"/>
      <c r="N66" s="456"/>
      <c r="O66" s="456"/>
      <c r="Z66" s="456"/>
      <c r="AA66" s="456"/>
      <c r="AB66" s="456"/>
    </row>
  </sheetData>
  <sheetProtection/>
  <mergeCells count="33">
    <mergeCell ref="A23:A27"/>
    <mergeCell ref="A28:A31"/>
    <mergeCell ref="A58:B58"/>
    <mergeCell ref="A6:A9"/>
    <mergeCell ref="A10:A13"/>
    <mergeCell ref="W3:Y3"/>
    <mergeCell ref="A45:A48"/>
    <mergeCell ref="A41:A44"/>
    <mergeCell ref="A14:A18"/>
    <mergeCell ref="A32:A35"/>
    <mergeCell ref="A49:A52"/>
    <mergeCell ref="A36:A40"/>
    <mergeCell ref="C2:O2"/>
    <mergeCell ref="A53:A57"/>
    <mergeCell ref="P2:AB2"/>
    <mergeCell ref="C3:I3"/>
    <mergeCell ref="J3:L3"/>
    <mergeCell ref="M3:O3"/>
    <mergeCell ref="Z3:AB3"/>
    <mergeCell ref="A19:A22"/>
    <mergeCell ref="P3:V3"/>
    <mergeCell ref="J4:J5"/>
    <mergeCell ref="K4:K5"/>
    <mergeCell ref="L4:L5"/>
    <mergeCell ref="M4:M5"/>
    <mergeCell ref="O4:O5"/>
    <mergeCell ref="N4:N5"/>
    <mergeCell ref="W4:W5"/>
    <mergeCell ref="X4:X5"/>
    <mergeCell ref="Y4:Y5"/>
    <mergeCell ref="Z4:Z5"/>
    <mergeCell ref="AB4:AB5"/>
    <mergeCell ref="AA4:AA5"/>
  </mergeCells>
  <printOptions horizontalCentered="1" verticalCentered="1"/>
  <pageMargins left="0" right="0" top="0.3937007874015748" bottom="0" header="0.4724409448818898" footer="0.15748031496062992"/>
  <pageSetup horizontalDpi="1200" verticalDpi="1200" orientation="landscape" paperSize="9" scale="68" r:id="rId1"/>
  <ignoredErrors>
    <ignoredError sqref="B6:B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D64"/>
  <sheetViews>
    <sheetView showGridLines="0" showZeros="0"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346" customWidth="1"/>
    <col min="2" max="2" width="4.625" style="347" customWidth="1"/>
    <col min="3" max="9" width="6.75390625" style="348" customWidth="1"/>
    <col min="10" max="12" width="7.375" style="348" customWidth="1"/>
    <col min="13" max="15" width="8.75390625" style="348" customWidth="1"/>
    <col min="16" max="22" width="7.75390625" style="348" customWidth="1"/>
    <col min="23" max="28" width="7.875" style="348" customWidth="1"/>
    <col min="29" max="16384" width="9.00390625" style="346" customWidth="1"/>
  </cols>
  <sheetData>
    <row r="1" spans="1:28" s="209" customFormat="1" ht="24.75" customHeight="1">
      <c r="A1" s="206" t="s">
        <v>110</v>
      </c>
      <c r="B1" s="207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</row>
    <row r="2" spans="1:28" s="213" customFormat="1" ht="18" customHeight="1">
      <c r="A2" s="210"/>
      <c r="B2" s="211"/>
      <c r="C2" s="734" t="s">
        <v>56</v>
      </c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  <c r="P2" s="731" t="s">
        <v>88</v>
      </c>
      <c r="Q2" s="732"/>
      <c r="R2" s="732"/>
      <c r="S2" s="732"/>
      <c r="T2" s="732"/>
      <c r="U2" s="732"/>
      <c r="V2" s="732"/>
      <c r="W2" s="732"/>
      <c r="X2" s="732"/>
      <c r="Y2" s="732"/>
      <c r="Z2" s="732"/>
      <c r="AA2" s="732"/>
      <c r="AB2" s="748"/>
    </row>
    <row r="3" spans="1:28" s="213" customFormat="1" ht="18" customHeight="1">
      <c r="A3" s="214"/>
      <c r="B3" s="215"/>
      <c r="C3" s="735" t="s">
        <v>100</v>
      </c>
      <c r="D3" s="736"/>
      <c r="E3" s="736"/>
      <c r="F3" s="736"/>
      <c r="G3" s="736"/>
      <c r="H3" s="736"/>
      <c r="I3" s="736"/>
      <c r="J3" s="737" t="s">
        <v>53</v>
      </c>
      <c r="K3" s="738"/>
      <c r="L3" s="738"/>
      <c r="M3" s="743" t="s">
        <v>59</v>
      </c>
      <c r="N3" s="744"/>
      <c r="O3" s="745"/>
      <c r="P3" s="752" t="s">
        <v>100</v>
      </c>
      <c r="Q3" s="723"/>
      <c r="R3" s="723"/>
      <c r="S3" s="723"/>
      <c r="T3" s="723"/>
      <c r="U3" s="723"/>
      <c r="V3" s="723"/>
      <c r="W3" s="722" t="s">
        <v>57</v>
      </c>
      <c r="X3" s="723"/>
      <c r="Y3" s="723"/>
      <c r="Z3" s="740" t="s">
        <v>58</v>
      </c>
      <c r="AA3" s="741"/>
      <c r="AB3" s="742"/>
    </row>
    <row r="4" spans="1:28" s="213" customFormat="1" ht="6.75" customHeight="1">
      <c r="A4" s="214"/>
      <c r="B4" s="215"/>
      <c r="C4" s="216"/>
      <c r="D4" s="217"/>
      <c r="E4" s="217"/>
      <c r="F4" s="217"/>
      <c r="G4" s="217"/>
      <c r="H4" s="217"/>
      <c r="I4" s="218"/>
      <c r="J4" s="708">
        <v>2014</v>
      </c>
      <c r="K4" s="710">
        <v>2013</v>
      </c>
      <c r="L4" s="702">
        <v>2012</v>
      </c>
      <c r="M4" s="704">
        <v>2014</v>
      </c>
      <c r="N4" s="710">
        <v>2013</v>
      </c>
      <c r="O4" s="706">
        <v>2012</v>
      </c>
      <c r="P4" s="219"/>
      <c r="Q4" s="217"/>
      <c r="R4" s="217"/>
      <c r="S4" s="217"/>
      <c r="T4" s="217"/>
      <c r="U4" s="217"/>
      <c r="V4" s="218"/>
      <c r="W4" s="708">
        <v>2014</v>
      </c>
      <c r="X4" s="710">
        <v>2013</v>
      </c>
      <c r="Y4" s="702">
        <v>2012</v>
      </c>
      <c r="Z4" s="704">
        <v>2014</v>
      </c>
      <c r="AA4" s="710">
        <v>2013</v>
      </c>
      <c r="AB4" s="702">
        <v>2012</v>
      </c>
    </row>
    <row r="5" spans="1:28" s="228" customFormat="1" ht="61.5" customHeight="1">
      <c r="A5" s="220" t="s">
        <v>54</v>
      </c>
      <c r="B5" s="221" t="s">
        <v>55</v>
      </c>
      <c r="C5" s="222" t="s">
        <v>82</v>
      </c>
      <c r="D5" s="223" t="s">
        <v>83</v>
      </c>
      <c r="E5" s="223" t="s">
        <v>84</v>
      </c>
      <c r="F5" s="223" t="s">
        <v>52</v>
      </c>
      <c r="G5" s="223" t="s">
        <v>93</v>
      </c>
      <c r="H5" s="223" t="s">
        <v>85</v>
      </c>
      <c r="I5" s="224" t="s">
        <v>86</v>
      </c>
      <c r="J5" s="709"/>
      <c r="K5" s="711"/>
      <c r="L5" s="703"/>
      <c r="M5" s="705"/>
      <c r="N5" s="711"/>
      <c r="O5" s="707"/>
      <c r="P5" s="225" t="s">
        <v>82</v>
      </c>
      <c r="Q5" s="223" t="s">
        <v>83</v>
      </c>
      <c r="R5" s="223" t="s">
        <v>84</v>
      </c>
      <c r="S5" s="223" t="s">
        <v>52</v>
      </c>
      <c r="T5" s="223" t="s">
        <v>93</v>
      </c>
      <c r="U5" s="223" t="s">
        <v>85</v>
      </c>
      <c r="V5" s="226" t="s">
        <v>86</v>
      </c>
      <c r="W5" s="709"/>
      <c r="X5" s="711"/>
      <c r="Y5" s="703"/>
      <c r="Z5" s="705"/>
      <c r="AA5" s="711"/>
      <c r="AB5" s="703"/>
    </row>
    <row r="6" spans="1:28" s="246" customFormat="1" ht="13.5" customHeight="1">
      <c r="A6" s="721">
        <v>1</v>
      </c>
      <c r="B6" s="350" t="s">
        <v>0</v>
      </c>
      <c r="C6" s="298">
        <v>5</v>
      </c>
      <c r="D6" s="351">
        <v>0</v>
      </c>
      <c r="E6" s="351">
        <v>2</v>
      </c>
      <c r="F6" s="351">
        <v>7</v>
      </c>
      <c r="G6" s="351">
        <v>6</v>
      </c>
      <c r="H6" s="351">
        <v>0</v>
      </c>
      <c r="I6" s="352">
        <v>10</v>
      </c>
      <c r="J6" s="298">
        <f aca="true" t="shared" si="0" ref="J6:J57">SUM(C6:I6)</f>
        <v>30</v>
      </c>
      <c r="K6" s="351">
        <v>38</v>
      </c>
      <c r="L6" s="461">
        <v>38</v>
      </c>
      <c r="M6" s="295">
        <v>1699</v>
      </c>
      <c r="N6" s="353">
        <v>1733</v>
      </c>
      <c r="O6" s="297">
        <v>2529</v>
      </c>
      <c r="P6" s="237">
        <f aca="true" t="shared" si="1" ref="P6:P37">C6/3</f>
        <v>1.6666666666666667</v>
      </c>
      <c r="Q6" s="354">
        <f aca="true" t="shared" si="2" ref="Q6:Q37">D6/6</f>
        <v>0</v>
      </c>
      <c r="R6" s="354">
        <f aca="true" t="shared" si="3" ref="R6:R37">E6/5</f>
        <v>0.4</v>
      </c>
      <c r="S6" s="354">
        <f aca="true" t="shared" si="4" ref="S6:S37">F6/11</f>
        <v>0.6363636363636364</v>
      </c>
      <c r="T6" s="354">
        <f aca="true" t="shared" si="5" ref="T6:T37">G6/4</f>
        <v>1.5</v>
      </c>
      <c r="U6" s="354">
        <f aca="true" t="shared" si="6" ref="U6:U37">H6/4</f>
        <v>0</v>
      </c>
      <c r="V6" s="462">
        <f aca="true" t="shared" si="7" ref="V6:V37">I6/4</f>
        <v>2.5</v>
      </c>
      <c r="W6" s="356">
        <f aca="true" t="shared" si="8" ref="W6:W37">J6/37</f>
        <v>0.8108108108108109</v>
      </c>
      <c r="X6" s="354">
        <v>1.027027027027027</v>
      </c>
      <c r="Y6" s="305">
        <v>1.027027027027027</v>
      </c>
      <c r="Z6" s="463">
        <v>0.59</v>
      </c>
      <c r="AA6" s="464">
        <v>0.57</v>
      </c>
      <c r="AB6" s="465">
        <v>0.81</v>
      </c>
    </row>
    <row r="7" spans="1:28" s="246" customFormat="1" ht="13.5" customHeight="1">
      <c r="A7" s="713"/>
      <c r="B7" s="360" t="s">
        <v>1</v>
      </c>
      <c r="C7" s="233">
        <v>5</v>
      </c>
      <c r="D7" s="263">
        <v>8</v>
      </c>
      <c r="E7" s="263">
        <v>8</v>
      </c>
      <c r="F7" s="263">
        <v>24</v>
      </c>
      <c r="G7" s="263">
        <v>2</v>
      </c>
      <c r="H7" s="263">
        <v>5</v>
      </c>
      <c r="I7" s="264">
        <v>4</v>
      </c>
      <c r="J7" s="233">
        <f t="shared" si="0"/>
        <v>56</v>
      </c>
      <c r="K7" s="263">
        <v>41</v>
      </c>
      <c r="L7" s="422">
        <v>26</v>
      </c>
      <c r="M7" s="230">
        <v>2660</v>
      </c>
      <c r="N7" s="361">
        <v>2214</v>
      </c>
      <c r="O7" s="232">
        <v>2170</v>
      </c>
      <c r="P7" s="247">
        <f t="shared" si="1"/>
        <v>1.6666666666666667</v>
      </c>
      <c r="Q7" s="238">
        <f t="shared" si="2"/>
        <v>1.3333333333333333</v>
      </c>
      <c r="R7" s="238">
        <f t="shared" si="3"/>
        <v>1.6</v>
      </c>
      <c r="S7" s="238">
        <f t="shared" si="4"/>
        <v>2.1818181818181817</v>
      </c>
      <c r="T7" s="238">
        <f t="shared" si="5"/>
        <v>0.5</v>
      </c>
      <c r="U7" s="238">
        <f t="shared" si="6"/>
        <v>1.25</v>
      </c>
      <c r="V7" s="239">
        <f t="shared" si="7"/>
        <v>1</v>
      </c>
      <c r="W7" s="240">
        <f t="shared" si="8"/>
        <v>1.5135135135135136</v>
      </c>
      <c r="X7" s="238">
        <v>1.1081081081081081</v>
      </c>
      <c r="Y7" s="286">
        <v>0.7027027027027027</v>
      </c>
      <c r="Z7" s="406">
        <v>0.84</v>
      </c>
      <c r="AA7" s="407">
        <v>0.7</v>
      </c>
      <c r="AB7" s="466">
        <v>0.69</v>
      </c>
    </row>
    <row r="8" spans="1:28" s="246" customFormat="1" ht="13.5" customHeight="1">
      <c r="A8" s="713"/>
      <c r="B8" s="360" t="s">
        <v>2</v>
      </c>
      <c r="C8" s="233">
        <v>1</v>
      </c>
      <c r="D8" s="263">
        <v>2</v>
      </c>
      <c r="E8" s="263">
        <v>4</v>
      </c>
      <c r="F8" s="263">
        <v>16</v>
      </c>
      <c r="G8" s="263">
        <v>6</v>
      </c>
      <c r="H8" s="263">
        <v>4</v>
      </c>
      <c r="I8" s="264">
        <v>1</v>
      </c>
      <c r="J8" s="233">
        <f t="shared" si="0"/>
        <v>34</v>
      </c>
      <c r="K8" s="263">
        <v>30</v>
      </c>
      <c r="L8" s="422">
        <v>54</v>
      </c>
      <c r="M8" s="230">
        <v>1994</v>
      </c>
      <c r="N8" s="361">
        <v>1682</v>
      </c>
      <c r="O8" s="232">
        <v>2094</v>
      </c>
      <c r="P8" s="247">
        <f t="shared" si="1"/>
        <v>0.3333333333333333</v>
      </c>
      <c r="Q8" s="238">
        <f t="shared" si="2"/>
        <v>0.3333333333333333</v>
      </c>
      <c r="R8" s="238">
        <f t="shared" si="3"/>
        <v>0.8</v>
      </c>
      <c r="S8" s="238">
        <f t="shared" si="4"/>
        <v>1.4545454545454546</v>
      </c>
      <c r="T8" s="238">
        <f t="shared" si="5"/>
        <v>1.5</v>
      </c>
      <c r="U8" s="238">
        <f t="shared" si="6"/>
        <v>1</v>
      </c>
      <c r="V8" s="239">
        <f t="shared" si="7"/>
        <v>0.25</v>
      </c>
      <c r="W8" s="240">
        <f t="shared" si="8"/>
        <v>0.918918918918919</v>
      </c>
      <c r="X8" s="238">
        <v>0.8108108108108109</v>
      </c>
      <c r="Y8" s="286">
        <v>1.4594594594594594</v>
      </c>
      <c r="Z8" s="406">
        <v>0.63</v>
      </c>
      <c r="AA8" s="407">
        <v>0.53</v>
      </c>
      <c r="AB8" s="466">
        <v>0.67</v>
      </c>
    </row>
    <row r="9" spans="1:28" s="246" customFormat="1" ht="13.5" customHeight="1">
      <c r="A9" s="713"/>
      <c r="B9" s="360" t="s">
        <v>3</v>
      </c>
      <c r="C9" s="233">
        <v>5</v>
      </c>
      <c r="D9" s="263">
        <v>3</v>
      </c>
      <c r="E9" s="263">
        <v>2</v>
      </c>
      <c r="F9" s="263">
        <v>14</v>
      </c>
      <c r="G9" s="263">
        <v>2</v>
      </c>
      <c r="H9" s="263">
        <v>0</v>
      </c>
      <c r="I9" s="264">
        <v>0</v>
      </c>
      <c r="J9" s="233">
        <f t="shared" si="0"/>
        <v>26</v>
      </c>
      <c r="K9" s="263">
        <v>44</v>
      </c>
      <c r="L9" s="422">
        <v>43</v>
      </c>
      <c r="M9" s="230">
        <v>2030</v>
      </c>
      <c r="N9" s="361">
        <v>1786</v>
      </c>
      <c r="O9" s="232">
        <v>2078</v>
      </c>
      <c r="P9" s="247">
        <f t="shared" si="1"/>
        <v>1.6666666666666667</v>
      </c>
      <c r="Q9" s="238">
        <f t="shared" si="2"/>
        <v>0.5</v>
      </c>
      <c r="R9" s="238">
        <f t="shared" si="3"/>
        <v>0.4</v>
      </c>
      <c r="S9" s="238">
        <f t="shared" si="4"/>
        <v>1.2727272727272727</v>
      </c>
      <c r="T9" s="238">
        <f t="shared" si="5"/>
        <v>0.5</v>
      </c>
      <c r="U9" s="238">
        <f t="shared" si="6"/>
        <v>0</v>
      </c>
      <c r="V9" s="239">
        <f t="shared" si="7"/>
        <v>0</v>
      </c>
      <c r="W9" s="240">
        <f t="shared" si="8"/>
        <v>0.7027027027027027</v>
      </c>
      <c r="X9" s="238">
        <v>1.1891891891891893</v>
      </c>
      <c r="Y9" s="286">
        <v>1.162162162162162</v>
      </c>
      <c r="Z9" s="406">
        <v>0.64</v>
      </c>
      <c r="AA9" s="407">
        <v>0.57</v>
      </c>
      <c r="AB9" s="466">
        <v>0.66</v>
      </c>
    </row>
    <row r="10" spans="1:28" s="246" customFormat="1" ht="13.5" customHeight="1">
      <c r="A10" s="714"/>
      <c r="B10" s="365" t="s">
        <v>4</v>
      </c>
      <c r="C10" s="252">
        <v>0</v>
      </c>
      <c r="D10" s="366">
        <v>5</v>
      </c>
      <c r="E10" s="366">
        <v>4</v>
      </c>
      <c r="F10" s="366">
        <v>6</v>
      </c>
      <c r="G10" s="366">
        <v>9</v>
      </c>
      <c r="H10" s="366">
        <v>2</v>
      </c>
      <c r="I10" s="367">
        <v>2</v>
      </c>
      <c r="J10" s="252">
        <f t="shared" si="0"/>
        <v>28</v>
      </c>
      <c r="K10" s="366">
        <v>52</v>
      </c>
      <c r="L10" s="429">
        <v>46</v>
      </c>
      <c r="M10" s="249">
        <v>1862</v>
      </c>
      <c r="N10" s="368">
        <v>1658</v>
      </c>
      <c r="O10" s="251">
        <v>1689</v>
      </c>
      <c r="P10" s="269">
        <f t="shared" si="1"/>
        <v>0</v>
      </c>
      <c r="Q10" s="257">
        <f t="shared" si="2"/>
        <v>0.8333333333333334</v>
      </c>
      <c r="R10" s="257">
        <f t="shared" si="3"/>
        <v>0.8</v>
      </c>
      <c r="S10" s="257">
        <f t="shared" si="4"/>
        <v>0.5454545454545454</v>
      </c>
      <c r="T10" s="257">
        <f t="shared" si="5"/>
        <v>2.25</v>
      </c>
      <c r="U10" s="257">
        <f t="shared" si="6"/>
        <v>0.5</v>
      </c>
      <c r="V10" s="258">
        <f t="shared" si="7"/>
        <v>0.5</v>
      </c>
      <c r="W10" s="256">
        <f t="shared" si="8"/>
        <v>0.7567567567567568</v>
      </c>
      <c r="X10" s="257">
        <v>1.4054054054054055</v>
      </c>
      <c r="Y10" s="290">
        <v>1.2432432432432432</v>
      </c>
      <c r="Z10" s="411">
        <v>0.59</v>
      </c>
      <c r="AA10" s="412">
        <v>0.52</v>
      </c>
      <c r="AB10" s="467">
        <v>0.54</v>
      </c>
    </row>
    <row r="11" spans="1:28" s="3" customFormat="1" ht="13.5" customHeight="1">
      <c r="A11" s="712">
        <v>2</v>
      </c>
      <c r="B11" s="360" t="s">
        <v>5</v>
      </c>
      <c r="C11" s="234">
        <v>0</v>
      </c>
      <c r="D11" s="284">
        <v>1</v>
      </c>
      <c r="E11" s="284">
        <v>2</v>
      </c>
      <c r="F11" s="284">
        <v>12</v>
      </c>
      <c r="G11" s="284">
        <v>2</v>
      </c>
      <c r="H11" s="284">
        <v>2</v>
      </c>
      <c r="I11" s="236">
        <v>1</v>
      </c>
      <c r="J11" s="233">
        <f t="shared" si="0"/>
        <v>20</v>
      </c>
      <c r="K11" s="284">
        <v>31</v>
      </c>
      <c r="L11" s="236">
        <v>34</v>
      </c>
      <c r="M11" s="234">
        <v>1620</v>
      </c>
      <c r="N11" s="235">
        <v>1430</v>
      </c>
      <c r="O11" s="236">
        <v>1399</v>
      </c>
      <c r="P11" s="247">
        <f t="shared" si="1"/>
        <v>0</v>
      </c>
      <c r="Q11" s="238">
        <f t="shared" si="2"/>
        <v>0.16666666666666666</v>
      </c>
      <c r="R11" s="238">
        <f t="shared" si="3"/>
        <v>0.4</v>
      </c>
      <c r="S11" s="238">
        <f t="shared" si="4"/>
        <v>1.0909090909090908</v>
      </c>
      <c r="T11" s="238">
        <f t="shared" si="5"/>
        <v>0.5</v>
      </c>
      <c r="U11" s="238">
        <f t="shared" si="6"/>
        <v>0.5</v>
      </c>
      <c r="V11" s="268">
        <f t="shared" si="7"/>
        <v>0.25</v>
      </c>
      <c r="W11" s="240">
        <f t="shared" si="8"/>
        <v>0.5405405405405406</v>
      </c>
      <c r="X11" s="285">
        <v>0.8378378378378378</v>
      </c>
      <c r="Y11" s="286">
        <v>0.918918918918919</v>
      </c>
      <c r="Z11" s="406">
        <v>0.51</v>
      </c>
      <c r="AA11" s="407">
        <v>0.45</v>
      </c>
      <c r="AB11" s="466">
        <v>0.44</v>
      </c>
    </row>
    <row r="12" spans="1:28" s="3" customFormat="1" ht="13.5" customHeight="1">
      <c r="A12" s="713"/>
      <c r="B12" s="360" t="s">
        <v>6</v>
      </c>
      <c r="C12" s="234">
        <v>1</v>
      </c>
      <c r="D12" s="284">
        <v>1</v>
      </c>
      <c r="E12" s="284">
        <v>0</v>
      </c>
      <c r="F12" s="284">
        <v>4</v>
      </c>
      <c r="G12" s="284">
        <v>7</v>
      </c>
      <c r="H12" s="284">
        <v>1</v>
      </c>
      <c r="I12" s="236">
        <v>4</v>
      </c>
      <c r="J12" s="233">
        <f t="shared" si="0"/>
        <v>18</v>
      </c>
      <c r="K12" s="284">
        <v>37</v>
      </c>
      <c r="L12" s="236">
        <v>21</v>
      </c>
      <c r="M12" s="234">
        <v>1280</v>
      </c>
      <c r="N12" s="235">
        <v>1166</v>
      </c>
      <c r="O12" s="236">
        <v>1337</v>
      </c>
      <c r="P12" s="247">
        <f t="shared" si="1"/>
        <v>0.3333333333333333</v>
      </c>
      <c r="Q12" s="238">
        <f t="shared" si="2"/>
        <v>0.16666666666666666</v>
      </c>
      <c r="R12" s="238">
        <f t="shared" si="3"/>
        <v>0</v>
      </c>
      <c r="S12" s="238">
        <f t="shared" si="4"/>
        <v>0.36363636363636365</v>
      </c>
      <c r="T12" s="238">
        <f t="shared" si="5"/>
        <v>1.75</v>
      </c>
      <c r="U12" s="238">
        <f t="shared" si="6"/>
        <v>0.25</v>
      </c>
      <c r="V12" s="268">
        <f t="shared" si="7"/>
        <v>1</v>
      </c>
      <c r="W12" s="240">
        <f t="shared" si="8"/>
        <v>0.4864864864864865</v>
      </c>
      <c r="X12" s="285">
        <v>1</v>
      </c>
      <c r="Y12" s="286">
        <v>0.5675675675675675</v>
      </c>
      <c r="Z12" s="406">
        <v>0.41</v>
      </c>
      <c r="AA12" s="407">
        <v>0.37</v>
      </c>
      <c r="AB12" s="466">
        <v>0.42</v>
      </c>
    </row>
    <row r="13" spans="1:28" s="3" customFormat="1" ht="13.5" customHeight="1">
      <c r="A13" s="713"/>
      <c r="B13" s="360" t="s">
        <v>7</v>
      </c>
      <c r="C13" s="234">
        <v>0</v>
      </c>
      <c r="D13" s="284">
        <v>1</v>
      </c>
      <c r="E13" s="284">
        <v>2</v>
      </c>
      <c r="F13" s="284">
        <v>8</v>
      </c>
      <c r="G13" s="284">
        <v>2</v>
      </c>
      <c r="H13" s="284">
        <v>1</v>
      </c>
      <c r="I13" s="236">
        <v>3</v>
      </c>
      <c r="J13" s="233">
        <f t="shared" si="0"/>
        <v>17</v>
      </c>
      <c r="K13" s="284">
        <v>38</v>
      </c>
      <c r="L13" s="236">
        <v>40</v>
      </c>
      <c r="M13" s="234">
        <v>1164</v>
      </c>
      <c r="N13" s="235">
        <v>1199</v>
      </c>
      <c r="O13" s="236">
        <v>1347</v>
      </c>
      <c r="P13" s="247">
        <f t="shared" si="1"/>
        <v>0</v>
      </c>
      <c r="Q13" s="238">
        <f t="shared" si="2"/>
        <v>0.16666666666666666</v>
      </c>
      <c r="R13" s="238">
        <f t="shared" si="3"/>
        <v>0.4</v>
      </c>
      <c r="S13" s="238">
        <f t="shared" si="4"/>
        <v>0.7272727272727273</v>
      </c>
      <c r="T13" s="238">
        <f t="shared" si="5"/>
        <v>0.5</v>
      </c>
      <c r="U13" s="238">
        <f t="shared" si="6"/>
        <v>0.25</v>
      </c>
      <c r="V13" s="268">
        <f t="shared" si="7"/>
        <v>0.75</v>
      </c>
      <c r="W13" s="240">
        <f t="shared" si="8"/>
        <v>0.4594594594594595</v>
      </c>
      <c r="X13" s="285">
        <v>1.027027027027027</v>
      </c>
      <c r="Y13" s="286">
        <v>1.0810810810810811</v>
      </c>
      <c r="Z13" s="406">
        <v>0.37</v>
      </c>
      <c r="AA13" s="407">
        <v>0.38</v>
      </c>
      <c r="AB13" s="466">
        <v>0.43</v>
      </c>
    </row>
    <row r="14" spans="1:28" s="3" customFormat="1" ht="13.5" customHeight="1">
      <c r="A14" s="714"/>
      <c r="B14" s="365" t="s">
        <v>8</v>
      </c>
      <c r="C14" s="253">
        <v>0</v>
      </c>
      <c r="D14" s="288">
        <v>0</v>
      </c>
      <c r="E14" s="288">
        <v>1</v>
      </c>
      <c r="F14" s="288">
        <v>3</v>
      </c>
      <c r="G14" s="288">
        <v>5</v>
      </c>
      <c r="H14" s="288">
        <v>0</v>
      </c>
      <c r="I14" s="255">
        <v>0</v>
      </c>
      <c r="J14" s="252">
        <f t="shared" si="0"/>
        <v>9</v>
      </c>
      <c r="K14" s="288">
        <v>22</v>
      </c>
      <c r="L14" s="255">
        <v>39</v>
      </c>
      <c r="M14" s="253">
        <v>1017</v>
      </c>
      <c r="N14" s="254">
        <v>1190</v>
      </c>
      <c r="O14" s="255">
        <v>1305</v>
      </c>
      <c r="P14" s="269">
        <f t="shared" si="1"/>
        <v>0</v>
      </c>
      <c r="Q14" s="257">
        <f t="shared" si="2"/>
        <v>0</v>
      </c>
      <c r="R14" s="257">
        <f t="shared" si="3"/>
        <v>0.2</v>
      </c>
      <c r="S14" s="257">
        <f t="shared" si="4"/>
        <v>0.2727272727272727</v>
      </c>
      <c r="T14" s="257">
        <f t="shared" si="5"/>
        <v>1.25</v>
      </c>
      <c r="U14" s="257">
        <f t="shared" si="6"/>
        <v>0</v>
      </c>
      <c r="V14" s="270">
        <f t="shared" si="7"/>
        <v>0</v>
      </c>
      <c r="W14" s="256">
        <f t="shared" si="8"/>
        <v>0.24324324324324326</v>
      </c>
      <c r="X14" s="289">
        <v>0.5945945945945946</v>
      </c>
      <c r="Y14" s="290">
        <v>1.054054054054054</v>
      </c>
      <c r="Z14" s="411">
        <v>0.32</v>
      </c>
      <c r="AA14" s="412">
        <v>0.38</v>
      </c>
      <c r="AB14" s="467">
        <v>0.41</v>
      </c>
    </row>
    <row r="15" spans="1:28" s="3" customFormat="1" ht="13.5" customHeight="1">
      <c r="A15" s="712">
        <v>3</v>
      </c>
      <c r="B15" s="360" t="s">
        <v>9</v>
      </c>
      <c r="C15" s="234">
        <v>0</v>
      </c>
      <c r="D15" s="284">
        <v>0</v>
      </c>
      <c r="E15" s="284">
        <v>3</v>
      </c>
      <c r="F15" s="284">
        <v>5</v>
      </c>
      <c r="G15" s="284">
        <v>1</v>
      </c>
      <c r="H15" s="284">
        <v>2</v>
      </c>
      <c r="I15" s="236">
        <v>1</v>
      </c>
      <c r="J15" s="233">
        <f t="shared" si="0"/>
        <v>12</v>
      </c>
      <c r="K15" s="284">
        <v>18</v>
      </c>
      <c r="L15" s="236">
        <v>34</v>
      </c>
      <c r="M15" s="234">
        <v>878</v>
      </c>
      <c r="N15" s="235">
        <v>1083</v>
      </c>
      <c r="O15" s="236">
        <v>1337</v>
      </c>
      <c r="P15" s="247">
        <f t="shared" si="1"/>
        <v>0</v>
      </c>
      <c r="Q15" s="238">
        <f t="shared" si="2"/>
        <v>0</v>
      </c>
      <c r="R15" s="238">
        <f t="shared" si="3"/>
        <v>0.6</v>
      </c>
      <c r="S15" s="238">
        <f t="shared" si="4"/>
        <v>0.45454545454545453</v>
      </c>
      <c r="T15" s="238">
        <f t="shared" si="5"/>
        <v>0.25</v>
      </c>
      <c r="U15" s="238">
        <f t="shared" si="6"/>
        <v>0.5</v>
      </c>
      <c r="V15" s="239">
        <f t="shared" si="7"/>
        <v>0.25</v>
      </c>
      <c r="W15" s="240">
        <f t="shared" si="8"/>
        <v>0.32432432432432434</v>
      </c>
      <c r="X15" s="285">
        <v>0.4864864864864865</v>
      </c>
      <c r="Y15" s="286">
        <v>0.918918918918919</v>
      </c>
      <c r="Z15" s="406">
        <v>0.28</v>
      </c>
      <c r="AA15" s="407">
        <v>0.34</v>
      </c>
      <c r="AB15" s="466">
        <v>0.42</v>
      </c>
    </row>
    <row r="16" spans="1:28" s="3" customFormat="1" ht="13.5" customHeight="1">
      <c r="A16" s="713"/>
      <c r="B16" s="360" t="s">
        <v>10</v>
      </c>
      <c r="C16" s="234">
        <v>1</v>
      </c>
      <c r="D16" s="284">
        <v>1</v>
      </c>
      <c r="E16" s="284">
        <v>0</v>
      </c>
      <c r="F16" s="284">
        <v>14</v>
      </c>
      <c r="G16" s="284">
        <v>3</v>
      </c>
      <c r="H16" s="284">
        <v>1</v>
      </c>
      <c r="I16" s="236">
        <v>1</v>
      </c>
      <c r="J16" s="233">
        <f t="shared" si="0"/>
        <v>21</v>
      </c>
      <c r="K16" s="284">
        <v>21</v>
      </c>
      <c r="L16" s="236">
        <v>34</v>
      </c>
      <c r="M16" s="234">
        <v>778</v>
      </c>
      <c r="N16" s="235">
        <v>1023</v>
      </c>
      <c r="O16" s="236">
        <v>1200</v>
      </c>
      <c r="P16" s="247">
        <f t="shared" si="1"/>
        <v>0.3333333333333333</v>
      </c>
      <c r="Q16" s="238">
        <f t="shared" si="2"/>
        <v>0.16666666666666666</v>
      </c>
      <c r="R16" s="238">
        <f t="shared" si="3"/>
        <v>0</v>
      </c>
      <c r="S16" s="238">
        <f t="shared" si="4"/>
        <v>1.2727272727272727</v>
      </c>
      <c r="T16" s="238">
        <f t="shared" si="5"/>
        <v>0.75</v>
      </c>
      <c r="U16" s="238">
        <f t="shared" si="6"/>
        <v>0.25</v>
      </c>
      <c r="V16" s="239">
        <f t="shared" si="7"/>
        <v>0.25</v>
      </c>
      <c r="W16" s="240">
        <f t="shared" si="8"/>
        <v>0.5675675675675675</v>
      </c>
      <c r="X16" s="285">
        <v>0.5675675675675675</v>
      </c>
      <c r="Y16" s="286">
        <v>0.918918918918919</v>
      </c>
      <c r="Z16" s="406">
        <v>0.25</v>
      </c>
      <c r="AA16" s="407">
        <v>0.32</v>
      </c>
      <c r="AB16" s="466">
        <v>0.38</v>
      </c>
    </row>
    <row r="17" spans="1:28" s="3" customFormat="1" ht="13.5" customHeight="1">
      <c r="A17" s="713"/>
      <c r="B17" s="360" t="s">
        <v>11</v>
      </c>
      <c r="C17" s="234">
        <v>0</v>
      </c>
      <c r="D17" s="284">
        <v>0</v>
      </c>
      <c r="E17" s="284">
        <v>1</v>
      </c>
      <c r="F17" s="284">
        <v>3</v>
      </c>
      <c r="G17" s="284">
        <v>0</v>
      </c>
      <c r="H17" s="284">
        <v>0</v>
      </c>
      <c r="I17" s="236">
        <v>3</v>
      </c>
      <c r="J17" s="233">
        <f t="shared" si="0"/>
        <v>7</v>
      </c>
      <c r="K17" s="284">
        <v>11</v>
      </c>
      <c r="L17" s="236">
        <v>22</v>
      </c>
      <c r="M17" s="234">
        <v>620</v>
      </c>
      <c r="N17" s="235">
        <v>815</v>
      </c>
      <c r="O17" s="236">
        <v>954</v>
      </c>
      <c r="P17" s="247">
        <f t="shared" si="1"/>
        <v>0</v>
      </c>
      <c r="Q17" s="238">
        <f t="shared" si="2"/>
        <v>0</v>
      </c>
      <c r="R17" s="238">
        <f t="shared" si="3"/>
        <v>0.2</v>
      </c>
      <c r="S17" s="238">
        <f t="shared" si="4"/>
        <v>0.2727272727272727</v>
      </c>
      <c r="T17" s="238">
        <f t="shared" si="5"/>
        <v>0</v>
      </c>
      <c r="U17" s="238">
        <f t="shared" si="6"/>
        <v>0</v>
      </c>
      <c r="V17" s="239">
        <f t="shared" si="7"/>
        <v>0.75</v>
      </c>
      <c r="W17" s="240">
        <f t="shared" si="8"/>
        <v>0.1891891891891892</v>
      </c>
      <c r="X17" s="285">
        <v>0.2972972972972973</v>
      </c>
      <c r="Y17" s="286">
        <v>0.5945945945945946</v>
      </c>
      <c r="Z17" s="406">
        <v>0.2</v>
      </c>
      <c r="AA17" s="407">
        <v>0.26</v>
      </c>
      <c r="AB17" s="466">
        <v>0.3</v>
      </c>
    </row>
    <row r="18" spans="1:28" s="3" customFormat="1" ht="13.5" customHeight="1">
      <c r="A18" s="714"/>
      <c r="B18" s="365" t="s">
        <v>12</v>
      </c>
      <c r="C18" s="253">
        <v>0</v>
      </c>
      <c r="D18" s="288">
        <v>0</v>
      </c>
      <c r="E18" s="288">
        <v>0</v>
      </c>
      <c r="F18" s="288">
        <v>3</v>
      </c>
      <c r="G18" s="288">
        <v>0</v>
      </c>
      <c r="H18" s="288">
        <v>1</v>
      </c>
      <c r="I18" s="255">
        <v>0</v>
      </c>
      <c r="J18" s="252">
        <f t="shared" si="0"/>
        <v>4</v>
      </c>
      <c r="K18" s="288">
        <v>8</v>
      </c>
      <c r="L18" s="255">
        <v>21</v>
      </c>
      <c r="M18" s="253">
        <v>642</v>
      </c>
      <c r="N18" s="254">
        <v>743</v>
      </c>
      <c r="O18" s="255">
        <v>840</v>
      </c>
      <c r="P18" s="269">
        <f t="shared" si="1"/>
        <v>0</v>
      </c>
      <c r="Q18" s="257">
        <f t="shared" si="2"/>
        <v>0</v>
      </c>
      <c r="R18" s="257">
        <f t="shared" si="3"/>
        <v>0</v>
      </c>
      <c r="S18" s="257">
        <f t="shared" si="4"/>
        <v>0.2727272727272727</v>
      </c>
      <c r="T18" s="257">
        <f t="shared" si="5"/>
        <v>0</v>
      </c>
      <c r="U18" s="257">
        <f t="shared" si="6"/>
        <v>0.25</v>
      </c>
      <c r="V18" s="258">
        <f t="shared" si="7"/>
        <v>0</v>
      </c>
      <c r="W18" s="256">
        <f t="shared" si="8"/>
        <v>0.10810810810810811</v>
      </c>
      <c r="X18" s="289">
        <v>0.21621621621621623</v>
      </c>
      <c r="Y18" s="290">
        <v>0.5675675675675675</v>
      </c>
      <c r="Z18" s="411">
        <v>0.2</v>
      </c>
      <c r="AA18" s="412">
        <v>0.24</v>
      </c>
      <c r="AB18" s="467">
        <v>0.27</v>
      </c>
    </row>
    <row r="19" spans="1:28" s="245" customFormat="1" ht="13.5" customHeight="1">
      <c r="A19" s="712">
        <v>4</v>
      </c>
      <c r="B19" s="360" t="s">
        <v>13</v>
      </c>
      <c r="C19" s="230">
        <v>1</v>
      </c>
      <c r="D19" s="231">
        <v>0</v>
      </c>
      <c r="E19" s="231">
        <v>0</v>
      </c>
      <c r="F19" s="231">
        <v>5</v>
      </c>
      <c r="G19" s="231">
        <v>0</v>
      </c>
      <c r="H19" s="231">
        <v>0</v>
      </c>
      <c r="I19" s="232">
        <v>0</v>
      </c>
      <c r="J19" s="233">
        <f t="shared" si="0"/>
        <v>6</v>
      </c>
      <c r="K19" s="231">
        <v>11</v>
      </c>
      <c r="L19" s="236">
        <v>9</v>
      </c>
      <c r="M19" s="230">
        <v>504</v>
      </c>
      <c r="N19" s="361">
        <v>584</v>
      </c>
      <c r="O19" s="232">
        <v>679</v>
      </c>
      <c r="P19" s="247">
        <f t="shared" si="1"/>
        <v>0.3333333333333333</v>
      </c>
      <c r="Q19" s="238">
        <f t="shared" si="2"/>
        <v>0</v>
      </c>
      <c r="R19" s="238">
        <f t="shared" si="3"/>
        <v>0</v>
      </c>
      <c r="S19" s="238">
        <f t="shared" si="4"/>
        <v>0.45454545454545453</v>
      </c>
      <c r="T19" s="238">
        <f t="shared" si="5"/>
        <v>0</v>
      </c>
      <c r="U19" s="238">
        <f t="shared" si="6"/>
        <v>0</v>
      </c>
      <c r="V19" s="268">
        <f t="shared" si="7"/>
        <v>0</v>
      </c>
      <c r="W19" s="240">
        <f t="shared" si="8"/>
        <v>0.16216216216216217</v>
      </c>
      <c r="X19" s="238">
        <v>0.2972972972972973</v>
      </c>
      <c r="Y19" s="286">
        <v>0.24324324324324326</v>
      </c>
      <c r="Z19" s="406">
        <v>0.16</v>
      </c>
      <c r="AA19" s="407">
        <v>0.19</v>
      </c>
      <c r="AB19" s="466">
        <v>0.22</v>
      </c>
    </row>
    <row r="20" spans="1:28" s="245" customFormat="1" ht="13.5" customHeight="1">
      <c r="A20" s="713"/>
      <c r="B20" s="360" t="s">
        <v>14</v>
      </c>
      <c r="C20" s="230">
        <v>0</v>
      </c>
      <c r="D20" s="231">
        <v>0</v>
      </c>
      <c r="E20" s="231">
        <v>2</v>
      </c>
      <c r="F20" s="231">
        <v>3</v>
      </c>
      <c r="G20" s="231">
        <v>0</v>
      </c>
      <c r="H20" s="231">
        <v>0</v>
      </c>
      <c r="I20" s="232">
        <v>0</v>
      </c>
      <c r="J20" s="233">
        <f t="shared" si="0"/>
        <v>5</v>
      </c>
      <c r="K20" s="231">
        <v>25</v>
      </c>
      <c r="L20" s="236">
        <v>10</v>
      </c>
      <c r="M20" s="230">
        <v>515</v>
      </c>
      <c r="N20" s="361">
        <v>613</v>
      </c>
      <c r="O20" s="232">
        <v>657</v>
      </c>
      <c r="P20" s="247">
        <f t="shared" si="1"/>
        <v>0</v>
      </c>
      <c r="Q20" s="238">
        <f t="shared" si="2"/>
        <v>0</v>
      </c>
      <c r="R20" s="238">
        <f t="shared" si="3"/>
        <v>0.4</v>
      </c>
      <c r="S20" s="238">
        <f t="shared" si="4"/>
        <v>0.2727272727272727</v>
      </c>
      <c r="T20" s="238">
        <f t="shared" si="5"/>
        <v>0</v>
      </c>
      <c r="U20" s="238">
        <f t="shared" si="6"/>
        <v>0</v>
      </c>
      <c r="V20" s="268">
        <f t="shared" si="7"/>
        <v>0</v>
      </c>
      <c r="W20" s="240">
        <f t="shared" si="8"/>
        <v>0.13513513513513514</v>
      </c>
      <c r="X20" s="238">
        <v>0.6756756756756757</v>
      </c>
      <c r="Y20" s="286">
        <v>0.2702702702702703</v>
      </c>
      <c r="Z20" s="406">
        <v>0.16</v>
      </c>
      <c r="AA20" s="407">
        <v>0.19</v>
      </c>
      <c r="AB20" s="466">
        <v>0.21</v>
      </c>
    </row>
    <row r="21" spans="1:28" s="245" customFormat="1" ht="13.5" customHeight="1">
      <c r="A21" s="713"/>
      <c r="B21" s="360" t="s">
        <v>15</v>
      </c>
      <c r="C21" s="230">
        <v>4</v>
      </c>
      <c r="D21" s="231">
        <v>0</v>
      </c>
      <c r="E21" s="231">
        <v>0</v>
      </c>
      <c r="F21" s="231">
        <v>3</v>
      </c>
      <c r="G21" s="231">
        <v>0</v>
      </c>
      <c r="H21" s="231">
        <v>0</v>
      </c>
      <c r="I21" s="232">
        <v>0</v>
      </c>
      <c r="J21" s="233">
        <f t="shared" si="0"/>
        <v>7</v>
      </c>
      <c r="K21" s="231">
        <v>20</v>
      </c>
      <c r="L21" s="236">
        <v>17</v>
      </c>
      <c r="M21" s="230">
        <v>505</v>
      </c>
      <c r="N21" s="361">
        <v>554</v>
      </c>
      <c r="O21" s="232">
        <v>675</v>
      </c>
      <c r="P21" s="247">
        <f t="shared" si="1"/>
        <v>1.3333333333333333</v>
      </c>
      <c r="Q21" s="238">
        <f t="shared" si="2"/>
        <v>0</v>
      </c>
      <c r="R21" s="238">
        <f t="shared" si="3"/>
        <v>0</v>
      </c>
      <c r="S21" s="238">
        <f t="shared" si="4"/>
        <v>0.2727272727272727</v>
      </c>
      <c r="T21" s="238">
        <f t="shared" si="5"/>
        <v>0</v>
      </c>
      <c r="U21" s="238">
        <f t="shared" si="6"/>
        <v>0</v>
      </c>
      <c r="V21" s="268">
        <f t="shared" si="7"/>
        <v>0</v>
      </c>
      <c r="W21" s="240">
        <f t="shared" si="8"/>
        <v>0.1891891891891892</v>
      </c>
      <c r="X21" s="238">
        <v>0.5405405405405406</v>
      </c>
      <c r="Y21" s="286">
        <v>0.4594594594594595</v>
      </c>
      <c r="Z21" s="406">
        <v>0.16</v>
      </c>
      <c r="AA21" s="407">
        <v>0.18</v>
      </c>
      <c r="AB21" s="466">
        <v>0.21</v>
      </c>
    </row>
    <row r="22" spans="1:28" s="245" customFormat="1" ht="13.5" customHeight="1">
      <c r="A22" s="714"/>
      <c r="B22" s="360" t="s">
        <v>16</v>
      </c>
      <c r="C22" s="230">
        <v>0</v>
      </c>
      <c r="D22" s="231">
        <v>0</v>
      </c>
      <c r="E22" s="231">
        <v>0</v>
      </c>
      <c r="F22" s="231">
        <v>1</v>
      </c>
      <c r="G22" s="231">
        <v>1</v>
      </c>
      <c r="H22" s="231">
        <v>0</v>
      </c>
      <c r="I22" s="232">
        <v>0</v>
      </c>
      <c r="J22" s="233">
        <f t="shared" si="0"/>
        <v>2</v>
      </c>
      <c r="K22" s="231">
        <v>9</v>
      </c>
      <c r="L22" s="236">
        <v>13</v>
      </c>
      <c r="M22" s="230">
        <v>438</v>
      </c>
      <c r="N22" s="361">
        <v>535</v>
      </c>
      <c r="O22" s="232">
        <v>572</v>
      </c>
      <c r="P22" s="247">
        <f t="shared" si="1"/>
        <v>0</v>
      </c>
      <c r="Q22" s="238">
        <f t="shared" si="2"/>
        <v>0</v>
      </c>
      <c r="R22" s="238">
        <f t="shared" si="3"/>
        <v>0</v>
      </c>
      <c r="S22" s="238">
        <f t="shared" si="4"/>
        <v>0.09090909090909091</v>
      </c>
      <c r="T22" s="238">
        <f t="shared" si="5"/>
        <v>0.25</v>
      </c>
      <c r="U22" s="238">
        <f t="shared" si="6"/>
        <v>0</v>
      </c>
      <c r="V22" s="268">
        <f t="shared" si="7"/>
        <v>0</v>
      </c>
      <c r="W22" s="240">
        <f t="shared" si="8"/>
        <v>0.05405405405405406</v>
      </c>
      <c r="X22" s="238">
        <v>0.24324324324324326</v>
      </c>
      <c r="Y22" s="286">
        <v>0.35135135135135137</v>
      </c>
      <c r="Z22" s="406">
        <v>0.14</v>
      </c>
      <c r="AA22" s="407">
        <v>0.17</v>
      </c>
      <c r="AB22" s="466">
        <v>0.18</v>
      </c>
    </row>
    <row r="23" spans="1:28" s="245" customFormat="1" ht="13.5" customHeight="1">
      <c r="A23" s="712">
        <v>5</v>
      </c>
      <c r="B23" s="375" t="s">
        <v>17</v>
      </c>
      <c r="C23" s="317">
        <v>0</v>
      </c>
      <c r="D23" s="318">
        <v>0</v>
      </c>
      <c r="E23" s="318">
        <v>0</v>
      </c>
      <c r="F23" s="318">
        <v>2</v>
      </c>
      <c r="G23" s="318">
        <v>0</v>
      </c>
      <c r="H23" s="318">
        <v>0</v>
      </c>
      <c r="I23" s="319">
        <v>1</v>
      </c>
      <c r="J23" s="272">
        <f t="shared" si="0"/>
        <v>3</v>
      </c>
      <c r="K23" s="318">
        <v>11</v>
      </c>
      <c r="L23" s="277">
        <v>4</v>
      </c>
      <c r="M23" s="317">
        <v>360</v>
      </c>
      <c r="N23" s="376">
        <v>379</v>
      </c>
      <c r="O23" s="319">
        <v>340</v>
      </c>
      <c r="P23" s="265">
        <f t="shared" si="1"/>
        <v>0</v>
      </c>
      <c r="Q23" s="266">
        <f t="shared" si="2"/>
        <v>0</v>
      </c>
      <c r="R23" s="266">
        <f t="shared" si="3"/>
        <v>0</v>
      </c>
      <c r="S23" s="266">
        <f t="shared" si="4"/>
        <v>0.18181818181818182</v>
      </c>
      <c r="T23" s="266">
        <f t="shared" si="5"/>
        <v>0</v>
      </c>
      <c r="U23" s="266">
        <f t="shared" si="6"/>
        <v>0</v>
      </c>
      <c r="V23" s="267">
        <f t="shared" si="7"/>
        <v>0.25</v>
      </c>
      <c r="W23" s="278">
        <f t="shared" si="8"/>
        <v>0.08108108108108109</v>
      </c>
      <c r="X23" s="266">
        <v>0.2972972972972973</v>
      </c>
      <c r="Y23" s="321">
        <v>0.10810810810810811</v>
      </c>
      <c r="Z23" s="416">
        <v>0.12</v>
      </c>
      <c r="AA23" s="417">
        <v>0.12</v>
      </c>
      <c r="AB23" s="468">
        <v>0.11</v>
      </c>
    </row>
    <row r="24" spans="1:28" s="245" customFormat="1" ht="13.5" customHeight="1">
      <c r="A24" s="713"/>
      <c r="B24" s="360" t="s">
        <v>18</v>
      </c>
      <c r="C24" s="230">
        <v>0</v>
      </c>
      <c r="D24" s="231">
        <v>0</v>
      </c>
      <c r="E24" s="231">
        <v>0</v>
      </c>
      <c r="F24" s="231">
        <v>2</v>
      </c>
      <c r="G24" s="231">
        <v>0</v>
      </c>
      <c r="H24" s="231">
        <v>0</v>
      </c>
      <c r="I24" s="232">
        <v>0</v>
      </c>
      <c r="J24" s="233">
        <f t="shared" si="0"/>
        <v>2</v>
      </c>
      <c r="K24" s="231">
        <v>9</v>
      </c>
      <c r="L24" s="236">
        <v>6</v>
      </c>
      <c r="M24" s="230">
        <v>263</v>
      </c>
      <c r="N24" s="361">
        <v>391</v>
      </c>
      <c r="O24" s="232">
        <v>356</v>
      </c>
      <c r="P24" s="247">
        <f t="shared" si="1"/>
        <v>0</v>
      </c>
      <c r="Q24" s="238">
        <f t="shared" si="2"/>
        <v>0</v>
      </c>
      <c r="R24" s="238">
        <f t="shared" si="3"/>
        <v>0</v>
      </c>
      <c r="S24" s="238">
        <f t="shared" si="4"/>
        <v>0.18181818181818182</v>
      </c>
      <c r="T24" s="238">
        <f t="shared" si="5"/>
        <v>0</v>
      </c>
      <c r="U24" s="238">
        <f t="shared" si="6"/>
        <v>0</v>
      </c>
      <c r="V24" s="239">
        <f t="shared" si="7"/>
        <v>0</v>
      </c>
      <c r="W24" s="240">
        <f t="shared" si="8"/>
        <v>0.05405405405405406</v>
      </c>
      <c r="X24" s="238">
        <v>0.24324324324324326</v>
      </c>
      <c r="Y24" s="286">
        <v>0.16216216216216217</v>
      </c>
      <c r="Z24" s="406">
        <v>0.08</v>
      </c>
      <c r="AA24" s="407">
        <v>0.12</v>
      </c>
      <c r="AB24" s="466">
        <v>0.11</v>
      </c>
    </row>
    <row r="25" spans="1:28" s="245" customFormat="1" ht="13.5" customHeight="1">
      <c r="A25" s="713"/>
      <c r="B25" s="360" t="s">
        <v>19</v>
      </c>
      <c r="C25" s="230">
        <v>0</v>
      </c>
      <c r="D25" s="231">
        <v>0</v>
      </c>
      <c r="E25" s="231">
        <v>0</v>
      </c>
      <c r="F25" s="231">
        <v>3</v>
      </c>
      <c r="G25" s="231">
        <v>0</v>
      </c>
      <c r="H25" s="231">
        <v>0</v>
      </c>
      <c r="I25" s="232">
        <v>0</v>
      </c>
      <c r="J25" s="233">
        <f t="shared" si="0"/>
        <v>3</v>
      </c>
      <c r="K25" s="231">
        <v>5</v>
      </c>
      <c r="L25" s="236">
        <v>8</v>
      </c>
      <c r="M25" s="230">
        <v>300</v>
      </c>
      <c r="N25" s="361">
        <v>359</v>
      </c>
      <c r="O25" s="232">
        <v>369</v>
      </c>
      <c r="P25" s="247">
        <f t="shared" si="1"/>
        <v>0</v>
      </c>
      <c r="Q25" s="238">
        <f t="shared" si="2"/>
        <v>0</v>
      </c>
      <c r="R25" s="238">
        <f t="shared" si="3"/>
        <v>0</v>
      </c>
      <c r="S25" s="238">
        <f t="shared" si="4"/>
        <v>0.2727272727272727</v>
      </c>
      <c r="T25" s="238">
        <f t="shared" si="5"/>
        <v>0</v>
      </c>
      <c r="U25" s="238">
        <f t="shared" si="6"/>
        <v>0</v>
      </c>
      <c r="V25" s="239">
        <f t="shared" si="7"/>
        <v>0</v>
      </c>
      <c r="W25" s="240">
        <f t="shared" si="8"/>
        <v>0.08108108108108109</v>
      </c>
      <c r="X25" s="238">
        <v>0.13513513513513514</v>
      </c>
      <c r="Y25" s="286">
        <v>0.21621621621621623</v>
      </c>
      <c r="Z25" s="406">
        <v>0.09</v>
      </c>
      <c r="AA25" s="407">
        <v>0.11</v>
      </c>
      <c r="AB25" s="466">
        <v>0.12</v>
      </c>
    </row>
    <row r="26" spans="1:28" s="245" customFormat="1" ht="13.5" customHeight="1">
      <c r="A26" s="713"/>
      <c r="B26" s="360" t="s">
        <v>20</v>
      </c>
      <c r="C26" s="230">
        <v>0</v>
      </c>
      <c r="D26" s="231">
        <v>0</v>
      </c>
      <c r="E26" s="231">
        <v>0</v>
      </c>
      <c r="F26" s="231">
        <v>3</v>
      </c>
      <c r="G26" s="231">
        <v>1</v>
      </c>
      <c r="H26" s="231">
        <v>0</v>
      </c>
      <c r="I26" s="232">
        <v>0</v>
      </c>
      <c r="J26" s="233">
        <f t="shared" si="0"/>
        <v>4</v>
      </c>
      <c r="K26" s="231">
        <v>6</v>
      </c>
      <c r="L26" s="236">
        <v>9</v>
      </c>
      <c r="M26" s="230">
        <v>263</v>
      </c>
      <c r="N26" s="361">
        <v>426</v>
      </c>
      <c r="O26" s="232">
        <v>397</v>
      </c>
      <c r="P26" s="247">
        <f t="shared" si="1"/>
        <v>0</v>
      </c>
      <c r="Q26" s="238">
        <f t="shared" si="2"/>
        <v>0</v>
      </c>
      <c r="R26" s="238">
        <f t="shared" si="3"/>
        <v>0</v>
      </c>
      <c r="S26" s="238">
        <f t="shared" si="4"/>
        <v>0.2727272727272727</v>
      </c>
      <c r="T26" s="238">
        <f t="shared" si="5"/>
        <v>0.25</v>
      </c>
      <c r="U26" s="238">
        <f t="shared" si="6"/>
        <v>0</v>
      </c>
      <c r="V26" s="239">
        <f t="shared" si="7"/>
        <v>0</v>
      </c>
      <c r="W26" s="240">
        <f t="shared" si="8"/>
        <v>0.10810810810810811</v>
      </c>
      <c r="X26" s="238">
        <v>0.16216216216216217</v>
      </c>
      <c r="Y26" s="286">
        <v>0.24324324324324326</v>
      </c>
      <c r="Z26" s="406">
        <v>0.08</v>
      </c>
      <c r="AA26" s="407">
        <v>0.14</v>
      </c>
      <c r="AB26" s="466">
        <v>0.13</v>
      </c>
    </row>
    <row r="27" spans="1:28" s="245" customFormat="1" ht="13.5" customHeight="1">
      <c r="A27" s="714"/>
      <c r="B27" s="365" t="s">
        <v>21</v>
      </c>
      <c r="C27" s="249">
        <v>0</v>
      </c>
      <c r="D27" s="250">
        <v>0</v>
      </c>
      <c r="E27" s="250">
        <v>0</v>
      </c>
      <c r="F27" s="250">
        <v>2</v>
      </c>
      <c r="G27" s="250">
        <v>0</v>
      </c>
      <c r="H27" s="250">
        <v>0</v>
      </c>
      <c r="I27" s="251">
        <v>0</v>
      </c>
      <c r="J27" s="252">
        <f t="shared" si="0"/>
        <v>2</v>
      </c>
      <c r="K27" s="250">
        <v>5</v>
      </c>
      <c r="L27" s="255">
        <v>4</v>
      </c>
      <c r="M27" s="249">
        <v>273</v>
      </c>
      <c r="N27" s="368">
        <v>369</v>
      </c>
      <c r="O27" s="251">
        <v>381</v>
      </c>
      <c r="P27" s="269">
        <f t="shared" si="1"/>
        <v>0</v>
      </c>
      <c r="Q27" s="257">
        <f t="shared" si="2"/>
        <v>0</v>
      </c>
      <c r="R27" s="257">
        <f t="shared" si="3"/>
        <v>0</v>
      </c>
      <c r="S27" s="257">
        <f t="shared" si="4"/>
        <v>0.18181818181818182</v>
      </c>
      <c r="T27" s="257">
        <f t="shared" si="5"/>
        <v>0</v>
      </c>
      <c r="U27" s="257">
        <f t="shared" si="6"/>
        <v>0</v>
      </c>
      <c r="V27" s="258">
        <f t="shared" si="7"/>
        <v>0</v>
      </c>
      <c r="W27" s="256">
        <f t="shared" si="8"/>
        <v>0.05405405405405406</v>
      </c>
      <c r="X27" s="257">
        <v>0.13513513513513514</v>
      </c>
      <c r="Y27" s="290">
        <v>0.10810810810810811</v>
      </c>
      <c r="Z27" s="411">
        <v>0.09</v>
      </c>
      <c r="AA27" s="412">
        <v>0.12</v>
      </c>
      <c r="AB27" s="467">
        <v>0.12</v>
      </c>
    </row>
    <row r="28" spans="1:28" s="245" customFormat="1" ht="13.5" customHeight="1">
      <c r="A28" s="712">
        <v>6</v>
      </c>
      <c r="B28" s="360" t="s">
        <v>22</v>
      </c>
      <c r="C28" s="230">
        <v>0</v>
      </c>
      <c r="D28" s="231">
        <v>3</v>
      </c>
      <c r="E28" s="231">
        <v>0</v>
      </c>
      <c r="F28" s="231">
        <v>0</v>
      </c>
      <c r="G28" s="231">
        <v>0</v>
      </c>
      <c r="H28" s="231">
        <v>0</v>
      </c>
      <c r="I28" s="232">
        <v>0</v>
      </c>
      <c r="J28" s="233">
        <f t="shared" si="0"/>
        <v>3</v>
      </c>
      <c r="K28" s="231">
        <v>4</v>
      </c>
      <c r="L28" s="236">
        <v>4</v>
      </c>
      <c r="M28" s="230">
        <v>252</v>
      </c>
      <c r="N28" s="361">
        <v>376</v>
      </c>
      <c r="O28" s="232">
        <v>328</v>
      </c>
      <c r="P28" s="247">
        <f t="shared" si="1"/>
        <v>0</v>
      </c>
      <c r="Q28" s="238">
        <f t="shared" si="2"/>
        <v>0.5</v>
      </c>
      <c r="R28" s="238">
        <f t="shared" si="3"/>
        <v>0</v>
      </c>
      <c r="S28" s="238">
        <f t="shared" si="4"/>
        <v>0</v>
      </c>
      <c r="T28" s="238">
        <f t="shared" si="5"/>
        <v>0</v>
      </c>
      <c r="U28" s="238">
        <f t="shared" si="6"/>
        <v>0</v>
      </c>
      <c r="V28" s="268">
        <f t="shared" si="7"/>
        <v>0</v>
      </c>
      <c r="W28" s="240">
        <f t="shared" si="8"/>
        <v>0.08108108108108109</v>
      </c>
      <c r="X28" s="238">
        <v>0.10810810810810811</v>
      </c>
      <c r="Y28" s="286">
        <v>0.10810810810810811</v>
      </c>
      <c r="Z28" s="406">
        <v>0.08</v>
      </c>
      <c r="AA28" s="407">
        <v>0.12</v>
      </c>
      <c r="AB28" s="466">
        <v>0.1</v>
      </c>
    </row>
    <row r="29" spans="1:28" s="245" customFormat="1" ht="13.5" customHeight="1">
      <c r="A29" s="713"/>
      <c r="B29" s="360" t="s">
        <v>23</v>
      </c>
      <c r="C29" s="230">
        <v>0</v>
      </c>
      <c r="D29" s="231">
        <v>0</v>
      </c>
      <c r="E29" s="231">
        <v>0</v>
      </c>
      <c r="F29" s="231">
        <v>1</v>
      </c>
      <c r="G29" s="231">
        <v>0</v>
      </c>
      <c r="H29" s="231">
        <v>0</v>
      </c>
      <c r="I29" s="232">
        <v>0</v>
      </c>
      <c r="J29" s="233">
        <f t="shared" si="0"/>
        <v>1</v>
      </c>
      <c r="K29" s="231">
        <v>3</v>
      </c>
      <c r="L29" s="236">
        <v>3</v>
      </c>
      <c r="M29" s="230">
        <v>222</v>
      </c>
      <c r="N29" s="361">
        <v>333</v>
      </c>
      <c r="O29" s="232">
        <v>314</v>
      </c>
      <c r="P29" s="247">
        <f t="shared" si="1"/>
        <v>0</v>
      </c>
      <c r="Q29" s="238">
        <f t="shared" si="2"/>
        <v>0</v>
      </c>
      <c r="R29" s="238">
        <f t="shared" si="3"/>
        <v>0</v>
      </c>
      <c r="S29" s="238">
        <f t="shared" si="4"/>
        <v>0.09090909090909091</v>
      </c>
      <c r="T29" s="238">
        <f t="shared" si="5"/>
        <v>0</v>
      </c>
      <c r="U29" s="238">
        <f t="shared" si="6"/>
        <v>0</v>
      </c>
      <c r="V29" s="268">
        <f t="shared" si="7"/>
        <v>0</v>
      </c>
      <c r="W29" s="240">
        <f t="shared" si="8"/>
        <v>0.02702702702702703</v>
      </c>
      <c r="X29" s="238">
        <v>0.08108108108108109</v>
      </c>
      <c r="Y29" s="286">
        <v>0.08108108108108109</v>
      </c>
      <c r="Z29" s="406">
        <v>0.07</v>
      </c>
      <c r="AA29" s="407">
        <v>0.11</v>
      </c>
      <c r="AB29" s="466">
        <v>0.1</v>
      </c>
    </row>
    <row r="30" spans="1:28" s="245" customFormat="1" ht="13.5" customHeight="1">
      <c r="A30" s="713"/>
      <c r="B30" s="360" t="s">
        <v>24</v>
      </c>
      <c r="C30" s="230">
        <v>0</v>
      </c>
      <c r="D30" s="231">
        <v>0</v>
      </c>
      <c r="E30" s="231">
        <v>0</v>
      </c>
      <c r="F30" s="231">
        <v>0</v>
      </c>
      <c r="G30" s="231">
        <v>0</v>
      </c>
      <c r="H30" s="231">
        <v>0</v>
      </c>
      <c r="I30" s="232">
        <v>0</v>
      </c>
      <c r="J30" s="233">
        <f t="shared" si="0"/>
        <v>0</v>
      </c>
      <c r="K30" s="231">
        <v>5</v>
      </c>
      <c r="L30" s="236">
        <v>5</v>
      </c>
      <c r="M30" s="230">
        <v>256</v>
      </c>
      <c r="N30" s="361">
        <v>362</v>
      </c>
      <c r="O30" s="232">
        <v>342</v>
      </c>
      <c r="P30" s="247">
        <f t="shared" si="1"/>
        <v>0</v>
      </c>
      <c r="Q30" s="238">
        <f t="shared" si="2"/>
        <v>0</v>
      </c>
      <c r="R30" s="238">
        <f t="shared" si="3"/>
        <v>0</v>
      </c>
      <c r="S30" s="238">
        <f t="shared" si="4"/>
        <v>0</v>
      </c>
      <c r="T30" s="238">
        <f t="shared" si="5"/>
        <v>0</v>
      </c>
      <c r="U30" s="238">
        <f t="shared" si="6"/>
        <v>0</v>
      </c>
      <c r="V30" s="268">
        <f t="shared" si="7"/>
        <v>0</v>
      </c>
      <c r="W30" s="240">
        <f t="shared" si="8"/>
        <v>0</v>
      </c>
      <c r="X30" s="238">
        <v>0.13513513513513514</v>
      </c>
      <c r="Y30" s="286">
        <v>0.13513513513513514</v>
      </c>
      <c r="Z30" s="406">
        <v>0.08</v>
      </c>
      <c r="AA30" s="407">
        <v>0.11</v>
      </c>
      <c r="AB30" s="466">
        <v>0.11</v>
      </c>
    </row>
    <row r="31" spans="1:28" s="245" customFormat="1" ht="13.5" customHeight="1">
      <c r="A31" s="714"/>
      <c r="B31" s="365">
        <v>26</v>
      </c>
      <c r="C31" s="249">
        <v>0</v>
      </c>
      <c r="D31" s="250">
        <v>0</v>
      </c>
      <c r="E31" s="250">
        <v>0</v>
      </c>
      <c r="F31" s="250">
        <v>2</v>
      </c>
      <c r="G31" s="250">
        <v>0</v>
      </c>
      <c r="H31" s="250">
        <v>0</v>
      </c>
      <c r="I31" s="251">
        <v>0</v>
      </c>
      <c r="J31" s="252">
        <f t="shared" si="0"/>
        <v>2</v>
      </c>
      <c r="K31" s="250">
        <v>5</v>
      </c>
      <c r="L31" s="255">
        <v>7</v>
      </c>
      <c r="M31" s="249">
        <v>249</v>
      </c>
      <c r="N31" s="368">
        <v>436</v>
      </c>
      <c r="O31" s="251">
        <v>355</v>
      </c>
      <c r="P31" s="269">
        <f t="shared" si="1"/>
        <v>0</v>
      </c>
      <c r="Q31" s="257">
        <f t="shared" si="2"/>
        <v>0</v>
      </c>
      <c r="R31" s="257">
        <f t="shared" si="3"/>
        <v>0</v>
      </c>
      <c r="S31" s="257">
        <f t="shared" si="4"/>
        <v>0.18181818181818182</v>
      </c>
      <c r="T31" s="257">
        <f t="shared" si="5"/>
        <v>0</v>
      </c>
      <c r="U31" s="257">
        <f t="shared" si="6"/>
        <v>0</v>
      </c>
      <c r="V31" s="270">
        <f t="shared" si="7"/>
        <v>0</v>
      </c>
      <c r="W31" s="256">
        <f t="shared" si="8"/>
        <v>0.05405405405405406</v>
      </c>
      <c r="X31" s="257">
        <v>0.13513513513513514</v>
      </c>
      <c r="Y31" s="290">
        <v>0.1891891891891892</v>
      </c>
      <c r="Z31" s="411">
        <v>0.08</v>
      </c>
      <c r="AA31" s="412">
        <v>0.14</v>
      </c>
      <c r="AB31" s="467">
        <v>0.11</v>
      </c>
    </row>
    <row r="32" spans="1:28" s="245" customFormat="1" ht="13.5" customHeight="1">
      <c r="A32" s="712">
        <v>7</v>
      </c>
      <c r="B32" s="360" t="s">
        <v>26</v>
      </c>
      <c r="C32" s="230">
        <v>0</v>
      </c>
      <c r="D32" s="231">
        <v>0</v>
      </c>
      <c r="E32" s="231">
        <v>0</v>
      </c>
      <c r="F32" s="231">
        <v>6</v>
      </c>
      <c r="G32" s="231">
        <v>0</v>
      </c>
      <c r="H32" s="231">
        <v>0</v>
      </c>
      <c r="I32" s="232">
        <v>0</v>
      </c>
      <c r="J32" s="233">
        <f t="shared" si="0"/>
        <v>6</v>
      </c>
      <c r="K32" s="231">
        <v>2</v>
      </c>
      <c r="L32" s="236">
        <v>9</v>
      </c>
      <c r="M32" s="230">
        <v>256</v>
      </c>
      <c r="N32" s="361">
        <v>524</v>
      </c>
      <c r="O32" s="232">
        <v>348</v>
      </c>
      <c r="P32" s="247">
        <f t="shared" si="1"/>
        <v>0</v>
      </c>
      <c r="Q32" s="238">
        <f t="shared" si="2"/>
        <v>0</v>
      </c>
      <c r="R32" s="238">
        <f t="shared" si="3"/>
        <v>0</v>
      </c>
      <c r="S32" s="238">
        <f t="shared" si="4"/>
        <v>0.5454545454545454</v>
      </c>
      <c r="T32" s="238">
        <f t="shared" si="5"/>
        <v>0</v>
      </c>
      <c r="U32" s="238">
        <f t="shared" si="6"/>
        <v>0</v>
      </c>
      <c r="V32" s="239">
        <f t="shared" si="7"/>
        <v>0</v>
      </c>
      <c r="W32" s="240">
        <f t="shared" si="8"/>
        <v>0.16216216216216217</v>
      </c>
      <c r="X32" s="238">
        <v>0.05405405405405406</v>
      </c>
      <c r="Y32" s="286">
        <v>0.24324324324324326</v>
      </c>
      <c r="Z32" s="406">
        <v>0.08</v>
      </c>
      <c r="AA32" s="407">
        <v>0.17</v>
      </c>
      <c r="AB32" s="466">
        <v>0.11</v>
      </c>
    </row>
    <row r="33" spans="1:28" s="245" customFormat="1" ht="13.5" customHeight="1">
      <c r="A33" s="713"/>
      <c r="B33" s="360" t="s">
        <v>27</v>
      </c>
      <c r="C33" s="230">
        <v>0</v>
      </c>
      <c r="D33" s="231">
        <v>0</v>
      </c>
      <c r="E33" s="231">
        <v>0</v>
      </c>
      <c r="F33" s="231">
        <v>0</v>
      </c>
      <c r="G33" s="231">
        <v>0</v>
      </c>
      <c r="H33" s="231">
        <v>0</v>
      </c>
      <c r="I33" s="232">
        <v>0</v>
      </c>
      <c r="J33" s="233">
        <f t="shared" si="0"/>
        <v>0</v>
      </c>
      <c r="K33" s="231">
        <v>4</v>
      </c>
      <c r="L33" s="236">
        <v>12</v>
      </c>
      <c r="M33" s="230">
        <v>283</v>
      </c>
      <c r="N33" s="361">
        <v>564</v>
      </c>
      <c r="O33" s="232">
        <v>403</v>
      </c>
      <c r="P33" s="247">
        <f t="shared" si="1"/>
        <v>0</v>
      </c>
      <c r="Q33" s="238">
        <f t="shared" si="2"/>
        <v>0</v>
      </c>
      <c r="R33" s="238">
        <f t="shared" si="3"/>
        <v>0</v>
      </c>
      <c r="S33" s="238">
        <f t="shared" si="4"/>
        <v>0</v>
      </c>
      <c r="T33" s="238">
        <f t="shared" si="5"/>
        <v>0</v>
      </c>
      <c r="U33" s="238">
        <f t="shared" si="6"/>
        <v>0</v>
      </c>
      <c r="V33" s="239">
        <f t="shared" si="7"/>
        <v>0</v>
      </c>
      <c r="W33" s="240">
        <f t="shared" si="8"/>
        <v>0</v>
      </c>
      <c r="X33" s="238">
        <v>0.10810810810810811</v>
      </c>
      <c r="Y33" s="286">
        <v>0.32432432432432434</v>
      </c>
      <c r="Z33" s="406">
        <v>0.09</v>
      </c>
      <c r="AA33" s="407">
        <v>0.18</v>
      </c>
      <c r="AB33" s="466">
        <v>0.13</v>
      </c>
    </row>
    <row r="34" spans="1:28" s="245" customFormat="1" ht="13.5" customHeight="1">
      <c r="A34" s="713"/>
      <c r="B34" s="360" t="s">
        <v>28</v>
      </c>
      <c r="C34" s="230">
        <v>0</v>
      </c>
      <c r="D34" s="231">
        <v>0</v>
      </c>
      <c r="E34" s="231">
        <v>0</v>
      </c>
      <c r="F34" s="231">
        <v>0</v>
      </c>
      <c r="G34" s="231">
        <v>0</v>
      </c>
      <c r="H34" s="231">
        <v>0</v>
      </c>
      <c r="I34" s="232">
        <v>0</v>
      </c>
      <c r="J34" s="233">
        <f t="shared" si="0"/>
        <v>0</v>
      </c>
      <c r="K34" s="231">
        <v>5</v>
      </c>
      <c r="L34" s="236">
        <v>6</v>
      </c>
      <c r="M34" s="230">
        <v>383</v>
      </c>
      <c r="N34" s="361">
        <v>642</v>
      </c>
      <c r="O34" s="232">
        <v>405</v>
      </c>
      <c r="P34" s="247">
        <f t="shared" si="1"/>
        <v>0</v>
      </c>
      <c r="Q34" s="238">
        <f t="shared" si="2"/>
        <v>0</v>
      </c>
      <c r="R34" s="238">
        <f t="shared" si="3"/>
        <v>0</v>
      </c>
      <c r="S34" s="238">
        <f t="shared" si="4"/>
        <v>0</v>
      </c>
      <c r="T34" s="238">
        <f t="shared" si="5"/>
        <v>0</v>
      </c>
      <c r="U34" s="238">
        <f t="shared" si="6"/>
        <v>0</v>
      </c>
      <c r="V34" s="239">
        <f t="shared" si="7"/>
        <v>0</v>
      </c>
      <c r="W34" s="240">
        <f t="shared" si="8"/>
        <v>0</v>
      </c>
      <c r="X34" s="238">
        <v>0.13513513513513514</v>
      </c>
      <c r="Y34" s="286">
        <v>0.16216216216216217</v>
      </c>
      <c r="Z34" s="406">
        <v>0.12</v>
      </c>
      <c r="AA34" s="407">
        <v>0.2</v>
      </c>
      <c r="AB34" s="466">
        <v>0.13</v>
      </c>
    </row>
    <row r="35" spans="1:28" s="245" customFormat="1" ht="13.5" customHeight="1">
      <c r="A35" s="714"/>
      <c r="B35" s="360" t="s">
        <v>29</v>
      </c>
      <c r="C35" s="230">
        <v>0</v>
      </c>
      <c r="D35" s="231">
        <v>0</v>
      </c>
      <c r="E35" s="231">
        <v>0</v>
      </c>
      <c r="F35" s="231">
        <v>2</v>
      </c>
      <c r="G35" s="231">
        <v>0</v>
      </c>
      <c r="H35" s="231">
        <v>0</v>
      </c>
      <c r="I35" s="232">
        <v>0</v>
      </c>
      <c r="J35" s="233">
        <f t="shared" si="0"/>
        <v>2</v>
      </c>
      <c r="K35" s="231">
        <v>10</v>
      </c>
      <c r="L35" s="236">
        <v>7</v>
      </c>
      <c r="M35" s="230">
        <v>372</v>
      </c>
      <c r="N35" s="361">
        <v>851</v>
      </c>
      <c r="O35" s="232">
        <v>611</v>
      </c>
      <c r="P35" s="247">
        <f t="shared" si="1"/>
        <v>0</v>
      </c>
      <c r="Q35" s="238">
        <f t="shared" si="2"/>
        <v>0</v>
      </c>
      <c r="R35" s="238">
        <f t="shared" si="3"/>
        <v>0</v>
      </c>
      <c r="S35" s="238">
        <f t="shared" si="4"/>
        <v>0.18181818181818182</v>
      </c>
      <c r="T35" s="238">
        <f t="shared" si="5"/>
        <v>0</v>
      </c>
      <c r="U35" s="238">
        <f t="shared" si="6"/>
        <v>0</v>
      </c>
      <c r="V35" s="239">
        <f t="shared" si="7"/>
        <v>0</v>
      </c>
      <c r="W35" s="240">
        <f t="shared" si="8"/>
        <v>0.05405405405405406</v>
      </c>
      <c r="X35" s="238">
        <v>0.2702702702702703</v>
      </c>
      <c r="Y35" s="286">
        <v>0.1891891891891892</v>
      </c>
      <c r="Z35" s="406">
        <v>0.12</v>
      </c>
      <c r="AA35" s="407">
        <v>0.27</v>
      </c>
      <c r="AB35" s="466">
        <v>0.19</v>
      </c>
    </row>
    <row r="36" spans="1:28" s="245" customFormat="1" ht="13.5" customHeight="1">
      <c r="A36" s="712">
        <v>8</v>
      </c>
      <c r="B36" s="375" t="s">
        <v>30</v>
      </c>
      <c r="C36" s="317">
        <v>0</v>
      </c>
      <c r="D36" s="318">
        <v>0</v>
      </c>
      <c r="E36" s="318">
        <v>0</v>
      </c>
      <c r="F36" s="318">
        <v>4</v>
      </c>
      <c r="G36" s="318">
        <v>0</v>
      </c>
      <c r="H36" s="318">
        <v>0</v>
      </c>
      <c r="I36" s="319">
        <v>0</v>
      </c>
      <c r="J36" s="272">
        <f t="shared" si="0"/>
        <v>4</v>
      </c>
      <c r="K36" s="318">
        <v>11</v>
      </c>
      <c r="L36" s="277">
        <v>11</v>
      </c>
      <c r="M36" s="317">
        <v>450</v>
      </c>
      <c r="N36" s="376">
        <v>1141</v>
      </c>
      <c r="O36" s="319">
        <v>813</v>
      </c>
      <c r="P36" s="265">
        <f t="shared" si="1"/>
        <v>0</v>
      </c>
      <c r="Q36" s="266">
        <f t="shared" si="2"/>
        <v>0</v>
      </c>
      <c r="R36" s="266">
        <f t="shared" si="3"/>
        <v>0</v>
      </c>
      <c r="S36" s="266">
        <f t="shared" si="4"/>
        <v>0.36363636363636365</v>
      </c>
      <c r="T36" s="266">
        <f t="shared" si="5"/>
        <v>0</v>
      </c>
      <c r="U36" s="266">
        <f t="shared" si="6"/>
        <v>0</v>
      </c>
      <c r="V36" s="279">
        <f t="shared" si="7"/>
        <v>0</v>
      </c>
      <c r="W36" s="278">
        <f t="shared" si="8"/>
        <v>0.10810810810810811</v>
      </c>
      <c r="X36" s="266">
        <v>0.2972972972972973</v>
      </c>
      <c r="Y36" s="321">
        <v>0.2972972972972973</v>
      </c>
      <c r="Z36" s="416">
        <v>0.14</v>
      </c>
      <c r="AA36" s="417">
        <v>0.36</v>
      </c>
      <c r="AB36" s="468">
        <v>0.26</v>
      </c>
    </row>
    <row r="37" spans="1:28" s="245" customFormat="1" ht="13.5" customHeight="1">
      <c r="A37" s="713"/>
      <c r="B37" s="360" t="s">
        <v>31</v>
      </c>
      <c r="C37" s="230">
        <v>0</v>
      </c>
      <c r="D37" s="231">
        <v>0</v>
      </c>
      <c r="E37" s="231">
        <v>0</v>
      </c>
      <c r="F37" s="231">
        <v>10</v>
      </c>
      <c r="G37" s="231">
        <v>2</v>
      </c>
      <c r="H37" s="231">
        <v>0</v>
      </c>
      <c r="I37" s="232">
        <v>0</v>
      </c>
      <c r="J37" s="233">
        <f t="shared" si="0"/>
        <v>12</v>
      </c>
      <c r="K37" s="231">
        <v>22</v>
      </c>
      <c r="L37" s="236">
        <v>15</v>
      </c>
      <c r="M37" s="230">
        <v>565</v>
      </c>
      <c r="N37" s="361">
        <v>1384</v>
      </c>
      <c r="O37" s="232">
        <v>1029</v>
      </c>
      <c r="P37" s="247">
        <f t="shared" si="1"/>
        <v>0</v>
      </c>
      <c r="Q37" s="238">
        <f t="shared" si="2"/>
        <v>0</v>
      </c>
      <c r="R37" s="238">
        <f t="shared" si="3"/>
        <v>0</v>
      </c>
      <c r="S37" s="238">
        <f t="shared" si="4"/>
        <v>0.9090909090909091</v>
      </c>
      <c r="T37" s="238">
        <f t="shared" si="5"/>
        <v>0.5</v>
      </c>
      <c r="U37" s="238">
        <f t="shared" si="6"/>
        <v>0</v>
      </c>
      <c r="V37" s="268">
        <f t="shared" si="7"/>
        <v>0</v>
      </c>
      <c r="W37" s="240">
        <f t="shared" si="8"/>
        <v>0.32432432432432434</v>
      </c>
      <c r="X37" s="238">
        <v>0.5945945945945946</v>
      </c>
      <c r="Y37" s="286">
        <v>0.40540540540540543</v>
      </c>
      <c r="Z37" s="406">
        <v>0.18</v>
      </c>
      <c r="AA37" s="407">
        <v>0.45</v>
      </c>
      <c r="AB37" s="466">
        <v>0.33</v>
      </c>
    </row>
    <row r="38" spans="1:28" s="245" customFormat="1" ht="13.5" customHeight="1">
      <c r="A38" s="713"/>
      <c r="B38" s="360" t="s">
        <v>32</v>
      </c>
      <c r="C38" s="230">
        <v>0</v>
      </c>
      <c r="D38" s="231">
        <v>0</v>
      </c>
      <c r="E38" s="231">
        <v>1</v>
      </c>
      <c r="F38" s="231">
        <v>8</v>
      </c>
      <c r="G38" s="231">
        <v>2</v>
      </c>
      <c r="H38" s="231">
        <v>3</v>
      </c>
      <c r="I38" s="232">
        <v>0</v>
      </c>
      <c r="J38" s="233">
        <f t="shared" si="0"/>
        <v>14</v>
      </c>
      <c r="K38" s="231">
        <v>36</v>
      </c>
      <c r="L38" s="236">
        <v>11</v>
      </c>
      <c r="M38" s="230">
        <v>596</v>
      </c>
      <c r="N38" s="361">
        <v>1299</v>
      </c>
      <c r="O38" s="232">
        <v>979</v>
      </c>
      <c r="P38" s="247">
        <f aca="true" t="shared" si="9" ref="P38:P57">C38/3</f>
        <v>0</v>
      </c>
      <c r="Q38" s="238">
        <f aca="true" t="shared" si="10" ref="Q38:Q57">D38/6</f>
        <v>0</v>
      </c>
      <c r="R38" s="238">
        <f aca="true" t="shared" si="11" ref="R38:R57">E38/5</f>
        <v>0.2</v>
      </c>
      <c r="S38" s="238">
        <f aca="true" t="shared" si="12" ref="S38:S57">F38/11</f>
        <v>0.7272727272727273</v>
      </c>
      <c r="T38" s="238">
        <f aca="true" t="shared" si="13" ref="T38:T57">G38/4</f>
        <v>0.5</v>
      </c>
      <c r="U38" s="238">
        <f aca="true" t="shared" si="14" ref="U38:U57">H38/4</f>
        <v>0.75</v>
      </c>
      <c r="V38" s="268">
        <f aca="true" t="shared" si="15" ref="V38:V57">I38/4</f>
        <v>0</v>
      </c>
      <c r="W38" s="240">
        <f aca="true" t="shared" si="16" ref="W38:W58">J38/37</f>
        <v>0.3783783783783784</v>
      </c>
      <c r="X38" s="238">
        <v>0.972972972972973</v>
      </c>
      <c r="Y38" s="286">
        <v>0.2972972972972973</v>
      </c>
      <c r="Z38" s="406">
        <v>0.2</v>
      </c>
      <c r="AA38" s="407">
        <v>0.43</v>
      </c>
      <c r="AB38" s="466">
        <v>0.33</v>
      </c>
    </row>
    <row r="39" spans="1:28" s="245" customFormat="1" ht="13.5" customHeight="1">
      <c r="A39" s="713"/>
      <c r="B39" s="360" t="s">
        <v>33</v>
      </c>
      <c r="C39" s="230">
        <v>0</v>
      </c>
      <c r="D39" s="231">
        <v>0</v>
      </c>
      <c r="E39" s="231">
        <v>3</v>
      </c>
      <c r="F39" s="231">
        <v>7</v>
      </c>
      <c r="G39" s="231">
        <v>6</v>
      </c>
      <c r="H39" s="231">
        <v>1</v>
      </c>
      <c r="I39" s="232">
        <v>1</v>
      </c>
      <c r="J39" s="233">
        <f t="shared" si="0"/>
        <v>18</v>
      </c>
      <c r="K39" s="231">
        <v>19</v>
      </c>
      <c r="L39" s="236">
        <v>14</v>
      </c>
      <c r="M39" s="230">
        <v>727</v>
      </c>
      <c r="N39" s="361">
        <v>1285</v>
      </c>
      <c r="O39" s="232">
        <v>1169</v>
      </c>
      <c r="P39" s="247">
        <f t="shared" si="9"/>
        <v>0</v>
      </c>
      <c r="Q39" s="238">
        <f t="shared" si="10"/>
        <v>0</v>
      </c>
      <c r="R39" s="238">
        <f t="shared" si="11"/>
        <v>0.6</v>
      </c>
      <c r="S39" s="238">
        <f t="shared" si="12"/>
        <v>0.6363636363636364</v>
      </c>
      <c r="T39" s="238">
        <f t="shared" si="13"/>
        <v>1.5</v>
      </c>
      <c r="U39" s="238">
        <f t="shared" si="14"/>
        <v>0.25</v>
      </c>
      <c r="V39" s="268">
        <f t="shared" si="15"/>
        <v>0.25</v>
      </c>
      <c r="W39" s="240">
        <f t="shared" si="16"/>
        <v>0.4864864864864865</v>
      </c>
      <c r="X39" s="238">
        <v>0.5135135135135135</v>
      </c>
      <c r="Y39" s="286">
        <v>0.3783783783783784</v>
      </c>
      <c r="Z39" s="406">
        <v>0.23</v>
      </c>
      <c r="AA39" s="407">
        <v>0.41</v>
      </c>
      <c r="AB39" s="466">
        <v>0.37</v>
      </c>
    </row>
    <row r="40" spans="1:28" s="245" customFormat="1" ht="13.5" customHeight="1">
      <c r="A40" s="714"/>
      <c r="B40" s="365" t="s">
        <v>34</v>
      </c>
      <c r="C40" s="249">
        <v>0</v>
      </c>
      <c r="D40" s="250">
        <v>0</v>
      </c>
      <c r="E40" s="250">
        <v>8</v>
      </c>
      <c r="F40" s="250">
        <v>8</v>
      </c>
      <c r="G40" s="250">
        <v>3</v>
      </c>
      <c r="H40" s="250">
        <v>0</v>
      </c>
      <c r="I40" s="251">
        <v>0</v>
      </c>
      <c r="J40" s="252">
        <f t="shared" si="0"/>
        <v>19</v>
      </c>
      <c r="K40" s="250">
        <v>29</v>
      </c>
      <c r="L40" s="255">
        <v>23</v>
      </c>
      <c r="M40" s="249">
        <v>1246</v>
      </c>
      <c r="N40" s="368">
        <v>2014</v>
      </c>
      <c r="O40" s="251">
        <v>2007</v>
      </c>
      <c r="P40" s="269">
        <f t="shared" si="9"/>
        <v>0</v>
      </c>
      <c r="Q40" s="257">
        <f t="shared" si="10"/>
        <v>0</v>
      </c>
      <c r="R40" s="257">
        <f t="shared" si="11"/>
        <v>1.6</v>
      </c>
      <c r="S40" s="257">
        <f t="shared" si="12"/>
        <v>0.7272727272727273</v>
      </c>
      <c r="T40" s="257">
        <f t="shared" si="13"/>
        <v>0.75</v>
      </c>
      <c r="U40" s="257">
        <f t="shared" si="14"/>
        <v>0</v>
      </c>
      <c r="V40" s="270">
        <f t="shared" si="15"/>
        <v>0</v>
      </c>
      <c r="W40" s="256">
        <f t="shared" si="16"/>
        <v>0.5135135135135135</v>
      </c>
      <c r="X40" s="257">
        <v>0.7837837837837838</v>
      </c>
      <c r="Y40" s="290">
        <v>0.6216216216216216</v>
      </c>
      <c r="Z40" s="411">
        <v>0.4</v>
      </c>
      <c r="AA40" s="412">
        <v>0.64</v>
      </c>
      <c r="AB40" s="467">
        <v>0.64</v>
      </c>
    </row>
    <row r="41" spans="1:28" s="245" customFormat="1" ht="13.5" customHeight="1">
      <c r="A41" s="712">
        <v>9</v>
      </c>
      <c r="B41" s="360" t="s">
        <v>35</v>
      </c>
      <c r="C41" s="230">
        <v>0</v>
      </c>
      <c r="D41" s="231">
        <v>22</v>
      </c>
      <c r="E41" s="231">
        <v>26</v>
      </c>
      <c r="F41" s="231">
        <v>19</v>
      </c>
      <c r="G41" s="231">
        <v>4</v>
      </c>
      <c r="H41" s="231">
        <v>1</v>
      </c>
      <c r="I41" s="232">
        <v>0</v>
      </c>
      <c r="J41" s="233">
        <f t="shared" si="0"/>
        <v>72</v>
      </c>
      <c r="K41" s="231">
        <v>58</v>
      </c>
      <c r="L41" s="236">
        <v>38</v>
      </c>
      <c r="M41" s="230">
        <v>2163</v>
      </c>
      <c r="N41" s="361">
        <v>2581</v>
      </c>
      <c r="O41" s="232">
        <v>2799</v>
      </c>
      <c r="P41" s="247">
        <f t="shared" si="9"/>
        <v>0</v>
      </c>
      <c r="Q41" s="238">
        <f t="shared" si="10"/>
        <v>3.6666666666666665</v>
      </c>
      <c r="R41" s="238">
        <f t="shared" si="11"/>
        <v>5.2</v>
      </c>
      <c r="S41" s="238">
        <f t="shared" si="12"/>
        <v>1.7272727272727273</v>
      </c>
      <c r="T41" s="238">
        <f t="shared" si="13"/>
        <v>1</v>
      </c>
      <c r="U41" s="238">
        <f t="shared" si="14"/>
        <v>0.25</v>
      </c>
      <c r="V41" s="239">
        <f t="shared" si="15"/>
        <v>0</v>
      </c>
      <c r="W41" s="240">
        <f t="shared" si="16"/>
        <v>1.945945945945946</v>
      </c>
      <c r="X41" s="238">
        <v>1.5675675675675675</v>
      </c>
      <c r="Y41" s="286">
        <v>1.027027027027027</v>
      </c>
      <c r="Z41" s="406">
        <v>0.69</v>
      </c>
      <c r="AA41" s="407">
        <v>0.82</v>
      </c>
      <c r="AB41" s="466">
        <v>0.89</v>
      </c>
    </row>
    <row r="42" spans="1:28" s="245" customFormat="1" ht="13.5" customHeight="1">
      <c r="A42" s="713"/>
      <c r="B42" s="360" t="s">
        <v>36</v>
      </c>
      <c r="C42" s="230">
        <v>0</v>
      </c>
      <c r="D42" s="231">
        <v>16</v>
      </c>
      <c r="E42" s="231">
        <v>38</v>
      </c>
      <c r="F42" s="231">
        <v>27</v>
      </c>
      <c r="G42" s="231">
        <v>4</v>
      </c>
      <c r="H42" s="231">
        <v>0</v>
      </c>
      <c r="I42" s="232">
        <v>0</v>
      </c>
      <c r="J42" s="233">
        <f t="shared" si="0"/>
        <v>85</v>
      </c>
      <c r="K42" s="231">
        <v>48</v>
      </c>
      <c r="L42" s="236">
        <v>58</v>
      </c>
      <c r="M42" s="230">
        <v>3036</v>
      </c>
      <c r="N42" s="361">
        <v>3493</v>
      </c>
      <c r="O42" s="232">
        <v>3842</v>
      </c>
      <c r="P42" s="247">
        <f t="shared" si="9"/>
        <v>0</v>
      </c>
      <c r="Q42" s="238">
        <f t="shared" si="10"/>
        <v>2.6666666666666665</v>
      </c>
      <c r="R42" s="238">
        <f t="shared" si="11"/>
        <v>7.6</v>
      </c>
      <c r="S42" s="238">
        <f t="shared" si="12"/>
        <v>2.4545454545454546</v>
      </c>
      <c r="T42" s="238">
        <f t="shared" si="13"/>
        <v>1</v>
      </c>
      <c r="U42" s="238">
        <f t="shared" si="14"/>
        <v>0</v>
      </c>
      <c r="V42" s="239">
        <f t="shared" si="15"/>
        <v>0</v>
      </c>
      <c r="W42" s="240">
        <f t="shared" si="16"/>
        <v>2.2972972972972974</v>
      </c>
      <c r="X42" s="238">
        <v>1.2972972972972974</v>
      </c>
      <c r="Y42" s="286">
        <v>1.5675675675675675</v>
      </c>
      <c r="Z42" s="406">
        <v>0.96</v>
      </c>
      <c r="AA42" s="407">
        <v>1.11</v>
      </c>
      <c r="AB42" s="466">
        <v>1.22</v>
      </c>
    </row>
    <row r="43" spans="1:28" s="245" customFormat="1" ht="13.5" customHeight="1">
      <c r="A43" s="713"/>
      <c r="B43" s="360" t="s">
        <v>37</v>
      </c>
      <c r="C43" s="230">
        <v>0</v>
      </c>
      <c r="D43" s="231">
        <v>33</v>
      </c>
      <c r="E43" s="231">
        <v>20</v>
      </c>
      <c r="F43" s="231">
        <v>35</v>
      </c>
      <c r="G43" s="231">
        <v>3</v>
      </c>
      <c r="H43" s="231">
        <v>0</v>
      </c>
      <c r="I43" s="232">
        <v>1</v>
      </c>
      <c r="J43" s="233">
        <f t="shared" si="0"/>
        <v>92</v>
      </c>
      <c r="K43" s="231">
        <v>34</v>
      </c>
      <c r="L43" s="236">
        <v>33</v>
      </c>
      <c r="M43" s="230">
        <v>2922</v>
      </c>
      <c r="N43" s="361">
        <v>3433</v>
      </c>
      <c r="O43" s="232">
        <v>3577</v>
      </c>
      <c r="P43" s="247">
        <f t="shared" si="9"/>
        <v>0</v>
      </c>
      <c r="Q43" s="238">
        <f t="shared" si="10"/>
        <v>5.5</v>
      </c>
      <c r="R43" s="238">
        <f t="shared" si="11"/>
        <v>4</v>
      </c>
      <c r="S43" s="238">
        <f t="shared" si="12"/>
        <v>3.1818181818181817</v>
      </c>
      <c r="T43" s="238">
        <f t="shared" si="13"/>
        <v>0.75</v>
      </c>
      <c r="U43" s="238">
        <f t="shared" si="14"/>
        <v>0</v>
      </c>
      <c r="V43" s="239">
        <f t="shared" si="15"/>
        <v>0.25</v>
      </c>
      <c r="W43" s="240">
        <f t="shared" si="16"/>
        <v>2.4864864864864864</v>
      </c>
      <c r="X43" s="238">
        <v>0.918918918918919</v>
      </c>
      <c r="Y43" s="286">
        <v>0.8918918918918919</v>
      </c>
      <c r="Z43" s="406">
        <v>0.93</v>
      </c>
      <c r="AA43" s="407">
        <v>1.1</v>
      </c>
      <c r="AB43" s="466">
        <v>1.14</v>
      </c>
    </row>
    <row r="44" spans="1:28" s="245" customFormat="1" ht="13.5" customHeight="1">
      <c r="A44" s="714"/>
      <c r="B44" s="365" t="s">
        <v>38</v>
      </c>
      <c r="C44" s="249">
        <v>0</v>
      </c>
      <c r="D44" s="250">
        <v>11</v>
      </c>
      <c r="E44" s="250">
        <v>27</v>
      </c>
      <c r="F44" s="250">
        <v>35</v>
      </c>
      <c r="G44" s="250">
        <v>4</v>
      </c>
      <c r="H44" s="250">
        <v>0</v>
      </c>
      <c r="I44" s="251">
        <v>1</v>
      </c>
      <c r="J44" s="252">
        <f t="shared" si="0"/>
        <v>78</v>
      </c>
      <c r="K44" s="250">
        <v>37</v>
      </c>
      <c r="L44" s="255">
        <v>56</v>
      </c>
      <c r="M44" s="249">
        <v>2947</v>
      </c>
      <c r="N44" s="368">
        <v>2980</v>
      </c>
      <c r="O44" s="251">
        <v>4731</v>
      </c>
      <c r="P44" s="269">
        <f t="shared" si="9"/>
        <v>0</v>
      </c>
      <c r="Q44" s="257">
        <f t="shared" si="10"/>
        <v>1.8333333333333333</v>
      </c>
      <c r="R44" s="257">
        <f t="shared" si="11"/>
        <v>5.4</v>
      </c>
      <c r="S44" s="257">
        <f t="shared" si="12"/>
        <v>3.1818181818181817</v>
      </c>
      <c r="T44" s="257">
        <f t="shared" si="13"/>
        <v>1</v>
      </c>
      <c r="U44" s="257">
        <f t="shared" si="14"/>
        <v>0</v>
      </c>
      <c r="V44" s="258">
        <f t="shared" si="15"/>
        <v>0.25</v>
      </c>
      <c r="W44" s="256">
        <f t="shared" si="16"/>
        <v>2.108108108108108</v>
      </c>
      <c r="X44" s="257">
        <v>1</v>
      </c>
      <c r="Y44" s="290">
        <v>1.5135135135135136</v>
      </c>
      <c r="Z44" s="411">
        <v>0.94</v>
      </c>
      <c r="AA44" s="412">
        <v>0.95</v>
      </c>
      <c r="AB44" s="467">
        <v>1.5</v>
      </c>
    </row>
    <row r="45" spans="1:28" s="245" customFormat="1" ht="13.5" customHeight="1">
      <c r="A45" s="712">
        <v>10</v>
      </c>
      <c r="B45" s="375" t="s">
        <v>39</v>
      </c>
      <c r="C45" s="317">
        <v>0</v>
      </c>
      <c r="D45" s="318">
        <v>23</v>
      </c>
      <c r="E45" s="318">
        <v>18</v>
      </c>
      <c r="F45" s="318">
        <v>26</v>
      </c>
      <c r="G45" s="318">
        <v>6</v>
      </c>
      <c r="H45" s="318">
        <v>0</v>
      </c>
      <c r="I45" s="319">
        <v>0</v>
      </c>
      <c r="J45" s="272">
        <f t="shared" si="0"/>
        <v>73</v>
      </c>
      <c r="K45" s="318">
        <v>43</v>
      </c>
      <c r="L45" s="277">
        <v>46</v>
      </c>
      <c r="M45" s="317">
        <v>2894</v>
      </c>
      <c r="N45" s="376">
        <v>3268</v>
      </c>
      <c r="O45" s="319">
        <v>5065</v>
      </c>
      <c r="P45" s="265">
        <f t="shared" si="9"/>
        <v>0</v>
      </c>
      <c r="Q45" s="266">
        <f t="shared" si="10"/>
        <v>3.8333333333333335</v>
      </c>
      <c r="R45" s="266">
        <f t="shared" si="11"/>
        <v>3.6</v>
      </c>
      <c r="S45" s="266">
        <f t="shared" si="12"/>
        <v>2.3636363636363638</v>
      </c>
      <c r="T45" s="266">
        <f t="shared" si="13"/>
        <v>1.5</v>
      </c>
      <c r="U45" s="266">
        <f t="shared" si="14"/>
        <v>0</v>
      </c>
      <c r="V45" s="279">
        <f t="shared" si="15"/>
        <v>0</v>
      </c>
      <c r="W45" s="278">
        <f t="shared" si="16"/>
        <v>1.972972972972973</v>
      </c>
      <c r="X45" s="266">
        <v>1.162162162162162</v>
      </c>
      <c r="Y45" s="321">
        <v>1.2432432432432432</v>
      </c>
      <c r="Z45" s="416">
        <v>0.92</v>
      </c>
      <c r="AA45" s="417">
        <v>1.04</v>
      </c>
      <c r="AB45" s="468">
        <v>1.61</v>
      </c>
    </row>
    <row r="46" spans="1:28" s="245" customFormat="1" ht="13.5" customHeight="1">
      <c r="A46" s="713"/>
      <c r="B46" s="360" t="s">
        <v>40</v>
      </c>
      <c r="C46" s="230">
        <v>0</v>
      </c>
      <c r="D46" s="231">
        <v>9</v>
      </c>
      <c r="E46" s="231">
        <v>22</v>
      </c>
      <c r="F46" s="231">
        <v>14</v>
      </c>
      <c r="G46" s="231">
        <v>7</v>
      </c>
      <c r="H46" s="231">
        <v>2</v>
      </c>
      <c r="I46" s="232">
        <v>1</v>
      </c>
      <c r="J46" s="233">
        <f t="shared" si="0"/>
        <v>55</v>
      </c>
      <c r="K46" s="231">
        <v>39</v>
      </c>
      <c r="L46" s="236">
        <v>30</v>
      </c>
      <c r="M46" s="230">
        <v>2956</v>
      </c>
      <c r="N46" s="361">
        <v>3815</v>
      </c>
      <c r="O46" s="232">
        <v>3654</v>
      </c>
      <c r="P46" s="247">
        <f t="shared" si="9"/>
        <v>0</v>
      </c>
      <c r="Q46" s="238">
        <f t="shared" si="10"/>
        <v>1.5</v>
      </c>
      <c r="R46" s="238">
        <f t="shared" si="11"/>
        <v>4.4</v>
      </c>
      <c r="S46" s="238">
        <f t="shared" si="12"/>
        <v>1.2727272727272727</v>
      </c>
      <c r="T46" s="238">
        <f t="shared" si="13"/>
        <v>1.75</v>
      </c>
      <c r="U46" s="238">
        <f t="shared" si="14"/>
        <v>0.5</v>
      </c>
      <c r="V46" s="268">
        <f t="shared" si="15"/>
        <v>0.25</v>
      </c>
      <c r="W46" s="240">
        <f t="shared" si="16"/>
        <v>1.4864864864864864</v>
      </c>
      <c r="X46" s="238">
        <v>1.054054054054054</v>
      </c>
      <c r="Y46" s="286">
        <v>0.8108108108108109</v>
      </c>
      <c r="Z46" s="406">
        <v>0.94</v>
      </c>
      <c r="AA46" s="407">
        <v>1.21</v>
      </c>
      <c r="AB46" s="466">
        <v>1.16</v>
      </c>
    </row>
    <row r="47" spans="1:28" s="245" customFormat="1" ht="13.5" customHeight="1">
      <c r="A47" s="713"/>
      <c r="B47" s="360" t="s">
        <v>41</v>
      </c>
      <c r="C47" s="230">
        <v>1</v>
      </c>
      <c r="D47" s="231">
        <v>9</v>
      </c>
      <c r="E47" s="231">
        <v>18</v>
      </c>
      <c r="F47" s="231">
        <v>6</v>
      </c>
      <c r="G47" s="231">
        <v>0</v>
      </c>
      <c r="H47" s="231">
        <v>5</v>
      </c>
      <c r="I47" s="232">
        <v>0</v>
      </c>
      <c r="J47" s="233">
        <f t="shared" si="0"/>
        <v>39</v>
      </c>
      <c r="K47" s="231">
        <v>42</v>
      </c>
      <c r="L47" s="236">
        <v>28</v>
      </c>
      <c r="M47" s="230">
        <v>2599</v>
      </c>
      <c r="N47" s="361">
        <v>3292</v>
      </c>
      <c r="O47" s="232">
        <v>3774</v>
      </c>
      <c r="P47" s="247">
        <f t="shared" si="9"/>
        <v>0.3333333333333333</v>
      </c>
      <c r="Q47" s="238">
        <f t="shared" si="10"/>
        <v>1.5</v>
      </c>
      <c r="R47" s="238">
        <f t="shared" si="11"/>
        <v>3.6</v>
      </c>
      <c r="S47" s="238">
        <f t="shared" si="12"/>
        <v>0.5454545454545454</v>
      </c>
      <c r="T47" s="238">
        <f t="shared" si="13"/>
        <v>0</v>
      </c>
      <c r="U47" s="238">
        <f t="shared" si="14"/>
        <v>1.25</v>
      </c>
      <c r="V47" s="268">
        <f t="shared" si="15"/>
        <v>0</v>
      </c>
      <c r="W47" s="240">
        <f t="shared" si="16"/>
        <v>1.054054054054054</v>
      </c>
      <c r="X47" s="238">
        <v>1.135135135135135</v>
      </c>
      <c r="Y47" s="286">
        <v>0.7567567567567568</v>
      </c>
      <c r="Z47" s="406">
        <v>0.82</v>
      </c>
      <c r="AA47" s="407">
        <v>1.04</v>
      </c>
      <c r="AB47" s="466">
        <v>1.2</v>
      </c>
    </row>
    <row r="48" spans="1:28" s="245" customFormat="1" ht="13.5" customHeight="1">
      <c r="A48" s="713"/>
      <c r="B48" s="360" t="s">
        <v>42</v>
      </c>
      <c r="C48" s="230">
        <v>0</v>
      </c>
      <c r="D48" s="231">
        <v>4</v>
      </c>
      <c r="E48" s="231">
        <v>20</v>
      </c>
      <c r="F48" s="231">
        <v>7</v>
      </c>
      <c r="G48" s="231">
        <v>3</v>
      </c>
      <c r="H48" s="231">
        <v>0</v>
      </c>
      <c r="I48" s="232">
        <v>1</v>
      </c>
      <c r="J48" s="233">
        <f t="shared" si="0"/>
        <v>35</v>
      </c>
      <c r="K48" s="231">
        <v>67</v>
      </c>
      <c r="L48" s="236">
        <v>40</v>
      </c>
      <c r="M48" s="230">
        <v>2703</v>
      </c>
      <c r="N48" s="361">
        <v>3721</v>
      </c>
      <c r="O48" s="232">
        <v>3551</v>
      </c>
      <c r="P48" s="247">
        <f t="shared" si="9"/>
        <v>0</v>
      </c>
      <c r="Q48" s="238">
        <f t="shared" si="10"/>
        <v>0.6666666666666666</v>
      </c>
      <c r="R48" s="238">
        <f t="shared" si="11"/>
        <v>4</v>
      </c>
      <c r="S48" s="238">
        <f t="shared" si="12"/>
        <v>0.6363636363636364</v>
      </c>
      <c r="T48" s="238">
        <f t="shared" si="13"/>
        <v>0.75</v>
      </c>
      <c r="U48" s="238">
        <f t="shared" si="14"/>
        <v>0</v>
      </c>
      <c r="V48" s="268">
        <f t="shared" si="15"/>
        <v>0.25</v>
      </c>
      <c r="W48" s="240">
        <f t="shared" si="16"/>
        <v>0.9459459459459459</v>
      </c>
      <c r="X48" s="238">
        <v>1.8108108108108107</v>
      </c>
      <c r="Y48" s="286">
        <v>1.0810810810810811</v>
      </c>
      <c r="Z48" s="406">
        <v>0.86</v>
      </c>
      <c r="AA48" s="407">
        <v>1.18</v>
      </c>
      <c r="AB48" s="466">
        <v>1.13</v>
      </c>
    </row>
    <row r="49" spans="1:28" s="245" customFormat="1" ht="13.5" customHeight="1">
      <c r="A49" s="714"/>
      <c r="B49" s="365" t="s">
        <v>43</v>
      </c>
      <c r="C49" s="249">
        <v>0</v>
      </c>
      <c r="D49" s="250">
        <v>16</v>
      </c>
      <c r="E49" s="250">
        <v>11</v>
      </c>
      <c r="F49" s="250">
        <v>10</v>
      </c>
      <c r="G49" s="250">
        <v>5</v>
      </c>
      <c r="H49" s="250">
        <v>2</v>
      </c>
      <c r="I49" s="251">
        <v>3</v>
      </c>
      <c r="J49" s="252">
        <f t="shared" si="0"/>
        <v>47</v>
      </c>
      <c r="K49" s="250">
        <v>100</v>
      </c>
      <c r="L49" s="255">
        <v>38</v>
      </c>
      <c r="M49" s="249">
        <v>3445</v>
      </c>
      <c r="N49" s="368">
        <v>4244</v>
      </c>
      <c r="O49" s="251">
        <v>3101</v>
      </c>
      <c r="P49" s="269">
        <f t="shared" si="9"/>
        <v>0</v>
      </c>
      <c r="Q49" s="257">
        <f t="shared" si="10"/>
        <v>2.6666666666666665</v>
      </c>
      <c r="R49" s="257">
        <f t="shared" si="11"/>
        <v>2.2</v>
      </c>
      <c r="S49" s="257">
        <f t="shared" si="12"/>
        <v>0.9090909090909091</v>
      </c>
      <c r="T49" s="257">
        <f t="shared" si="13"/>
        <v>1.25</v>
      </c>
      <c r="U49" s="257">
        <f t="shared" si="14"/>
        <v>0.5</v>
      </c>
      <c r="V49" s="270">
        <f t="shared" si="15"/>
        <v>0.75</v>
      </c>
      <c r="W49" s="256">
        <f t="shared" si="16"/>
        <v>1.2702702702702702</v>
      </c>
      <c r="X49" s="257">
        <v>2.7027027027027026</v>
      </c>
      <c r="Y49" s="290">
        <v>1.027027027027027</v>
      </c>
      <c r="Z49" s="411">
        <v>1.1</v>
      </c>
      <c r="AA49" s="412">
        <v>1.35</v>
      </c>
      <c r="AB49" s="467">
        <v>0.98</v>
      </c>
    </row>
    <row r="50" spans="1:28" s="245" customFormat="1" ht="13.5" customHeight="1">
      <c r="A50" s="712">
        <v>11</v>
      </c>
      <c r="B50" s="360" t="s">
        <v>44</v>
      </c>
      <c r="C50" s="230">
        <v>6</v>
      </c>
      <c r="D50" s="231">
        <v>20</v>
      </c>
      <c r="E50" s="231">
        <v>8</v>
      </c>
      <c r="F50" s="231">
        <v>3</v>
      </c>
      <c r="G50" s="231">
        <v>1</v>
      </c>
      <c r="H50" s="231">
        <v>2</v>
      </c>
      <c r="I50" s="232">
        <v>3</v>
      </c>
      <c r="J50" s="233">
        <f t="shared" si="0"/>
        <v>43</v>
      </c>
      <c r="K50" s="231">
        <v>76</v>
      </c>
      <c r="L50" s="232">
        <v>73</v>
      </c>
      <c r="M50" s="230">
        <v>3364</v>
      </c>
      <c r="N50" s="361">
        <v>3655</v>
      </c>
      <c r="O50" s="232">
        <v>3533</v>
      </c>
      <c r="P50" s="247">
        <f t="shared" si="9"/>
        <v>2</v>
      </c>
      <c r="Q50" s="238">
        <f t="shared" si="10"/>
        <v>3.3333333333333335</v>
      </c>
      <c r="R50" s="238">
        <f t="shared" si="11"/>
        <v>1.6</v>
      </c>
      <c r="S50" s="238">
        <f t="shared" si="12"/>
        <v>0.2727272727272727</v>
      </c>
      <c r="T50" s="238">
        <f t="shared" si="13"/>
        <v>0.25</v>
      </c>
      <c r="U50" s="238">
        <f t="shared" si="14"/>
        <v>0.5</v>
      </c>
      <c r="V50" s="239">
        <f t="shared" si="15"/>
        <v>0.75</v>
      </c>
      <c r="W50" s="240">
        <f t="shared" si="16"/>
        <v>1.162162162162162</v>
      </c>
      <c r="X50" s="238">
        <v>2.054054054054054</v>
      </c>
      <c r="Y50" s="286">
        <v>1.972972972972973</v>
      </c>
      <c r="Z50" s="406">
        <v>1.07</v>
      </c>
      <c r="AA50" s="407">
        <v>1.16</v>
      </c>
      <c r="AB50" s="466">
        <v>1.12</v>
      </c>
    </row>
    <row r="51" spans="1:28" s="245" customFormat="1" ht="13.5" customHeight="1">
      <c r="A51" s="713"/>
      <c r="B51" s="360" t="s">
        <v>45</v>
      </c>
      <c r="C51" s="230">
        <v>10</v>
      </c>
      <c r="D51" s="231">
        <v>16</v>
      </c>
      <c r="E51" s="231">
        <v>8</v>
      </c>
      <c r="F51" s="231">
        <v>7</v>
      </c>
      <c r="G51" s="231">
        <v>4</v>
      </c>
      <c r="H51" s="231">
        <v>3</v>
      </c>
      <c r="I51" s="232">
        <v>2</v>
      </c>
      <c r="J51" s="233">
        <f t="shared" si="0"/>
        <v>50</v>
      </c>
      <c r="K51" s="231">
        <v>74</v>
      </c>
      <c r="L51" s="232">
        <v>77</v>
      </c>
      <c r="M51" s="230">
        <v>4352</v>
      </c>
      <c r="N51" s="361">
        <v>4047</v>
      </c>
      <c r="O51" s="232">
        <v>3396</v>
      </c>
      <c r="P51" s="247">
        <f t="shared" si="9"/>
        <v>3.3333333333333335</v>
      </c>
      <c r="Q51" s="238">
        <f t="shared" si="10"/>
        <v>2.6666666666666665</v>
      </c>
      <c r="R51" s="238">
        <f t="shared" si="11"/>
        <v>1.6</v>
      </c>
      <c r="S51" s="238">
        <f t="shared" si="12"/>
        <v>0.6363636363636364</v>
      </c>
      <c r="T51" s="238">
        <f t="shared" si="13"/>
        <v>1</v>
      </c>
      <c r="U51" s="238">
        <f t="shared" si="14"/>
        <v>0.75</v>
      </c>
      <c r="V51" s="239">
        <f t="shared" si="15"/>
        <v>0.5</v>
      </c>
      <c r="W51" s="240">
        <f t="shared" si="16"/>
        <v>1.3513513513513513</v>
      </c>
      <c r="X51" s="238">
        <v>2</v>
      </c>
      <c r="Y51" s="286">
        <v>2.081081081081081</v>
      </c>
      <c r="Z51" s="406">
        <v>1.38</v>
      </c>
      <c r="AA51" s="407">
        <v>1.28</v>
      </c>
      <c r="AB51" s="466">
        <v>1.08</v>
      </c>
    </row>
    <row r="52" spans="1:28" s="245" customFormat="1" ht="13.5" customHeight="1">
      <c r="A52" s="713"/>
      <c r="B52" s="360" t="s">
        <v>46</v>
      </c>
      <c r="C52" s="230">
        <v>5</v>
      </c>
      <c r="D52" s="231">
        <v>21</v>
      </c>
      <c r="E52" s="231">
        <v>8</v>
      </c>
      <c r="F52" s="231">
        <v>11</v>
      </c>
      <c r="G52" s="231">
        <v>7</v>
      </c>
      <c r="H52" s="231">
        <v>13</v>
      </c>
      <c r="I52" s="232">
        <v>6</v>
      </c>
      <c r="J52" s="233">
        <f t="shared" si="0"/>
        <v>71</v>
      </c>
      <c r="K52" s="231">
        <v>64</v>
      </c>
      <c r="L52" s="232">
        <v>90</v>
      </c>
      <c r="M52" s="230">
        <v>5176</v>
      </c>
      <c r="N52" s="361">
        <v>4113</v>
      </c>
      <c r="O52" s="232">
        <v>3315</v>
      </c>
      <c r="P52" s="247">
        <f t="shared" si="9"/>
        <v>1.6666666666666667</v>
      </c>
      <c r="Q52" s="238">
        <f t="shared" si="10"/>
        <v>3.5</v>
      </c>
      <c r="R52" s="238">
        <f t="shared" si="11"/>
        <v>1.6</v>
      </c>
      <c r="S52" s="238">
        <f t="shared" si="12"/>
        <v>1</v>
      </c>
      <c r="T52" s="238">
        <f t="shared" si="13"/>
        <v>1.75</v>
      </c>
      <c r="U52" s="238">
        <f t="shared" si="14"/>
        <v>3.25</v>
      </c>
      <c r="V52" s="239">
        <f t="shared" si="15"/>
        <v>1.5</v>
      </c>
      <c r="W52" s="240">
        <f t="shared" si="16"/>
        <v>1.9189189189189189</v>
      </c>
      <c r="X52" s="238">
        <v>1.7297297297297298</v>
      </c>
      <c r="Y52" s="239">
        <v>2.4324324324324325</v>
      </c>
      <c r="Z52" s="406">
        <v>1.65</v>
      </c>
      <c r="AA52" s="407">
        <v>1.31</v>
      </c>
      <c r="AB52" s="466">
        <v>1.05</v>
      </c>
    </row>
    <row r="53" spans="1:28" s="245" customFormat="1" ht="13.5" customHeight="1">
      <c r="A53" s="714"/>
      <c r="B53" s="365" t="s">
        <v>47</v>
      </c>
      <c r="C53" s="249">
        <v>2</v>
      </c>
      <c r="D53" s="250">
        <v>17</v>
      </c>
      <c r="E53" s="250">
        <v>10</v>
      </c>
      <c r="F53" s="250">
        <v>13</v>
      </c>
      <c r="G53" s="250">
        <v>4</v>
      </c>
      <c r="H53" s="250">
        <v>7</v>
      </c>
      <c r="I53" s="251">
        <v>1</v>
      </c>
      <c r="J53" s="252">
        <f t="shared" si="0"/>
        <v>54</v>
      </c>
      <c r="K53" s="250">
        <v>53</v>
      </c>
      <c r="L53" s="251">
        <v>98</v>
      </c>
      <c r="M53" s="249">
        <v>5524</v>
      </c>
      <c r="N53" s="368">
        <v>4284</v>
      </c>
      <c r="O53" s="251">
        <v>3741</v>
      </c>
      <c r="P53" s="269">
        <f t="shared" si="9"/>
        <v>0.6666666666666666</v>
      </c>
      <c r="Q53" s="257">
        <f t="shared" si="10"/>
        <v>2.8333333333333335</v>
      </c>
      <c r="R53" s="257">
        <f t="shared" si="11"/>
        <v>2</v>
      </c>
      <c r="S53" s="257">
        <f t="shared" si="12"/>
        <v>1.1818181818181819</v>
      </c>
      <c r="T53" s="257">
        <f t="shared" si="13"/>
        <v>1</v>
      </c>
      <c r="U53" s="257">
        <f t="shared" si="14"/>
        <v>1.75</v>
      </c>
      <c r="V53" s="258">
        <f t="shared" si="15"/>
        <v>0.25</v>
      </c>
      <c r="W53" s="256">
        <f t="shared" si="16"/>
        <v>1.4594594594594594</v>
      </c>
      <c r="X53" s="257">
        <v>1.4324324324324325</v>
      </c>
      <c r="Y53" s="258">
        <v>2.6486486486486487</v>
      </c>
      <c r="Z53" s="411">
        <v>1.75</v>
      </c>
      <c r="AA53" s="412">
        <v>1.36</v>
      </c>
      <c r="AB53" s="467">
        <v>1.19</v>
      </c>
    </row>
    <row r="54" spans="1:28" s="245" customFormat="1" ht="13.5" customHeight="1">
      <c r="A54" s="712">
        <v>12</v>
      </c>
      <c r="B54" s="360" t="s">
        <v>48</v>
      </c>
      <c r="C54" s="230">
        <v>21</v>
      </c>
      <c r="D54" s="231">
        <v>20</v>
      </c>
      <c r="E54" s="231">
        <v>6</v>
      </c>
      <c r="F54" s="231">
        <v>14</v>
      </c>
      <c r="G54" s="231">
        <v>5</v>
      </c>
      <c r="H54" s="231">
        <v>2</v>
      </c>
      <c r="I54" s="232">
        <v>5</v>
      </c>
      <c r="J54" s="233">
        <f t="shared" si="0"/>
        <v>73</v>
      </c>
      <c r="K54" s="231">
        <v>73</v>
      </c>
      <c r="L54" s="232">
        <v>103</v>
      </c>
      <c r="M54" s="230">
        <v>6884</v>
      </c>
      <c r="N54" s="361">
        <v>4392</v>
      </c>
      <c r="O54" s="232">
        <v>4026</v>
      </c>
      <c r="P54" s="247">
        <f t="shared" si="9"/>
        <v>7</v>
      </c>
      <c r="Q54" s="238">
        <f t="shared" si="10"/>
        <v>3.3333333333333335</v>
      </c>
      <c r="R54" s="238">
        <f t="shared" si="11"/>
        <v>1.2</v>
      </c>
      <c r="S54" s="238">
        <f t="shared" si="12"/>
        <v>1.2727272727272727</v>
      </c>
      <c r="T54" s="238">
        <f t="shared" si="13"/>
        <v>1.25</v>
      </c>
      <c r="U54" s="238">
        <f t="shared" si="14"/>
        <v>0.5</v>
      </c>
      <c r="V54" s="268">
        <f t="shared" si="15"/>
        <v>1.25</v>
      </c>
      <c r="W54" s="240">
        <f t="shared" si="16"/>
        <v>1.972972972972973</v>
      </c>
      <c r="X54" s="238">
        <v>1.972972972972973</v>
      </c>
      <c r="Y54" s="239">
        <v>2.7837837837837838</v>
      </c>
      <c r="Z54" s="406">
        <v>2.18</v>
      </c>
      <c r="AA54" s="407">
        <v>1.39</v>
      </c>
      <c r="AB54" s="466">
        <v>1.27</v>
      </c>
    </row>
    <row r="55" spans="1:28" s="245" customFormat="1" ht="13.5" customHeight="1">
      <c r="A55" s="713"/>
      <c r="B55" s="360" t="s">
        <v>49</v>
      </c>
      <c r="C55" s="230">
        <v>25</v>
      </c>
      <c r="D55" s="231">
        <v>24</v>
      </c>
      <c r="E55" s="231">
        <v>10</v>
      </c>
      <c r="F55" s="231">
        <v>25</v>
      </c>
      <c r="G55" s="231">
        <v>4</v>
      </c>
      <c r="H55" s="231">
        <v>8</v>
      </c>
      <c r="I55" s="232">
        <v>8</v>
      </c>
      <c r="J55" s="233">
        <f t="shared" si="0"/>
        <v>104</v>
      </c>
      <c r="K55" s="231">
        <v>66</v>
      </c>
      <c r="L55" s="232">
        <v>103</v>
      </c>
      <c r="M55" s="230">
        <v>8221</v>
      </c>
      <c r="N55" s="361">
        <v>4396</v>
      </c>
      <c r="O55" s="232">
        <v>4039</v>
      </c>
      <c r="P55" s="247">
        <f t="shared" si="9"/>
        <v>8.333333333333334</v>
      </c>
      <c r="Q55" s="238">
        <f t="shared" si="10"/>
        <v>4</v>
      </c>
      <c r="R55" s="238">
        <f t="shared" si="11"/>
        <v>2</v>
      </c>
      <c r="S55" s="238">
        <f t="shared" si="12"/>
        <v>2.272727272727273</v>
      </c>
      <c r="T55" s="238">
        <f t="shared" si="13"/>
        <v>1</v>
      </c>
      <c r="U55" s="238">
        <f t="shared" si="14"/>
        <v>2</v>
      </c>
      <c r="V55" s="239">
        <f t="shared" si="15"/>
        <v>2</v>
      </c>
      <c r="W55" s="240">
        <f t="shared" si="16"/>
        <v>2.810810810810811</v>
      </c>
      <c r="X55" s="238">
        <v>1.7837837837837838</v>
      </c>
      <c r="Y55" s="239">
        <v>2.7837837837837838</v>
      </c>
      <c r="Z55" s="406">
        <v>2.6</v>
      </c>
      <c r="AA55" s="407">
        <v>1.39</v>
      </c>
      <c r="AB55" s="466">
        <v>1.28</v>
      </c>
    </row>
    <row r="56" spans="1:28" s="245" customFormat="1" ht="13.5" customHeight="1">
      <c r="A56" s="713"/>
      <c r="B56" s="360" t="s">
        <v>50</v>
      </c>
      <c r="C56" s="230">
        <v>12</v>
      </c>
      <c r="D56" s="231">
        <v>28</v>
      </c>
      <c r="E56" s="231">
        <v>16</v>
      </c>
      <c r="F56" s="231">
        <v>26</v>
      </c>
      <c r="G56" s="231">
        <v>0</v>
      </c>
      <c r="H56" s="231">
        <v>7</v>
      </c>
      <c r="I56" s="232">
        <v>3</v>
      </c>
      <c r="J56" s="233">
        <f t="shared" si="0"/>
        <v>92</v>
      </c>
      <c r="K56" s="231">
        <v>63</v>
      </c>
      <c r="L56" s="232">
        <v>98</v>
      </c>
      <c r="M56" s="230">
        <v>7547</v>
      </c>
      <c r="N56" s="361">
        <v>4119</v>
      </c>
      <c r="O56" s="232">
        <v>4243</v>
      </c>
      <c r="P56" s="247">
        <f t="shared" si="9"/>
        <v>4</v>
      </c>
      <c r="Q56" s="238">
        <f t="shared" si="10"/>
        <v>4.666666666666667</v>
      </c>
      <c r="R56" s="238">
        <f t="shared" si="11"/>
        <v>3.2</v>
      </c>
      <c r="S56" s="238">
        <f t="shared" si="12"/>
        <v>2.3636363636363638</v>
      </c>
      <c r="T56" s="238">
        <f t="shared" si="13"/>
        <v>0</v>
      </c>
      <c r="U56" s="238">
        <f t="shared" si="14"/>
        <v>1.75</v>
      </c>
      <c r="V56" s="239">
        <f t="shared" si="15"/>
        <v>0.75</v>
      </c>
      <c r="W56" s="240">
        <f t="shared" si="16"/>
        <v>2.4864864864864864</v>
      </c>
      <c r="X56" s="238">
        <v>1.7027027027027026</v>
      </c>
      <c r="Y56" s="239">
        <v>2.6486486486486487</v>
      </c>
      <c r="Z56" s="406">
        <v>2.39</v>
      </c>
      <c r="AA56" s="407">
        <v>1.31</v>
      </c>
      <c r="AB56" s="466">
        <v>1.35</v>
      </c>
    </row>
    <row r="57" spans="1:28" s="245" customFormat="1" ht="13.5" customHeight="1">
      <c r="A57" s="713"/>
      <c r="B57" s="360" t="s">
        <v>51</v>
      </c>
      <c r="C57" s="230">
        <v>4</v>
      </c>
      <c r="D57" s="231">
        <v>19</v>
      </c>
      <c r="E57" s="231">
        <v>12</v>
      </c>
      <c r="F57" s="231">
        <v>29</v>
      </c>
      <c r="G57" s="231">
        <v>5</v>
      </c>
      <c r="H57" s="231">
        <v>4</v>
      </c>
      <c r="I57" s="232">
        <v>3</v>
      </c>
      <c r="J57" s="233">
        <f t="shared" si="0"/>
        <v>76</v>
      </c>
      <c r="K57" s="231">
        <v>42</v>
      </c>
      <c r="L57" s="232">
        <v>74</v>
      </c>
      <c r="M57" s="230">
        <v>6139</v>
      </c>
      <c r="N57" s="361">
        <v>3649</v>
      </c>
      <c r="O57" s="232">
        <v>3815</v>
      </c>
      <c r="P57" s="247">
        <f t="shared" si="9"/>
        <v>1.3333333333333333</v>
      </c>
      <c r="Q57" s="238">
        <f t="shared" si="10"/>
        <v>3.1666666666666665</v>
      </c>
      <c r="R57" s="238">
        <f t="shared" si="11"/>
        <v>2.4</v>
      </c>
      <c r="S57" s="238">
        <f t="shared" si="12"/>
        <v>2.6363636363636362</v>
      </c>
      <c r="T57" s="238">
        <f t="shared" si="13"/>
        <v>1.25</v>
      </c>
      <c r="U57" s="238">
        <f t="shared" si="14"/>
        <v>1</v>
      </c>
      <c r="V57" s="239">
        <f t="shared" si="15"/>
        <v>0.75</v>
      </c>
      <c r="W57" s="240">
        <f t="shared" si="16"/>
        <v>2.054054054054054</v>
      </c>
      <c r="X57" s="238">
        <v>1.135135135135135</v>
      </c>
      <c r="Y57" s="239">
        <v>2</v>
      </c>
      <c r="Z57" s="406">
        <v>1.95</v>
      </c>
      <c r="AA57" s="407">
        <v>1.16</v>
      </c>
      <c r="AB57" s="466">
        <v>1.22</v>
      </c>
    </row>
    <row r="58" spans="1:28" s="245" customFormat="1" ht="13.5" customHeight="1" hidden="1">
      <c r="A58" s="380"/>
      <c r="B58" s="469">
        <v>53</v>
      </c>
      <c r="C58" s="382">
        <v>0</v>
      </c>
      <c r="D58" s="383">
        <v>0</v>
      </c>
      <c r="E58" s="383"/>
      <c r="F58" s="383">
        <v>0</v>
      </c>
      <c r="G58" s="383"/>
      <c r="H58" s="383">
        <v>0</v>
      </c>
      <c r="I58" s="384">
        <v>0</v>
      </c>
      <c r="J58" s="385">
        <f>SUM(C58:I58)</f>
        <v>0</v>
      </c>
      <c r="K58" s="383">
        <v>0</v>
      </c>
      <c r="L58" s="384">
        <v>0</v>
      </c>
      <c r="M58" s="382"/>
      <c r="N58" s="386"/>
      <c r="O58" s="384"/>
      <c r="P58" s="470"/>
      <c r="Q58" s="391"/>
      <c r="R58" s="391"/>
      <c r="S58" s="391"/>
      <c r="T58" s="391"/>
      <c r="U58" s="391"/>
      <c r="V58" s="392"/>
      <c r="W58" s="471">
        <f t="shared" si="16"/>
        <v>0</v>
      </c>
      <c r="X58" s="391">
        <v>0</v>
      </c>
      <c r="Y58" s="392">
        <v>0</v>
      </c>
      <c r="Z58" s="393"/>
      <c r="AA58" s="394"/>
      <c r="AB58" s="395"/>
    </row>
    <row r="59" spans="1:30" s="245" customFormat="1" ht="15.75" customHeight="1">
      <c r="A59" s="746" t="s">
        <v>60</v>
      </c>
      <c r="B59" s="747"/>
      <c r="C59" s="335">
        <f aca="true" t="shared" si="17" ref="C59:I59">SUM(C6:C58)</f>
        <v>109</v>
      </c>
      <c r="D59" s="336">
        <f t="shared" si="17"/>
        <v>333</v>
      </c>
      <c r="E59" s="336">
        <f t="shared" si="17"/>
        <v>321</v>
      </c>
      <c r="F59" s="336">
        <f t="shared" si="17"/>
        <v>498</v>
      </c>
      <c r="G59" s="336">
        <f t="shared" si="17"/>
        <v>126</v>
      </c>
      <c r="H59" s="336">
        <f t="shared" si="17"/>
        <v>79</v>
      </c>
      <c r="I59" s="337">
        <f t="shared" si="17"/>
        <v>70</v>
      </c>
      <c r="J59" s="338">
        <f aca="true" t="shared" si="18" ref="J59:W59">SUM(J6:J58)</f>
        <v>1536</v>
      </c>
      <c r="K59" s="472">
        <v>1626</v>
      </c>
      <c r="L59" s="473">
        <v>1742</v>
      </c>
      <c r="M59" s="338">
        <f t="shared" si="18"/>
        <v>100394</v>
      </c>
      <c r="N59" s="474">
        <v>96625</v>
      </c>
      <c r="O59" s="473">
        <f t="shared" si="18"/>
        <v>98010</v>
      </c>
      <c r="P59" s="340">
        <f t="shared" si="18"/>
        <v>36.333333333333336</v>
      </c>
      <c r="Q59" s="341">
        <f t="shared" si="18"/>
        <v>55.5</v>
      </c>
      <c r="R59" s="341">
        <f t="shared" si="18"/>
        <v>64.20000000000002</v>
      </c>
      <c r="S59" s="341">
        <f t="shared" si="18"/>
        <v>45.27272727272726</v>
      </c>
      <c r="T59" s="341">
        <f t="shared" si="18"/>
        <v>31.5</v>
      </c>
      <c r="U59" s="341">
        <f t="shared" si="18"/>
        <v>19.75</v>
      </c>
      <c r="V59" s="397">
        <f t="shared" si="18"/>
        <v>17.5</v>
      </c>
      <c r="W59" s="343">
        <f t="shared" si="18"/>
        <v>41.51351351351352</v>
      </c>
      <c r="X59" s="341">
        <v>43.94594594594594</v>
      </c>
      <c r="Y59" s="342">
        <v>47.08108108108108</v>
      </c>
      <c r="Z59" s="475">
        <v>31.93</v>
      </c>
      <c r="AA59" s="476">
        <v>30.75</v>
      </c>
      <c r="AB59" s="477">
        <v>31.18</v>
      </c>
      <c r="AD59" s="478"/>
    </row>
    <row r="60" spans="10:28" ht="12">
      <c r="J60" s="4"/>
      <c r="AB60" s="479"/>
    </row>
    <row r="61" spans="2:28" s="480" customFormat="1" ht="17.25">
      <c r="B61" s="481"/>
      <c r="C61" s="482"/>
      <c r="D61" s="482"/>
      <c r="E61" s="482"/>
      <c r="F61" s="482"/>
      <c r="G61" s="482"/>
      <c r="H61" s="482"/>
      <c r="I61" s="482"/>
      <c r="J61" s="482"/>
      <c r="K61" s="482"/>
      <c r="L61" s="482"/>
      <c r="M61" s="482"/>
      <c r="N61" s="482"/>
      <c r="O61" s="482"/>
      <c r="P61" s="482"/>
      <c r="Q61" s="482"/>
      <c r="R61" s="482"/>
      <c r="S61" s="482"/>
      <c r="T61" s="482"/>
      <c r="U61" s="482"/>
      <c r="V61" s="482"/>
      <c r="W61" s="482"/>
      <c r="X61" s="482"/>
      <c r="Y61" s="482"/>
      <c r="Z61" s="482"/>
      <c r="AA61" s="482"/>
      <c r="AB61" s="482"/>
    </row>
    <row r="62" spans="2:28" s="480" customFormat="1" ht="17.25">
      <c r="B62" s="481"/>
      <c r="C62" s="482"/>
      <c r="D62" s="482"/>
      <c r="E62" s="482"/>
      <c r="F62" s="482"/>
      <c r="G62" s="482"/>
      <c r="H62" s="482"/>
      <c r="I62" s="482"/>
      <c r="J62" s="482"/>
      <c r="K62" s="482"/>
      <c r="L62" s="482"/>
      <c r="M62" s="482"/>
      <c r="N62" s="482"/>
      <c r="O62" s="482"/>
      <c r="P62" s="482"/>
      <c r="Q62" s="482"/>
      <c r="R62" s="482"/>
      <c r="S62" s="482"/>
      <c r="T62" s="482"/>
      <c r="U62" s="482"/>
      <c r="V62" s="482"/>
      <c r="W62" s="482"/>
      <c r="X62" s="482"/>
      <c r="Y62" s="482"/>
      <c r="Z62" s="482"/>
      <c r="AA62" s="482"/>
      <c r="AB62" s="482"/>
    </row>
    <row r="63" spans="2:28" s="480" customFormat="1" ht="17.25">
      <c r="B63" s="481"/>
      <c r="C63" s="482"/>
      <c r="D63" s="482"/>
      <c r="E63" s="482"/>
      <c r="F63" s="482"/>
      <c r="G63" s="482"/>
      <c r="H63" s="482"/>
      <c r="I63" s="482"/>
      <c r="J63" s="482"/>
      <c r="K63" s="482"/>
      <c r="L63" s="482"/>
      <c r="M63" s="482"/>
      <c r="N63" s="482"/>
      <c r="O63" s="482"/>
      <c r="P63" s="482"/>
      <c r="Q63" s="482"/>
      <c r="R63" s="482"/>
      <c r="S63" s="482"/>
      <c r="T63" s="482"/>
      <c r="U63" s="482"/>
      <c r="V63" s="482"/>
      <c r="W63" s="482"/>
      <c r="X63" s="482"/>
      <c r="Y63" s="482"/>
      <c r="Z63" s="482"/>
      <c r="AA63" s="482"/>
      <c r="AB63" s="482"/>
    </row>
    <row r="64" spans="2:28" s="480" customFormat="1" ht="17.25">
      <c r="B64" s="481"/>
      <c r="C64" s="482"/>
      <c r="D64" s="482"/>
      <c r="E64" s="482"/>
      <c r="F64" s="482"/>
      <c r="G64" s="482"/>
      <c r="H64" s="482"/>
      <c r="I64" s="482"/>
      <c r="J64" s="482"/>
      <c r="K64" s="482"/>
      <c r="L64" s="482"/>
      <c r="M64" s="482"/>
      <c r="N64" s="482"/>
      <c r="O64" s="482"/>
      <c r="P64" s="482"/>
      <c r="Q64" s="482"/>
      <c r="R64" s="482"/>
      <c r="S64" s="482"/>
      <c r="T64" s="482"/>
      <c r="U64" s="482"/>
      <c r="V64" s="482"/>
      <c r="W64" s="482"/>
      <c r="X64" s="482"/>
      <c r="Y64" s="482"/>
      <c r="Z64" s="482"/>
      <c r="AA64" s="482"/>
      <c r="AB64" s="482"/>
    </row>
  </sheetData>
  <sheetProtection/>
  <mergeCells count="33">
    <mergeCell ref="M3:O3"/>
    <mergeCell ref="A59:B59"/>
    <mergeCell ref="A23:A27"/>
    <mergeCell ref="Z3:AB3"/>
    <mergeCell ref="A28:A31"/>
    <mergeCell ref="A41:A44"/>
    <mergeCell ref="W3:Y3"/>
    <mergeCell ref="A6:A10"/>
    <mergeCell ref="A11:A14"/>
    <mergeCell ref="A54:A57"/>
    <mergeCell ref="P2:AB2"/>
    <mergeCell ref="C2:O2"/>
    <mergeCell ref="C3:I3"/>
    <mergeCell ref="J3:L3"/>
    <mergeCell ref="P3:V3"/>
    <mergeCell ref="A50:A53"/>
    <mergeCell ref="A32:A35"/>
    <mergeCell ref="A19:A22"/>
    <mergeCell ref="A45:A49"/>
    <mergeCell ref="A36:A40"/>
    <mergeCell ref="J4:J5"/>
    <mergeCell ref="K4:K5"/>
    <mergeCell ref="L4:L5"/>
    <mergeCell ref="M4:M5"/>
    <mergeCell ref="O4:O5"/>
    <mergeCell ref="A15:A18"/>
    <mergeCell ref="N4:N5"/>
    <mergeCell ref="W4:W5"/>
    <mergeCell ref="X4:X5"/>
    <mergeCell ref="Y4:Y5"/>
    <mergeCell ref="Z4:Z5"/>
    <mergeCell ref="AB4:AB5"/>
    <mergeCell ref="AA4:AA5"/>
  </mergeCells>
  <printOptions horizontalCentered="1" verticalCentered="1"/>
  <pageMargins left="0" right="0" top="0" bottom="0.3937007874015748" header="0.4724409448818898" footer="0.15748031496062992"/>
  <pageSetup horizontalDpi="1200" verticalDpi="1200" orientation="landscape" paperSize="9" scale="68" r:id="rId1"/>
  <ignoredErrors>
    <ignoredError sqref="J31 O59 M59" formulaRange="1"/>
    <ignoredError sqref="B6:B31 B32:B53 B54:B5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D60"/>
  <sheetViews>
    <sheetView showGridLines="0" showZeros="0" zoomScale="75" zoomScaleNormal="75" zoomScalePageLayoutView="0" workbookViewId="0" topLeftCell="A1">
      <pane xSplit="2" ySplit="5" topLeftCell="C21" activePane="bottomRight" state="frozen"/>
      <selection pane="topLeft" activeCell="A22" sqref="A22:A30"/>
      <selection pane="topRight" activeCell="A22" sqref="A22:A30"/>
      <selection pane="bottomLeft" activeCell="A22" sqref="A22:A30"/>
      <selection pane="bottomRight" activeCell="A1" sqref="A1"/>
    </sheetView>
  </sheetViews>
  <sheetFormatPr defaultColWidth="9.00390625" defaultRowHeight="13.5"/>
  <cols>
    <col min="1" max="1" width="3.625" style="346" customWidth="1"/>
    <col min="2" max="2" width="4.625" style="347" customWidth="1"/>
    <col min="3" max="9" width="6.75390625" style="348" customWidth="1"/>
    <col min="10" max="12" width="7.375" style="348" customWidth="1"/>
    <col min="13" max="15" width="8.875" style="348" customWidth="1"/>
    <col min="16" max="22" width="7.75390625" style="348" customWidth="1"/>
    <col min="23" max="28" width="7.875" style="348" customWidth="1"/>
    <col min="29" max="16384" width="9.00390625" style="346" customWidth="1"/>
  </cols>
  <sheetData>
    <row r="1" spans="1:28" s="209" customFormat="1" ht="24.75" customHeight="1">
      <c r="A1" s="206" t="s">
        <v>65</v>
      </c>
      <c r="B1" s="207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</row>
    <row r="2" spans="1:28" s="213" customFormat="1" ht="18" customHeight="1">
      <c r="A2" s="210"/>
      <c r="B2" s="211"/>
      <c r="C2" s="734" t="s">
        <v>56</v>
      </c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  <c r="P2" s="731" t="s">
        <v>88</v>
      </c>
      <c r="Q2" s="732"/>
      <c r="R2" s="732"/>
      <c r="S2" s="732"/>
      <c r="T2" s="732"/>
      <c r="U2" s="732"/>
      <c r="V2" s="732"/>
      <c r="W2" s="732"/>
      <c r="X2" s="732"/>
      <c r="Y2" s="732"/>
      <c r="Z2" s="732"/>
      <c r="AA2" s="732"/>
      <c r="AB2" s="748"/>
    </row>
    <row r="3" spans="1:28" s="213" customFormat="1" ht="18" customHeight="1">
      <c r="A3" s="214"/>
      <c r="B3" s="215"/>
      <c r="C3" s="735" t="s">
        <v>100</v>
      </c>
      <c r="D3" s="736"/>
      <c r="E3" s="736"/>
      <c r="F3" s="736"/>
      <c r="G3" s="736"/>
      <c r="H3" s="736"/>
      <c r="I3" s="736"/>
      <c r="J3" s="737" t="s">
        <v>53</v>
      </c>
      <c r="K3" s="738"/>
      <c r="L3" s="738"/>
      <c r="M3" s="744" t="s">
        <v>59</v>
      </c>
      <c r="N3" s="744"/>
      <c r="O3" s="744"/>
      <c r="P3" s="752" t="s">
        <v>100</v>
      </c>
      <c r="Q3" s="723"/>
      <c r="R3" s="723"/>
      <c r="S3" s="723"/>
      <c r="T3" s="723"/>
      <c r="U3" s="723"/>
      <c r="V3" s="723"/>
      <c r="W3" s="722" t="s">
        <v>57</v>
      </c>
      <c r="X3" s="723"/>
      <c r="Y3" s="723"/>
      <c r="Z3" s="753" t="s">
        <v>58</v>
      </c>
      <c r="AA3" s="754"/>
      <c r="AB3" s="755"/>
    </row>
    <row r="4" spans="1:28" s="213" customFormat="1" ht="6.75" customHeight="1">
      <c r="A4" s="214"/>
      <c r="B4" s="215"/>
      <c r="C4" s="216"/>
      <c r="D4" s="217"/>
      <c r="E4" s="217"/>
      <c r="F4" s="217"/>
      <c r="G4" s="217"/>
      <c r="H4" s="217"/>
      <c r="I4" s="218"/>
      <c r="J4" s="708">
        <v>2014</v>
      </c>
      <c r="K4" s="710">
        <v>2013</v>
      </c>
      <c r="L4" s="706">
        <v>2012</v>
      </c>
      <c r="M4" s="708">
        <v>2014</v>
      </c>
      <c r="N4" s="710">
        <v>2013</v>
      </c>
      <c r="O4" s="706">
        <v>2012</v>
      </c>
      <c r="P4" s="219"/>
      <c r="Q4" s="217"/>
      <c r="R4" s="217"/>
      <c r="S4" s="217"/>
      <c r="T4" s="217"/>
      <c r="U4" s="217"/>
      <c r="V4" s="218"/>
      <c r="W4" s="708">
        <v>2014</v>
      </c>
      <c r="X4" s="710">
        <v>2013</v>
      </c>
      <c r="Y4" s="706">
        <v>2012</v>
      </c>
      <c r="Z4" s="708">
        <v>2014</v>
      </c>
      <c r="AA4" s="710">
        <v>2013</v>
      </c>
      <c r="AB4" s="702">
        <v>2012</v>
      </c>
    </row>
    <row r="5" spans="1:28" s="228" customFormat="1" ht="61.5" customHeight="1">
      <c r="A5" s="220" t="s">
        <v>54</v>
      </c>
      <c r="B5" s="221" t="s">
        <v>55</v>
      </c>
      <c r="C5" s="222" t="s">
        <v>82</v>
      </c>
      <c r="D5" s="223" t="s">
        <v>83</v>
      </c>
      <c r="E5" s="223" t="s">
        <v>84</v>
      </c>
      <c r="F5" s="223" t="s">
        <v>52</v>
      </c>
      <c r="G5" s="223" t="s">
        <v>93</v>
      </c>
      <c r="H5" s="223" t="s">
        <v>85</v>
      </c>
      <c r="I5" s="224" t="s">
        <v>86</v>
      </c>
      <c r="J5" s="709"/>
      <c r="K5" s="711"/>
      <c r="L5" s="707"/>
      <c r="M5" s="709"/>
      <c r="N5" s="711"/>
      <c r="O5" s="707"/>
      <c r="P5" s="225" t="s">
        <v>82</v>
      </c>
      <c r="Q5" s="223" t="s">
        <v>83</v>
      </c>
      <c r="R5" s="223" t="s">
        <v>84</v>
      </c>
      <c r="S5" s="223" t="s">
        <v>52</v>
      </c>
      <c r="T5" s="223" t="s">
        <v>93</v>
      </c>
      <c r="U5" s="223" t="s">
        <v>85</v>
      </c>
      <c r="V5" s="226" t="s">
        <v>86</v>
      </c>
      <c r="W5" s="709"/>
      <c r="X5" s="711"/>
      <c r="Y5" s="707"/>
      <c r="Z5" s="709"/>
      <c r="AA5" s="711"/>
      <c r="AB5" s="703"/>
    </row>
    <row r="6" spans="1:28" s="246" customFormat="1" ht="13.5" customHeight="1">
      <c r="A6" s="721">
        <v>1</v>
      </c>
      <c r="B6" s="350" t="s">
        <v>0</v>
      </c>
      <c r="C6" s="298">
        <v>0</v>
      </c>
      <c r="D6" s="351">
        <v>0</v>
      </c>
      <c r="E6" s="351">
        <v>1</v>
      </c>
      <c r="F6" s="351">
        <v>16</v>
      </c>
      <c r="G6" s="351">
        <v>5</v>
      </c>
      <c r="H6" s="351">
        <v>0</v>
      </c>
      <c r="I6" s="352">
        <v>0</v>
      </c>
      <c r="J6" s="298">
        <f>SUM(C6:I6)</f>
        <v>22</v>
      </c>
      <c r="K6" s="351">
        <v>0</v>
      </c>
      <c r="L6" s="351">
        <v>1</v>
      </c>
      <c r="M6" s="68">
        <v>703</v>
      </c>
      <c r="N6" s="296">
        <v>534</v>
      </c>
      <c r="O6" s="297">
        <v>825</v>
      </c>
      <c r="P6" s="237">
        <f aca="true" t="shared" si="0" ref="P6:P37">C6/3</f>
        <v>0</v>
      </c>
      <c r="Q6" s="354">
        <f aca="true" t="shared" si="1" ref="Q6:Q37">D6/6</f>
        <v>0</v>
      </c>
      <c r="R6" s="354">
        <f aca="true" t="shared" si="2" ref="R6:R37">E6/5</f>
        <v>0.2</v>
      </c>
      <c r="S6" s="354">
        <f aca="true" t="shared" si="3" ref="S6:S37">F6/11</f>
        <v>1.4545454545454546</v>
      </c>
      <c r="T6" s="354">
        <f aca="true" t="shared" si="4" ref="T6:T37">G6/4</f>
        <v>1.25</v>
      </c>
      <c r="U6" s="354">
        <f aca="true" t="shared" si="5" ref="U6:U37">H6/4</f>
        <v>0</v>
      </c>
      <c r="V6" s="462">
        <f aca="true" t="shared" si="6" ref="V6:V37">I6/4</f>
        <v>0</v>
      </c>
      <c r="W6" s="356">
        <f aca="true" t="shared" si="7" ref="W6:W37">J6/37</f>
        <v>0.5945945945945946</v>
      </c>
      <c r="X6" s="354">
        <v>0</v>
      </c>
      <c r="Y6" s="305">
        <v>0.02702702702702703</v>
      </c>
      <c r="Z6" s="483">
        <v>0.24</v>
      </c>
      <c r="AA6" s="484">
        <v>0.18</v>
      </c>
      <c r="AB6" s="359">
        <v>0.26</v>
      </c>
    </row>
    <row r="7" spans="1:28" s="246" customFormat="1" ht="13.5" customHeight="1">
      <c r="A7" s="713"/>
      <c r="B7" s="360" t="s">
        <v>1</v>
      </c>
      <c r="C7" s="233">
        <v>0</v>
      </c>
      <c r="D7" s="263">
        <v>2</v>
      </c>
      <c r="E7" s="263">
        <v>6</v>
      </c>
      <c r="F7" s="263">
        <v>20</v>
      </c>
      <c r="G7" s="263">
        <v>3</v>
      </c>
      <c r="H7" s="263">
        <v>1</v>
      </c>
      <c r="I7" s="264">
        <v>0</v>
      </c>
      <c r="J7" s="233">
        <f aca="true" t="shared" si="8" ref="J7:J57">SUM(C7:I7)</f>
        <v>32</v>
      </c>
      <c r="K7" s="263">
        <v>6</v>
      </c>
      <c r="L7" s="263">
        <v>3</v>
      </c>
      <c r="M7" s="485">
        <v>1644</v>
      </c>
      <c r="N7" s="231">
        <v>1149</v>
      </c>
      <c r="O7" s="232">
        <v>734</v>
      </c>
      <c r="P7" s="247">
        <f t="shared" si="0"/>
        <v>0</v>
      </c>
      <c r="Q7" s="238">
        <f t="shared" si="1"/>
        <v>0.3333333333333333</v>
      </c>
      <c r="R7" s="238">
        <f t="shared" si="2"/>
        <v>1.2</v>
      </c>
      <c r="S7" s="238">
        <f t="shared" si="3"/>
        <v>1.8181818181818181</v>
      </c>
      <c r="T7" s="238">
        <f t="shared" si="4"/>
        <v>0.75</v>
      </c>
      <c r="U7" s="238">
        <f t="shared" si="5"/>
        <v>0.25</v>
      </c>
      <c r="V7" s="239">
        <f t="shared" si="6"/>
        <v>0</v>
      </c>
      <c r="W7" s="240">
        <f t="shared" si="7"/>
        <v>0.8648648648648649</v>
      </c>
      <c r="X7" s="238">
        <v>0.16216216216216217</v>
      </c>
      <c r="Y7" s="286">
        <v>0.08108108108108109</v>
      </c>
      <c r="Z7" s="439">
        <v>0.52</v>
      </c>
      <c r="AA7" s="404">
        <v>0.37</v>
      </c>
      <c r="AB7" s="364">
        <v>0.23</v>
      </c>
    </row>
    <row r="8" spans="1:28" s="246" customFormat="1" ht="13.5" customHeight="1">
      <c r="A8" s="713"/>
      <c r="B8" s="360" t="s">
        <v>2</v>
      </c>
      <c r="C8" s="233">
        <v>0</v>
      </c>
      <c r="D8" s="263">
        <v>1</v>
      </c>
      <c r="E8" s="263">
        <v>7</v>
      </c>
      <c r="F8" s="263">
        <v>14</v>
      </c>
      <c r="G8" s="263">
        <v>2</v>
      </c>
      <c r="H8" s="263">
        <v>0</v>
      </c>
      <c r="I8" s="264">
        <v>0</v>
      </c>
      <c r="J8" s="233">
        <f t="shared" si="8"/>
        <v>24</v>
      </c>
      <c r="K8" s="263">
        <v>0</v>
      </c>
      <c r="L8" s="263">
        <v>2</v>
      </c>
      <c r="M8" s="485">
        <v>1117</v>
      </c>
      <c r="N8" s="231">
        <v>711</v>
      </c>
      <c r="O8" s="232">
        <v>709</v>
      </c>
      <c r="P8" s="247">
        <f t="shared" si="0"/>
        <v>0</v>
      </c>
      <c r="Q8" s="238">
        <f t="shared" si="1"/>
        <v>0.16666666666666666</v>
      </c>
      <c r="R8" s="238">
        <f t="shared" si="2"/>
        <v>1.4</v>
      </c>
      <c r="S8" s="238">
        <f t="shared" si="3"/>
        <v>1.2727272727272727</v>
      </c>
      <c r="T8" s="238">
        <f t="shared" si="4"/>
        <v>0.5</v>
      </c>
      <c r="U8" s="238">
        <f t="shared" si="5"/>
        <v>0</v>
      </c>
      <c r="V8" s="239">
        <f t="shared" si="6"/>
        <v>0</v>
      </c>
      <c r="W8" s="240">
        <f t="shared" si="7"/>
        <v>0.6486486486486487</v>
      </c>
      <c r="X8" s="238">
        <v>0</v>
      </c>
      <c r="Y8" s="286">
        <v>0.05405405405405406</v>
      </c>
      <c r="Z8" s="439">
        <v>0.35</v>
      </c>
      <c r="AA8" s="404">
        <v>0.23</v>
      </c>
      <c r="AB8" s="364">
        <v>0.23</v>
      </c>
    </row>
    <row r="9" spans="1:28" s="246" customFormat="1" ht="13.5" customHeight="1">
      <c r="A9" s="713"/>
      <c r="B9" s="360" t="s">
        <v>3</v>
      </c>
      <c r="C9" s="233">
        <v>1</v>
      </c>
      <c r="D9" s="263">
        <v>1</v>
      </c>
      <c r="E9" s="263">
        <v>6</v>
      </c>
      <c r="F9" s="263">
        <v>17</v>
      </c>
      <c r="G9" s="263">
        <v>3</v>
      </c>
      <c r="H9" s="263">
        <v>0</v>
      </c>
      <c r="I9" s="264">
        <v>0</v>
      </c>
      <c r="J9" s="233">
        <f t="shared" si="8"/>
        <v>28</v>
      </c>
      <c r="K9" s="263">
        <v>2</v>
      </c>
      <c r="L9" s="263">
        <v>5</v>
      </c>
      <c r="M9" s="485">
        <v>1345</v>
      </c>
      <c r="N9" s="231">
        <v>918</v>
      </c>
      <c r="O9" s="232">
        <v>723</v>
      </c>
      <c r="P9" s="247">
        <f t="shared" si="0"/>
        <v>0.3333333333333333</v>
      </c>
      <c r="Q9" s="238">
        <f t="shared" si="1"/>
        <v>0.16666666666666666</v>
      </c>
      <c r="R9" s="238">
        <f t="shared" si="2"/>
        <v>1.2</v>
      </c>
      <c r="S9" s="238">
        <f t="shared" si="3"/>
        <v>1.5454545454545454</v>
      </c>
      <c r="T9" s="238">
        <f t="shared" si="4"/>
        <v>0.75</v>
      </c>
      <c r="U9" s="238">
        <f t="shared" si="5"/>
        <v>0</v>
      </c>
      <c r="V9" s="239">
        <f t="shared" si="6"/>
        <v>0</v>
      </c>
      <c r="W9" s="240">
        <f t="shared" si="7"/>
        <v>0.7567567567567568</v>
      </c>
      <c r="X9" s="238">
        <v>0.05405405405405406</v>
      </c>
      <c r="Y9" s="286">
        <v>0.13513513513513514</v>
      </c>
      <c r="Z9" s="439">
        <v>0.43</v>
      </c>
      <c r="AA9" s="404">
        <v>0.29</v>
      </c>
      <c r="AB9" s="364">
        <v>0.23</v>
      </c>
    </row>
    <row r="10" spans="1:28" s="246" customFormat="1" ht="13.5" customHeight="1">
      <c r="A10" s="714"/>
      <c r="B10" s="360" t="s">
        <v>4</v>
      </c>
      <c r="C10" s="233">
        <v>0</v>
      </c>
      <c r="D10" s="263">
        <v>1</v>
      </c>
      <c r="E10" s="263">
        <v>4</v>
      </c>
      <c r="F10" s="263">
        <v>17</v>
      </c>
      <c r="G10" s="263">
        <v>5</v>
      </c>
      <c r="H10" s="263">
        <v>2</v>
      </c>
      <c r="I10" s="264">
        <v>0</v>
      </c>
      <c r="J10" s="233">
        <f t="shared" si="8"/>
        <v>29</v>
      </c>
      <c r="K10" s="263">
        <v>3</v>
      </c>
      <c r="L10" s="263">
        <v>8</v>
      </c>
      <c r="M10" s="485">
        <v>1350</v>
      </c>
      <c r="N10" s="231">
        <v>836</v>
      </c>
      <c r="O10" s="232">
        <v>761</v>
      </c>
      <c r="P10" s="247">
        <f t="shared" si="0"/>
        <v>0</v>
      </c>
      <c r="Q10" s="238">
        <f t="shared" si="1"/>
        <v>0.16666666666666666</v>
      </c>
      <c r="R10" s="238">
        <f t="shared" si="2"/>
        <v>0.8</v>
      </c>
      <c r="S10" s="238">
        <f t="shared" si="3"/>
        <v>1.5454545454545454</v>
      </c>
      <c r="T10" s="238">
        <f t="shared" si="4"/>
        <v>1.25</v>
      </c>
      <c r="U10" s="238">
        <f t="shared" si="5"/>
        <v>0.5</v>
      </c>
      <c r="V10" s="239">
        <f t="shared" si="6"/>
        <v>0</v>
      </c>
      <c r="W10" s="240">
        <f t="shared" si="7"/>
        <v>0.7837837837837838</v>
      </c>
      <c r="X10" s="238">
        <v>0.08108108108108109</v>
      </c>
      <c r="Y10" s="286">
        <v>0.21621621621621623</v>
      </c>
      <c r="Z10" s="439">
        <v>0.43</v>
      </c>
      <c r="AA10" s="404">
        <v>0.26</v>
      </c>
      <c r="AB10" s="364">
        <v>0.24</v>
      </c>
    </row>
    <row r="11" spans="1:28" s="3" customFormat="1" ht="13.5" customHeight="1">
      <c r="A11" s="718">
        <v>2</v>
      </c>
      <c r="B11" s="375" t="s">
        <v>5</v>
      </c>
      <c r="C11" s="275">
        <v>4</v>
      </c>
      <c r="D11" s="450">
        <v>1</v>
      </c>
      <c r="E11" s="450">
        <v>6</v>
      </c>
      <c r="F11" s="450">
        <v>12</v>
      </c>
      <c r="G11" s="450">
        <v>4</v>
      </c>
      <c r="H11" s="450">
        <v>1</v>
      </c>
      <c r="I11" s="277">
        <v>0</v>
      </c>
      <c r="J11" s="272">
        <f t="shared" si="8"/>
        <v>28</v>
      </c>
      <c r="K11" s="450">
        <v>5</v>
      </c>
      <c r="L11" s="450">
        <v>5</v>
      </c>
      <c r="M11" s="275">
        <v>1299</v>
      </c>
      <c r="N11" s="450">
        <v>920</v>
      </c>
      <c r="O11" s="277">
        <v>636</v>
      </c>
      <c r="P11" s="265">
        <f t="shared" si="0"/>
        <v>1.3333333333333333</v>
      </c>
      <c r="Q11" s="266">
        <f t="shared" si="1"/>
        <v>0.16666666666666666</v>
      </c>
      <c r="R11" s="266">
        <f t="shared" si="2"/>
        <v>1.2</v>
      </c>
      <c r="S11" s="266">
        <f t="shared" si="3"/>
        <v>1.0909090909090908</v>
      </c>
      <c r="T11" s="266">
        <f t="shared" si="4"/>
        <v>1</v>
      </c>
      <c r="U11" s="266">
        <f t="shared" si="5"/>
        <v>0.25</v>
      </c>
      <c r="V11" s="267">
        <f t="shared" si="6"/>
        <v>0</v>
      </c>
      <c r="W11" s="278">
        <f t="shared" si="7"/>
        <v>0.7567567567567568</v>
      </c>
      <c r="X11" s="314">
        <v>0.13513513513513514</v>
      </c>
      <c r="Y11" s="321">
        <v>0.13513513513513514</v>
      </c>
      <c r="Z11" s="486">
        <v>0.41</v>
      </c>
      <c r="AA11" s="433">
        <v>0.29</v>
      </c>
      <c r="AB11" s="487">
        <v>0.2</v>
      </c>
    </row>
    <row r="12" spans="1:28" s="3" customFormat="1" ht="13.5" customHeight="1">
      <c r="A12" s="719"/>
      <c r="B12" s="360" t="s">
        <v>6</v>
      </c>
      <c r="C12" s="234">
        <v>0</v>
      </c>
      <c r="D12" s="284">
        <v>1</v>
      </c>
      <c r="E12" s="284">
        <v>2</v>
      </c>
      <c r="F12" s="284">
        <v>14</v>
      </c>
      <c r="G12" s="284">
        <v>0</v>
      </c>
      <c r="H12" s="284">
        <v>1</v>
      </c>
      <c r="I12" s="236">
        <v>0</v>
      </c>
      <c r="J12" s="233">
        <f t="shared" si="8"/>
        <v>18</v>
      </c>
      <c r="K12" s="284">
        <v>5</v>
      </c>
      <c r="L12" s="284">
        <v>6</v>
      </c>
      <c r="M12" s="234">
        <v>1119</v>
      </c>
      <c r="N12" s="284">
        <v>791</v>
      </c>
      <c r="O12" s="236">
        <v>777</v>
      </c>
      <c r="P12" s="247">
        <f t="shared" si="0"/>
        <v>0</v>
      </c>
      <c r="Q12" s="238">
        <f t="shared" si="1"/>
        <v>0.16666666666666666</v>
      </c>
      <c r="R12" s="238">
        <f t="shared" si="2"/>
        <v>0.4</v>
      </c>
      <c r="S12" s="238">
        <f t="shared" si="3"/>
        <v>1.2727272727272727</v>
      </c>
      <c r="T12" s="238">
        <f t="shared" si="4"/>
        <v>0</v>
      </c>
      <c r="U12" s="238">
        <f t="shared" si="5"/>
        <v>0.25</v>
      </c>
      <c r="V12" s="268">
        <f t="shared" si="6"/>
        <v>0</v>
      </c>
      <c r="W12" s="240">
        <f t="shared" si="7"/>
        <v>0.4864864864864865</v>
      </c>
      <c r="X12" s="285">
        <v>0.13513513513513514</v>
      </c>
      <c r="Y12" s="286">
        <v>0.16216216216216217</v>
      </c>
      <c r="Z12" s="439">
        <v>0.36</v>
      </c>
      <c r="AA12" s="437">
        <v>0.25</v>
      </c>
      <c r="AB12" s="372">
        <v>0.25</v>
      </c>
    </row>
    <row r="13" spans="1:28" s="3" customFormat="1" ht="13.5" customHeight="1">
      <c r="A13" s="719"/>
      <c r="B13" s="360" t="s">
        <v>7</v>
      </c>
      <c r="C13" s="234">
        <v>0</v>
      </c>
      <c r="D13" s="284">
        <v>4</v>
      </c>
      <c r="E13" s="284">
        <v>7</v>
      </c>
      <c r="F13" s="284">
        <v>10</v>
      </c>
      <c r="G13" s="284">
        <v>1</v>
      </c>
      <c r="H13" s="284">
        <v>3</v>
      </c>
      <c r="I13" s="236">
        <v>0</v>
      </c>
      <c r="J13" s="233">
        <f t="shared" si="8"/>
        <v>25</v>
      </c>
      <c r="K13" s="284">
        <v>10</v>
      </c>
      <c r="L13" s="284">
        <v>11</v>
      </c>
      <c r="M13" s="234">
        <v>1106</v>
      </c>
      <c r="N13" s="284">
        <v>780</v>
      </c>
      <c r="O13" s="236">
        <v>791</v>
      </c>
      <c r="P13" s="247">
        <f t="shared" si="0"/>
        <v>0</v>
      </c>
      <c r="Q13" s="238">
        <f t="shared" si="1"/>
        <v>0.6666666666666666</v>
      </c>
      <c r="R13" s="238">
        <f t="shared" si="2"/>
        <v>1.4</v>
      </c>
      <c r="S13" s="238">
        <f t="shared" si="3"/>
        <v>0.9090909090909091</v>
      </c>
      <c r="T13" s="238">
        <f t="shared" si="4"/>
        <v>0.25</v>
      </c>
      <c r="U13" s="238">
        <f t="shared" si="5"/>
        <v>0.75</v>
      </c>
      <c r="V13" s="268">
        <f t="shared" si="6"/>
        <v>0</v>
      </c>
      <c r="W13" s="240">
        <f t="shared" si="7"/>
        <v>0.6756756756756757</v>
      </c>
      <c r="X13" s="285">
        <v>0.2702702702702703</v>
      </c>
      <c r="Y13" s="286">
        <v>0.2972972972972973</v>
      </c>
      <c r="Z13" s="439">
        <v>0.35</v>
      </c>
      <c r="AA13" s="437">
        <v>0.25</v>
      </c>
      <c r="AB13" s="372">
        <v>0.25</v>
      </c>
    </row>
    <row r="14" spans="1:28" s="3" customFormat="1" ht="13.5" customHeight="1">
      <c r="A14" s="720"/>
      <c r="B14" s="365" t="s">
        <v>8</v>
      </c>
      <c r="C14" s="253">
        <v>0</v>
      </c>
      <c r="D14" s="288">
        <v>3</v>
      </c>
      <c r="E14" s="288">
        <v>4</v>
      </c>
      <c r="F14" s="288">
        <v>2</v>
      </c>
      <c r="G14" s="288">
        <v>1</v>
      </c>
      <c r="H14" s="288">
        <v>3</v>
      </c>
      <c r="I14" s="255">
        <v>0</v>
      </c>
      <c r="J14" s="252">
        <f t="shared" si="8"/>
        <v>13</v>
      </c>
      <c r="K14" s="288">
        <v>3</v>
      </c>
      <c r="L14" s="288">
        <v>10</v>
      </c>
      <c r="M14" s="253">
        <v>1183</v>
      </c>
      <c r="N14" s="288">
        <v>921</v>
      </c>
      <c r="O14" s="255">
        <v>723</v>
      </c>
      <c r="P14" s="269">
        <f t="shared" si="0"/>
        <v>0</v>
      </c>
      <c r="Q14" s="257">
        <f t="shared" si="1"/>
        <v>0.5</v>
      </c>
      <c r="R14" s="257">
        <f t="shared" si="2"/>
        <v>0.8</v>
      </c>
      <c r="S14" s="257">
        <f t="shared" si="3"/>
        <v>0.18181818181818182</v>
      </c>
      <c r="T14" s="257">
        <f t="shared" si="4"/>
        <v>0.25</v>
      </c>
      <c r="U14" s="257">
        <f t="shared" si="5"/>
        <v>0.75</v>
      </c>
      <c r="V14" s="270">
        <f t="shared" si="6"/>
        <v>0</v>
      </c>
      <c r="W14" s="256">
        <f t="shared" si="7"/>
        <v>0.35135135135135137</v>
      </c>
      <c r="X14" s="289">
        <v>0.08108108108108109</v>
      </c>
      <c r="Y14" s="290">
        <v>0.2702702702702703</v>
      </c>
      <c r="Z14" s="488">
        <v>0.37</v>
      </c>
      <c r="AA14" s="446">
        <v>0.29</v>
      </c>
      <c r="AB14" s="374">
        <v>0.23</v>
      </c>
    </row>
    <row r="15" spans="1:28" s="3" customFormat="1" ht="13.5" customHeight="1">
      <c r="A15" s="712">
        <v>3</v>
      </c>
      <c r="B15" s="360" t="s">
        <v>9</v>
      </c>
      <c r="C15" s="234">
        <v>0</v>
      </c>
      <c r="D15" s="284">
        <v>1</v>
      </c>
      <c r="E15" s="284">
        <v>6</v>
      </c>
      <c r="F15" s="284">
        <v>5</v>
      </c>
      <c r="G15" s="284">
        <v>3</v>
      </c>
      <c r="H15" s="284">
        <v>1</v>
      </c>
      <c r="I15" s="236">
        <v>0</v>
      </c>
      <c r="J15" s="233">
        <f t="shared" si="8"/>
        <v>16</v>
      </c>
      <c r="K15" s="284">
        <v>3</v>
      </c>
      <c r="L15" s="284">
        <v>5</v>
      </c>
      <c r="M15" s="234">
        <v>1063</v>
      </c>
      <c r="N15" s="284">
        <v>997</v>
      </c>
      <c r="O15" s="236">
        <v>702</v>
      </c>
      <c r="P15" s="247">
        <f t="shared" si="0"/>
        <v>0</v>
      </c>
      <c r="Q15" s="238">
        <f t="shared" si="1"/>
        <v>0.16666666666666666</v>
      </c>
      <c r="R15" s="238">
        <f t="shared" si="2"/>
        <v>1.2</v>
      </c>
      <c r="S15" s="238">
        <f t="shared" si="3"/>
        <v>0.45454545454545453</v>
      </c>
      <c r="T15" s="238">
        <f t="shared" si="4"/>
        <v>0.75</v>
      </c>
      <c r="U15" s="238">
        <f t="shared" si="5"/>
        <v>0.25</v>
      </c>
      <c r="V15" s="239">
        <f t="shared" si="6"/>
        <v>0</v>
      </c>
      <c r="W15" s="240">
        <f t="shared" si="7"/>
        <v>0.43243243243243246</v>
      </c>
      <c r="X15" s="285">
        <v>0.08108108108108109</v>
      </c>
      <c r="Y15" s="286">
        <v>0.13513513513513514</v>
      </c>
      <c r="Z15" s="439">
        <v>0.34</v>
      </c>
      <c r="AA15" s="437">
        <v>0.32</v>
      </c>
      <c r="AB15" s="372">
        <v>0.22</v>
      </c>
    </row>
    <row r="16" spans="1:28" s="3" customFormat="1" ht="13.5" customHeight="1">
      <c r="A16" s="713"/>
      <c r="B16" s="360" t="s">
        <v>10</v>
      </c>
      <c r="C16" s="234">
        <v>0</v>
      </c>
      <c r="D16" s="284">
        <v>2</v>
      </c>
      <c r="E16" s="284">
        <v>4</v>
      </c>
      <c r="F16" s="284">
        <v>5</v>
      </c>
      <c r="G16" s="284">
        <v>0</v>
      </c>
      <c r="H16" s="284">
        <v>1</v>
      </c>
      <c r="I16" s="236">
        <v>0</v>
      </c>
      <c r="J16" s="233">
        <f t="shared" si="8"/>
        <v>12</v>
      </c>
      <c r="K16" s="284">
        <v>6</v>
      </c>
      <c r="L16" s="284">
        <v>8</v>
      </c>
      <c r="M16" s="234">
        <v>1024</v>
      </c>
      <c r="N16" s="284">
        <v>998</v>
      </c>
      <c r="O16" s="236">
        <v>750</v>
      </c>
      <c r="P16" s="247">
        <f t="shared" si="0"/>
        <v>0</v>
      </c>
      <c r="Q16" s="238">
        <f t="shared" si="1"/>
        <v>0.3333333333333333</v>
      </c>
      <c r="R16" s="238">
        <f t="shared" si="2"/>
        <v>0.8</v>
      </c>
      <c r="S16" s="238">
        <f t="shared" si="3"/>
        <v>0.45454545454545453</v>
      </c>
      <c r="T16" s="238">
        <f t="shared" si="4"/>
        <v>0</v>
      </c>
      <c r="U16" s="238">
        <f t="shared" si="5"/>
        <v>0.25</v>
      </c>
      <c r="V16" s="239">
        <f t="shared" si="6"/>
        <v>0</v>
      </c>
      <c r="W16" s="240">
        <f t="shared" si="7"/>
        <v>0.32432432432432434</v>
      </c>
      <c r="X16" s="285">
        <v>0.16216216216216217</v>
      </c>
      <c r="Y16" s="286">
        <v>0.21621621621621623</v>
      </c>
      <c r="Z16" s="439">
        <v>0.32</v>
      </c>
      <c r="AA16" s="437">
        <v>0.32</v>
      </c>
      <c r="AB16" s="372">
        <v>0.24</v>
      </c>
    </row>
    <row r="17" spans="1:28" s="3" customFormat="1" ht="13.5" customHeight="1">
      <c r="A17" s="713"/>
      <c r="B17" s="360" t="s">
        <v>11</v>
      </c>
      <c r="C17" s="234">
        <v>0</v>
      </c>
      <c r="D17" s="284">
        <v>1</v>
      </c>
      <c r="E17" s="284">
        <v>3</v>
      </c>
      <c r="F17" s="284">
        <v>2</v>
      </c>
      <c r="G17" s="284">
        <v>0</v>
      </c>
      <c r="H17" s="284">
        <v>0</v>
      </c>
      <c r="I17" s="236">
        <v>0</v>
      </c>
      <c r="J17" s="233">
        <f t="shared" si="8"/>
        <v>6</v>
      </c>
      <c r="K17" s="284">
        <v>4</v>
      </c>
      <c r="L17" s="284">
        <v>6</v>
      </c>
      <c r="M17" s="234">
        <v>975</v>
      </c>
      <c r="N17" s="284">
        <v>956</v>
      </c>
      <c r="O17" s="236">
        <v>649</v>
      </c>
      <c r="P17" s="247">
        <f t="shared" si="0"/>
        <v>0</v>
      </c>
      <c r="Q17" s="238">
        <f t="shared" si="1"/>
        <v>0.16666666666666666</v>
      </c>
      <c r="R17" s="238">
        <f t="shared" si="2"/>
        <v>0.6</v>
      </c>
      <c r="S17" s="238">
        <f t="shared" si="3"/>
        <v>0.18181818181818182</v>
      </c>
      <c r="T17" s="238">
        <f t="shared" si="4"/>
        <v>0</v>
      </c>
      <c r="U17" s="238">
        <f t="shared" si="5"/>
        <v>0</v>
      </c>
      <c r="V17" s="239">
        <f t="shared" si="6"/>
        <v>0</v>
      </c>
      <c r="W17" s="240">
        <f t="shared" si="7"/>
        <v>0.16216216216216217</v>
      </c>
      <c r="X17" s="285">
        <v>0.10810810810810811</v>
      </c>
      <c r="Y17" s="286">
        <v>0.16216216216216217</v>
      </c>
      <c r="Z17" s="439">
        <v>0.31</v>
      </c>
      <c r="AA17" s="437">
        <v>0.3</v>
      </c>
      <c r="AB17" s="372">
        <v>0.21</v>
      </c>
    </row>
    <row r="18" spans="1:28" s="3" customFormat="1" ht="13.5" customHeight="1">
      <c r="A18" s="714"/>
      <c r="B18" s="365" t="s">
        <v>12</v>
      </c>
      <c r="C18" s="253">
        <v>0</v>
      </c>
      <c r="D18" s="288">
        <v>6</v>
      </c>
      <c r="E18" s="288">
        <v>1</v>
      </c>
      <c r="F18" s="288">
        <v>6</v>
      </c>
      <c r="G18" s="288">
        <v>1</v>
      </c>
      <c r="H18" s="288">
        <v>0</v>
      </c>
      <c r="I18" s="255">
        <v>0</v>
      </c>
      <c r="J18" s="252">
        <f t="shared" si="8"/>
        <v>14</v>
      </c>
      <c r="K18" s="288">
        <v>5</v>
      </c>
      <c r="L18" s="288">
        <v>1</v>
      </c>
      <c r="M18" s="253">
        <v>1026</v>
      </c>
      <c r="N18" s="288">
        <v>918</v>
      </c>
      <c r="O18" s="255">
        <v>662</v>
      </c>
      <c r="P18" s="269">
        <f t="shared" si="0"/>
        <v>0</v>
      </c>
      <c r="Q18" s="257">
        <f t="shared" si="1"/>
        <v>1</v>
      </c>
      <c r="R18" s="257">
        <f t="shared" si="2"/>
        <v>0.2</v>
      </c>
      <c r="S18" s="257">
        <f t="shared" si="3"/>
        <v>0.5454545454545454</v>
      </c>
      <c r="T18" s="257">
        <f t="shared" si="4"/>
        <v>0.25</v>
      </c>
      <c r="U18" s="257">
        <f t="shared" si="5"/>
        <v>0</v>
      </c>
      <c r="V18" s="258">
        <f t="shared" si="6"/>
        <v>0</v>
      </c>
      <c r="W18" s="256">
        <f t="shared" si="7"/>
        <v>0.3783783783783784</v>
      </c>
      <c r="X18" s="289">
        <v>0.13513513513513514</v>
      </c>
      <c r="Y18" s="290">
        <v>0.02702702702702703</v>
      </c>
      <c r="Z18" s="488">
        <v>0.33</v>
      </c>
      <c r="AA18" s="261">
        <v>0.29</v>
      </c>
      <c r="AB18" s="374">
        <v>0.21</v>
      </c>
    </row>
    <row r="19" spans="1:29" s="245" customFormat="1" ht="13.5" customHeight="1">
      <c r="A19" s="712">
        <v>4</v>
      </c>
      <c r="B19" s="360" t="s">
        <v>13</v>
      </c>
      <c r="C19" s="230">
        <v>0</v>
      </c>
      <c r="D19" s="231">
        <v>4</v>
      </c>
      <c r="E19" s="231">
        <v>3</v>
      </c>
      <c r="F19" s="231">
        <v>1</v>
      </c>
      <c r="G19" s="231">
        <v>0</v>
      </c>
      <c r="H19" s="231">
        <v>0</v>
      </c>
      <c r="I19" s="232">
        <v>0</v>
      </c>
      <c r="J19" s="233">
        <f t="shared" si="8"/>
        <v>8</v>
      </c>
      <c r="K19" s="231">
        <v>3</v>
      </c>
      <c r="L19" s="231">
        <v>4</v>
      </c>
      <c r="M19" s="234">
        <v>877</v>
      </c>
      <c r="N19" s="231">
        <v>847</v>
      </c>
      <c r="O19" s="232">
        <v>661</v>
      </c>
      <c r="P19" s="265">
        <f t="shared" si="0"/>
        <v>0</v>
      </c>
      <c r="Q19" s="238">
        <f t="shared" si="1"/>
        <v>0.6666666666666666</v>
      </c>
      <c r="R19" s="238">
        <f t="shared" si="2"/>
        <v>0.6</v>
      </c>
      <c r="S19" s="238">
        <f t="shared" si="3"/>
        <v>0.09090909090909091</v>
      </c>
      <c r="T19" s="238">
        <f t="shared" si="4"/>
        <v>0</v>
      </c>
      <c r="U19" s="238">
        <f t="shared" si="5"/>
        <v>0</v>
      </c>
      <c r="V19" s="268">
        <f t="shared" si="6"/>
        <v>0</v>
      </c>
      <c r="W19" s="240">
        <f t="shared" si="7"/>
        <v>0.21621621621621623</v>
      </c>
      <c r="X19" s="238">
        <v>0.08108108108108109</v>
      </c>
      <c r="Y19" s="286">
        <v>0.10810810810810811</v>
      </c>
      <c r="Z19" s="439">
        <v>0.28</v>
      </c>
      <c r="AA19" s="405">
        <v>0.27</v>
      </c>
      <c r="AB19" s="372">
        <v>0.21</v>
      </c>
      <c r="AC19" s="345"/>
    </row>
    <row r="20" spans="1:29" s="245" customFormat="1" ht="13.5" customHeight="1">
      <c r="A20" s="713"/>
      <c r="B20" s="360" t="s">
        <v>14</v>
      </c>
      <c r="C20" s="230">
        <v>0</v>
      </c>
      <c r="D20" s="231">
        <v>1</v>
      </c>
      <c r="E20" s="231">
        <v>3</v>
      </c>
      <c r="F20" s="231">
        <v>1</v>
      </c>
      <c r="G20" s="231">
        <v>0</v>
      </c>
      <c r="H20" s="231">
        <v>2</v>
      </c>
      <c r="I20" s="232">
        <v>0</v>
      </c>
      <c r="J20" s="233">
        <f t="shared" si="8"/>
        <v>7</v>
      </c>
      <c r="K20" s="231">
        <v>3</v>
      </c>
      <c r="L20" s="231">
        <v>3</v>
      </c>
      <c r="M20" s="234">
        <v>969</v>
      </c>
      <c r="N20" s="231">
        <v>925</v>
      </c>
      <c r="O20" s="232">
        <v>665</v>
      </c>
      <c r="P20" s="247">
        <f t="shared" si="0"/>
        <v>0</v>
      </c>
      <c r="Q20" s="238">
        <f t="shared" si="1"/>
        <v>0.16666666666666666</v>
      </c>
      <c r="R20" s="238">
        <f t="shared" si="2"/>
        <v>0.6</v>
      </c>
      <c r="S20" s="238">
        <f t="shared" si="3"/>
        <v>0.09090909090909091</v>
      </c>
      <c r="T20" s="238">
        <f t="shared" si="4"/>
        <v>0</v>
      </c>
      <c r="U20" s="238">
        <f t="shared" si="5"/>
        <v>0.5</v>
      </c>
      <c r="V20" s="268">
        <f t="shared" si="6"/>
        <v>0</v>
      </c>
      <c r="W20" s="240">
        <f t="shared" si="7"/>
        <v>0.1891891891891892</v>
      </c>
      <c r="X20" s="238">
        <v>0.08108108108108109</v>
      </c>
      <c r="Y20" s="286">
        <v>0.08108108108108109</v>
      </c>
      <c r="Z20" s="439">
        <v>0.31</v>
      </c>
      <c r="AA20" s="405">
        <v>0.29</v>
      </c>
      <c r="AB20" s="372">
        <v>0.21</v>
      </c>
      <c r="AC20" s="345"/>
    </row>
    <row r="21" spans="1:29" s="245" customFormat="1" ht="13.5" customHeight="1">
      <c r="A21" s="713"/>
      <c r="B21" s="360" t="s">
        <v>15</v>
      </c>
      <c r="C21" s="230">
        <v>0</v>
      </c>
      <c r="D21" s="231">
        <v>2</v>
      </c>
      <c r="E21" s="231">
        <v>15</v>
      </c>
      <c r="F21" s="231">
        <v>8</v>
      </c>
      <c r="G21" s="231">
        <v>0</v>
      </c>
      <c r="H21" s="231">
        <v>2</v>
      </c>
      <c r="I21" s="232">
        <v>0</v>
      </c>
      <c r="J21" s="233">
        <f t="shared" si="8"/>
        <v>27</v>
      </c>
      <c r="K21" s="231">
        <v>8</v>
      </c>
      <c r="L21" s="231">
        <v>3</v>
      </c>
      <c r="M21" s="234">
        <v>1172</v>
      </c>
      <c r="N21" s="231">
        <v>1109</v>
      </c>
      <c r="O21" s="232">
        <v>779</v>
      </c>
      <c r="P21" s="247">
        <f t="shared" si="0"/>
        <v>0</v>
      </c>
      <c r="Q21" s="238">
        <f t="shared" si="1"/>
        <v>0.3333333333333333</v>
      </c>
      <c r="R21" s="238">
        <f t="shared" si="2"/>
        <v>3</v>
      </c>
      <c r="S21" s="238">
        <f t="shared" si="3"/>
        <v>0.7272727272727273</v>
      </c>
      <c r="T21" s="238">
        <f t="shared" si="4"/>
        <v>0</v>
      </c>
      <c r="U21" s="238">
        <f t="shared" si="5"/>
        <v>0.5</v>
      </c>
      <c r="V21" s="268">
        <f t="shared" si="6"/>
        <v>0</v>
      </c>
      <c r="W21" s="240">
        <f t="shared" si="7"/>
        <v>0.7297297297297297</v>
      </c>
      <c r="X21" s="238">
        <v>0.21621621621621623</v>
      </c>
      <c r="Y21" s="286">
        <v>0.08108108108108109</v>
      </c>
      <c r="Z21" s="439">
        <v>0.37</v>
      </c>
      <c r="AA21" s="405">
        <v>0.35</v>
      </c>
      <c r="AB21" s="372">
        <v>0.25</v>
      </c>
      <c r="AC21" s="345"/>
    </row>
    <row r="22" spans="1:29" s="245" customFormat="1" ht="13.5" customHeight="1">
      <c r="A22" s="714"/>
      <c r="B22" s="360" t="s">
        <v>16</v>
      </c>
      <c r="C22" s="230">
        <v>0</v>
      </c>
      <c r="D22" s="231">
        <v>0</v>
      </c>
      <c r="E22" s="231">
        <v>20</v>
      </c>
      <c r="F22" s="231">
        <v>9</v>
      </c>
      <c r="G22" s="231">
        <v>1</v>
      </c>
      <c r="H22" s="231">
        <v>1</v>
      </c>
      <c r="I22" s="232">
        <v>0</v>
      </c>
      <c r="J22" s="233">
        <f t="shared" si="8"/>
        <v>31</v>
      </c>
      <c r="K22" s="231">
        <v>2</v>
      </c>
      <c r="L22" s="231">
        <v>6</v>
      </c>
      <c r="M22" s="234">
        <v>1506</v>
      </c>
      <c r="N22" s="231">
        <v>1275</v>
      </c>
      <c r="O22" s="232">
        <v>1059</v>
      </c>
      <c r="P22" s="247">
        <f t="shared" si="0"/>
        <v>0</v>
      </c>
      <c r="Q22" s="238">
        <f t="shared" si="1"/>
        <v>0</v>
      </c>
      <c r="R22" s="238">
        <f t="shared" si="2"/>
        <v>4</v>
      </c>
      <c r="S22" s="238">
        <f t="shared" si="3"/>
        <v>0.8181818181818182</v>
      </c>
      <c r="T22" s="238">
        <f t="shared" si="4"/>
        <v>0.25</v>
      </c>
      <c r="U22" s="238">
        <f t="shared" si="5"/>
        <v>0.25</v>
      </c>
      <c r="V22" s="268">
        <f t="shared" si="6"/>
        <v>0</v>
      </c>
      <c r="W22" s="240">
        <f t="shared" si="7"/>
        <v>0.8378378378378378</v>
      </c>
      <c r="X22" s="238">
        <v>0.05405405405405406</v>
      </c>
      <c r="Y22" s="286">
        <v>0.16216216216216217</v>
      </c>
      <c r="Z22" s="439">
        <v>0.48</v>
      </c>
      <c r="AA22" s="405">
        <v>0.41</v>
      </c>
      <c r="AB22" s="374">
        <v>0.34</v>
      </c>
      <c r="AC22" s="345"/>
    </row>
    <row r="23" spans="1:29" s="245" customFormat="1" ht="13.5" customHeight="1">
      <c r="A23" s="712">
        <v>5</v>
      </c>
      <c r="B23" s="375" t="s">
        <v>17</v>
      </c>
      <c r="C23" s="317">
        <v>0</v>
      </c>
      <c r="D23" s="318">
        <v>0</v>
      </c>
      <c r="E23" s="318">
        <v>12</v>
      </c>
      <c r="F23" s="318">
        <v>6</v>
      </c>
      <c r="G23" s="318">
        <v>0</v>
      </c>
      <c r="H23" s="318">
        <v>1</v>
      </c>
      <c r="I23" s="319">
        <v>0</v>
      </c>
      <c r="J23" s="272">
        <f t="shared" si="8"/>
        <v>19</v>
      </c>
      <c r="K23" s="318">
        <v>9</v>
      </c>
      <c r="L23" s="318">
        <v>3</v>
      </c>
      <c r="M23" s="275">
        <v>1511</v>
      </c>
      <c r="N23" s="318">
        <v>944</v>
      </c>
      <c r="O23" s="319">
        <v>581</v>
      </c>
      <c r="P23" s="265">
        <f t="shared" si="0"/>
        <v>0</v>
      </c>
      <c r="Q23" s="266">
        <f t="shared" si="1"/>
        <v>0</v>
      </c>
      <c r="R23" s="266">
        <f t="shared" si="2"/>
        <v>2.4</v>
      </c>
      <c r="S23" s="266">
        <f t="shared" si="3"/>
        <v>0.5454545454545454</v>
      </c>
      <c r="T23" s="266">
        <f t="shared" si="4"/>
        <v>0</v>
      </c>
      <c r="U23" s="266">
        <f t="shared" si="5"/>
        <v>0.25</v>
      </c>
      <c r="V23" s="267">
        <f t="shared" si="6"/>
        <v>0</v>
      </c>
      <c r="W23" s="278">
        <f t="shared" si="7"/>
        <v>0.5135135135135135</v>
      </c>
      <c r="X23" s="266">
        <v>0.24324324324324326</v>
      </c>
      <c r="Y23" s="321">
        <v>0.08108108108108109</v>
      </c>
      <c r="Z23" s="486">
        <v>0.48</v>
      </c>
      <c r="AA23" s="415">
        <v>0.3</v>
      </c>
      <c r="AB23" s="372">
        <v>0.19</v>
      </c>
      <c r="AC23" s="345"/>
    </row>
    <row r="24" spans="1:29" s="245" customFormat="1" ht="13.5" customHeight="1">
      <c r="A24" s="713"/>
      <c r="B24" s="360" t="s">
        <v>18</v>
      </c>
      <c r="C24" s="230">
        <v>0</v>
      </c>
      <c r="D24" s="231">
        <v>0</v>
      </c>
      <c r="E24" s="231">
        <v>11</v>
      </c>
      <c r="F24" s="231">
        <v>5</v>
      </c>
      <c r="G24" s="231">
        <v>0</v>
      </c>
      <c r="H24" s="231">
        <v>0</v>
      </c>
      <c r="I24" s="232">
        <v>1</v>
      </c>
      <c r="J24" s="233">
        <f t="shared" si="8"/>
        <v>17</v>
      </c>
      <c r="K24" s="231">
        <v>8</v>
      </c>
      <c r="L24" s="231">
        <v>18</v>
      </c>
      <c r="M24" s="234">
        <v>1443</v>
      </c>
      <c r="N24" s="231">
        <v>1493</v>
      </c>
      <c r="O24" s="232">
        <v>1226</v>
      </c>
      <c r="P24" s="247">
        <f t="shared" si="0"/>
        <v>0</v>
      </c>
      <c r="Q24" s="238">
        <f t="shared" si="1"/>
        <v>0</v>
      </c>
      <c r="R24" s="238">
        <f t="shared" si="2"/>
        <v>2.2</v>
      </c>
      <c r="S24" s="238">
        <f t="shared" si="3"/>
        <v>0.45454545454545453</v>
      </c>
      <c r="T24" s="238">
        <f t="shared" si="4"/>
        <v>0</v>
      </c>
      <c r="U24" s="238">
        <f t="shared" si="5"/>
        <v>0</v>
      </c>
      <c r="V24" s="239">
        <f t="shared" si="6"/>
        <v>0.25</v>
      </c>
      <c r="W24" s="240">
        <f t="shared" si="7"/>
        <v>0.4594594594594595</v>
      </c>
      <c r="X24" s="238">
        <v>0.21621621621621623</v>
      </c>
      <c r="Y24" s="286">
        <v>0.4864864864864865</v>
      </c>
      <c r="Z24" s="439">
        <v>0.46</v>
      </c>
      <c r="AA24" s="405">
        <v>0.47</v>
      </c>
      <c r="AB24" s="372">
        <v>0.39</v>
      </c>
      <c r="AC24" s="345"/>
    </row>
    <row r="25" spans="1:29" s="245" customFormat="1" ht="13.5" customHeight="1">
      <c r="A25" s="713"/>
      <c r="B25" s="360" t="s">
        <v>19</v>
      </c>
      <c r="C25" s="230">
        <v>6</v>
      </c>
      <c r="D25" s="231">
        <v>1</v>
      </c>
      <c r="E25" s="231">
        <v>10</v>
      </c>
      <c r="F25" s="231">
        <v>10</v>
      </c>
      <c r="G25" s="231">
        <v>0</v>
      </c>
      <c r="H25" s="231">
        <v>1</v>
      </c>
      <c r="I25" s="232">
        <v>0</v>
      </c>
      <c r="J25" s="233">
        <f t="shared" si="8"/>
        <v>28</v>
      </c>
      <c r="K25" s="231">
        <v>5</v>
      </c>
      <c r="L25" s="231">
        <v>6</v>
      </c>
      <c r="M25" s="234">
        <v>1870</v>
      </c>
      <c r="N25" s="231">
        <v>1555</v>
      </c>
      <c r="O25" s="232">
        <v>1119</v>
      </c>
      <c r="P25" s="247">
        <f t="shared" si="0"/>
        <v>2</v>
      </c>
      <c r="Q25" s="238">
        <f t="shared" si="1"/>
        <v>0.16666666666666666</v>
      </c>
      <c r="R25" s="238">
        <f t="shared" si="2"/>
        <v>2</v>
      </c>
      <c r="S25" s="238">
        <f t="shared" si="3"/>
        <v>0.9090909090909091</v>
      </c>
      <c r="T25" s="238">
        <f t="shared" si="4"/>
        <v>0</v>
      </c>
      <c r="U25" s="238">
        <f t="shared" si="5"/>
        <v>0.25</v>
      </c>
      <c r="V25" s="239">
        <f t="shared" si="6"/>
        <v>0</v>
      </c>
      <c r="W25" s="240">
        <f t="shared" si="7"/>
        <v>0.7567567567567568</v>
      </c>
      <c r="X25" s="238">
        <v>0.13513513513513514</v>
      </c>
      <c r="Y25" s="286">
        <v>0.16216216216216217</v>
      </c>
      <c r="Z25" s="439">
        <v>0.59</v>
      </c>
      <c r="AA25" s="405">
        <v>0.49</v>
      </c>
      <c r="AB25" s="372">
        <v>0.35</v>
      </c>
      <c r="AC25" s="345"/>
    </row>
    <row r="26" spans="1:29" s="245" customFormat="1" ht="13.5" customHeight="1">
      <c r="A26" s="713"/>
      <c r="B26" s="360" t="s">
        <v>20</v>
      </c>
      <c r="C26" s="230">
        <v>1</v>
      </c>
      <c r="D26" s="231">
        <v>2</v>
      </c>
      <c r="E26" s="231">
        <v>22</v>
      </c>
      <c r="F26" s="231">
        <v>8</v>
      </c>
      <c r="G26" s="231">
        <v>0</v>
      </c>
      <c r="H26" s="231">
        <v>0</v>
      </c>
      <c r="I26" s="232">
        <v>0</v>
      </c>
      <c r="J26" s="233">
        <f t="shared" si="8"/>
        <v>33</v>
      </c>
      <c r="K26" s="231">
        <v>12</v>
      </c>
      <c r="L26" s="231">
        <v>10</v>
      </c>
      <c r="M26" s="234">
        <v>1962</v>
      </c>
      <c r="N26" s="231">
        <v>2018</v>
      </c>
      <c r="O26" s="232">
        <v>1458</v>
      </c>
      <c r="P26" s="247">
        <f t="shared" si="0"/>
        <v>0.3333333333333333</v>
      </c>
      <c r="Q26" s="238">
        <f t="shared" si="1"/>
        <v>0.3333333333333333</v>
      </c>
      <c r="R26" s="238">
        <f t="shared" si="2"/>
        <v>4.4</v>
      </c>
      <c r="S26" s="238">
        <f t="shared" si="3"/>
        <v>0.7272727272727273</v>
      </c>
      <c r="T26" s="238">
        <f t="shared" si="4"/>
        <v>0</v>
      </c>
      <c r="U26" s="238">
        <f t="shared" si="5"/>
        <v>0</v>
      </c>
      <c r="V26" s="239">
        <f t="shared" si="6"/>
        <v>0</v>
      </c>
      <c r="W26" s="240">
        <f t="shared" si="7"/>
        <v>0.8918918918918919</v>
      </c>
      <c r="X26" s="238">
        <v>0.32432432432432434</v>
      </c>
      <c r="Y26" s="286">
        <v>0.2702702702702703</v>
      </c>
      <c r="Z26" s="439">
        <v>0.62</v>
      </c>
      <c r="AA26" s="405">
        <v>0.64</v>
      </c>
      <c r="AB26" s="372">
        <v>0.46</v>
      </c>
      <c r="AC26" s="345"/>
    </row>
    <row r="27" spans="1:29" s="245" customFormat="1" ht="13.5" customHeight="1">
      <c r="A27" s="714"/>
      <c r="B27" s="365" t="s">
        <v>21</v>
      </c>
      <c r="C27" s="249">
        <v>1</v>
      </c>
      <c r="D27" s="250">
        <v>0</v>
      </c>
      <c r="E27" s="250">
        <v>28</v>
      </c>
      <c r="F27" s="250">
        <v>8</v>
      </c>
      <c r="G27" s="250">
        <v>0</v>
      </c>
      <c r="H27" s="250">
        <v>0</v>
      </c>
      <c r="I27" s="251">
        <v>0</v>
      </c>
      <c r="J27" s="252">
        <f t="shared" si="8"/>
        <v>37</v>
      </c>
      <c r="K27" s="250">
        <v>11</v>
      </c>
      <c r="L27" s="250">
        <v>13</v>
      </c>
      <c r="M27" s="253">
        <v>2364</v>
      </c>
      <c r="N27" s="250">
        <v>2200</v>
      </c>
      <c r="O27" s="251">
        <v>1553</v>
      </c>
      <c r="P27" s="269">
        <f t="shared" si="0"/>
        <v>0.3333333333333333</v>
      </c>
      <c r="Q27" s="257">
        <f t="shared" si="1"/>
        <v>0</v>
      </c>
      <c r="R27" s="257">
        <f t="shared" si="2"/>
        <v>5.6</v>
      </c>
      <c r="S27" s="257">
        <f t="shared" si="3"/>
        <v>0.7272727272727273</v>
      </c>
      <c r="T27" s="257">
        <f t="shared" si="4"/>
        <v>0</v>
      </c>
      <c r="U27" s="257">
        <f t="shared" si="5"/>
        <v>0</v>
      </c>
      <c r="V27" s="258">
        <f t="shared" si="6"/>
        <v>0</v>
      </c>
      <c r="W27" s="256">
        <f t="shared" si="7"/>
        <v>1</v>
      </c>
      <c r="X27" s="257">
        <v>0.2972972972972973</v>
      </c>
      <c r="Y27" s="290">
        <v>0.35135135135135137</v>
      </c>
      <c r="Z27" s="488">
        <v>0.75</v>
      </c>
      <c r="AA27" s="410">
        <v>0.7</v>
      </c>
      <c r="AB27" s="374">
        <v>0.49</v>
      </c>
      <c r="AC27" s="345"/>
    </row>
    <row r="28" spans="1:29" s="245" customFormat="1" ht="13.5" customHeight="1">
      <c r="A28" s="712">
        <v>6</v>
      </c>
      <c r="B28" s="360" t="s">
        <v>22</v>
      </c>
      <c r="C28" s="230">
        <v>0</v>
      </c>
      <c r="D28" s="231">
        <v>0</v>
      </c>
      <c r="E28" s="231">
        <v>22</v>
      </c>
      <c r="F28" s="231">
        <v>4</v>
      </c>
      <c r="G28" s="231">
        <v>0</v>
      </c>
      <c r="H28" s="231">
        <v>0</v>
      </c>
      <c r="I28" s="232">
        <v>0</v>
      </c>
      <c r="J28" s="233">
        <f t="shared" si="8"/>
        <v>26</v>
      </c>
      <c r="K28" s="231">
        <v>6</v>
      </c>
      <c r="L28" s="231">
        <v>11</v>
      </c>
      <c r="M28" s="234">
        <v>2663</v>
      </c>
      <c r="N28" s="231">
        <v>2222</v>
      </c>
      <c r="O28" s="232">
        <v>1641</v>
      </c>
      <c r="P28" s="247">
        <f t="shared" si="0"/>
        <v>0</v>
      </c>
      <c r="Q28" s="238">
        <f t="shared" si="1"/>
        <v>0</v>
      </c>
      <c r="R28" s="238">
        <f t="shared" si="2"/>
        <v>4.4</v>
      </c>
      <c r="S28" s="238">
        <f t="shared" si="3"/>
        <v>0.36363636363636365</v>
      </c>
      <c r="T28" s="238">
        <f t="shared" si="4"/>
        <v>0</v>
      </c>
      <c r="U28" s="238">
        <f t="shared" si="5"/>
        <v>0</v>
      </c>
      <c r="V28" s="268">
        <f t="shared" si="6"/>
        <v>0</v>
      </c>
      <c r="W28" s="240">
        <f t="shared" si="7"/>
        <v>0.7027027027027027</v>
      </c>
      <c r="X28" s="238">
        <v>0.16216216216216217</v>
      </c>
      <c r="Y28" s="286">
        <v>0.2972972972972973</v>
      </c>
      <c r="Z28" s="439">
        <v>0.84</v>
      </c>
      <c r="AA28" s="405">
        <v>0.7</v>
      </c>
      <c r="AB28" s="372">
        <v>0.52</v>
      </c>
      <c r="AC28" s="345"/>
    </row>
    <row r="29" spans="1:29" s="245" customFormat="1" ht="13.5" customHeight="1">
      <c r="A29" s="713"/>
      <c r="B29" s="360" t="s">
        <v>23</v>
      </c>
      <c r="C29" s="230">
        <v>2</v>
      </c>
      <c r="D29" s="231">
        <v>2</v>
      </c>
      <c r="E29" s="231">
        <v>24</v>
      </c>
      <c r="F29" s="231">
        <v>9</v>
      </c>
      <c r="G29" s="231">
        <v>0</v>
      </c>
      <c r="H29" s="231">
        <v>0</v>
      </c>
      <c r="I29" s="232">
        <v>1</v>
      </c>
      <c r="J29" s="233">
        <f t="shared" si="8"/>
        <v>38</v>
      </c>
      <c r="K29" s="231">
        <v>5</v>
      </c>
      <c r="L29" s="231">
        <v>10</v>
      </c>
      <c r="M29" s="234">
        <v>2574</v>
      </c>
      <c r="N29" s="231">
        <v>2234</v>
      </c>
      <c r="O29" s="232">
        <v>1753</v>
      </c>
      <c r="P29" s="247">
        <f t="shared" si="0"/>
        <v>0.6666666666666666</v>
      </c>
      <c r="Q29" s="238">
        <f t="shared" si="1"/>
        <v>0.3333333333333333</v>
      </c>
      <c r="R29" s="238">
        <f t="shared" si="2"/>
        <v>4.8</v>
      </c>
      <c r="S29" s="238">
        <f t="shared" si="3"/>
        <v>0.8181818181818182</v>
      </c>
      <c r="T29" s="238">
        <f t="shared" si="4"/>
        <v>0</v>
      </c>
      <c r="U29" s="238">
        <f t="shared" si="5"/>
        <v>0</v>
      </c>
      <c r="V29" s="268">
        <f t="shared" si="6"/>
        <v>0.25</v>
      </c>
      <c r="W29" s="240">
        <f t="shared" si="7"/>
        <v>1.027027027027027</v>
      </c>
      <c r="X29" s="238">
        <v>0.13513513513513514</v>
      </c>
      <c r="Y29" s="286">
        <v>0.2702702702702703</v>
      </c>
      <c r="Z29" s="439">
        <v>0.81</v>
      </c>
      <c r="AA29" s="405">
        <v>0.71</v>
      </c>
      <c r="AB29" s="372">
        <v>0.56</v>
      </c>
      <c r="AC29" s="345"/>
    </row>
    <row r="30" spans="1:29" s="245" customFormat="1" ht="13.5" customHeight="1">
      <c r="A30" s="713"/>
      <c r="B30" s="360" t="s">
        <v>24</v>
      </c>
      <c r="C30" s="230">
        <v>0</v>
      </c>
      <c r="D30" s="231">
        <v>2</v>
      </c>
      <c r="E30" s="231">
        <v>14</v>
      </c>
      <c r="F30" s="231">
        <v>5</v>
      </c>
      <c r="G30" s="231">
        <v>0</v>
      </c>
      <c r="H30" s="231">
        <v>1</v>
      </c>
      <c r="I30" s="232">
        <v>1</v>
      </c>
      <c r="J30" s="233">
        <f t="shared" si="8"/>
        <v>23</v>
      </c>
      <c r="K30" s="231">
        <v>8</v>
      </c>
      <c r="L30" s="231">
        <v>19</v>
      </c>
      <c r="M30" s="234">
        <v>2659</v>
      </c>
      <c r="N30" s="231">
        <v>2254</v>
      </c>
      <c r="O30" s="232">
        <v>1719</v>
      </c>
      <c r="P30" s="247">
        <f t="shared" si="0"/>
        <v>0</v>
      </c>
      <c r="Q30" s="238">
        <f t="shared" si="1"/>
        <v>0.3333333333333333</v>
      </c>
      <c r="R30" s="238">
        <f t="shared" si="2"/>
        <v>2.8</v>
      </c>
      <c r="S30" s="238">
        <f t="shared" si="3"/>
        <v>0.45454545454545453</v>
      </c>
      <c r="T30" s="238">
        <f t="shared" si="4"/>
        <v>0</v>
      </c>
      <c r="U30" s="238">
        <f t="shared" si="5"/>
        <v>0.25</v>
      </c>
      <c r="V30" s="268">
        <f t="shared" si="6"/>
        <v>0.25</v>
      </c>
      <c r="W30" s="240">
        <f t="shared" si="7"/>
        <v>0.6216216216216216</v>
      </c>
      <c r="X30" s="238">
        <v>0.21621621621621623</v>
      </c>
      <c r="Y30" s="286">
        <v>0.5135135135135135</v>
      </c>
      <c r="Z30" s="439">
        <v>0.84</v>
      </c>
      <c r="AA30" s="405">
        <v>0.71</v>
      </c>
      <c r="AB30" s="372">
        <v>0.55</v>
      </c>
      <c r="AC30" s="345"/>
    </row>
    <row r="31" spans="1:29" s="245" customFormat="1" ht="13.5" customHeight="1">
      <c r="A31" s="714"/>
      <c r="B31" s="365">
        <v>26</v>
      </c>
      <c r="C31" s="249">
        <v>0</v>
      </c>
      <c r="D31" s="250">
        <v>6</v>
      </c>
      <c r="E31" s="250">
        <v>21</v>
      </c>
      <c r="F31" s="250">
        <v>3</v>
      </c>
      <c r="G31" s="250">
        <v>1</v>
      </c>
      <c r="H31" s="250">
        <v>2</v>
      </c>
      <c r="I31" s="251">
        <v>2</v>
      </c>
      <c r="J31" s="252">
        <f t="shared" si="8"/>
        <v>35</v>
      </c>
      <c r="K31" s="250">
        <v>11</v>
      </c>
      <c r="L31" s="250">
        <v>14</v>
      </c>
      <c r="M31" s="253">
        <v>2631</v>
      </c>
      <c r="N31" s="250">
        <v>2043</v>
      </c>
      <c r="O31" s="251">
        <v>1811</v>
      </c>
      <c r="P31" s="269">
        <f t="shared" si="0"/>
        <v>0</v>
      </c>
      <c r="Q31" s="257">
        <f t="shared" si="1"/>
        <v>1</v>
      </c>
      <c r="R31" s="257">
        <f t="shared" si="2"/>
        <v>4.2</v>
      </c>
      <c r="S31" s="257">
        <f t="shared" si="3"/>
        <v>0.2727272727272727</v>
      </c>
      <c r="T31" s="257">
        <f t="shared" si="4"/>
        <v>0.25</v>
      </c>
      <c r="U31" s="257">
        <f t="shared" si="5"/>
        <v>0.5</v>
      </c>
      <c r="V31" s="270">
        <f t="shared" si="6"/>
        <v>0.5</v>
      </c>
      <c r="W31" s="256">
        <f t="shared" si="7"/>
        <v>0.9459459459459459</v>
      </c>
      <c r="X31" s="257">
        <v>0.2972972972972973</v>
      </c>
      <c r="Y31" s="290">
        <v>0.3783783783783784</v>
      </c>
      <c r="Z31" s="488">
        <v>0.83</v>
      </c>
      <c r="AA31" s="410">
        <v>0.65</v>
      </c>
      <c r="AB31" s="374">
        <v>0.57</v>
      </c>
      <c r="AC31" s="345"/>
    </row>
    <row r="32" spans="1:29" s="245" customFormat="1" ht="13.5" customHeight="1">
      <c r="A32" s="712">
        <v>7</v>
      </c>
      <c r="B32" s="360" t="s">
        <v>26</v>
      </c>
      <c r="C32" s="230">
        <v>0</v>
      </c>
      <c r="D32" s="231">
        <v>2</v>
      </c>
      <c r="E32" s="231">
        <v>10</v>
      </c>
      <c r="F32" s="231">
        <v>4</v>
      </c>
      <c r="G32" s="231">
        <v>1</v>
      </c>
      <c r="H32" s="231">
        <v>0</v>
      </c>
      <c r="I32" s="232">
        <v>3</v>
      </c>
      <c r="J32" s="233">
        <f t="shared" si="8"/>
        <v>20</v>
      </c>
      <c r="K32" s="231">
        <v>13</v>
      </c>
      <c r="L32" s="231">
        <v>16</v>
      </c>
      <c r="M32" s="234">
        <v>2397</v>
      </c>
      <c r="N32" s="231">
        <v>2090</v>
      </c>
      <c r="O32" s="232">
        <v>1693</v>
      </c>
      <c r="P32" s="247">
        <f t="shared" si="0"/>
        <v>0</v>
      </c>
      <c r="Q32" s="238">
        <f t="shared" si="1"/>
        <v>0.3333333333333333</v>
      </c>
      <c r="R32" s="238">
        <f t="shared" si="2"/>
        <v>2</v>
      </c>
      <c r="S32" s="238">
        <f t="shared" si="3"/>
        <v>0.36363636363636365</v>
      </c>
      <c r="T32" s="238">
        <f t="shared" si="4"/>
        <v>0.25</v>
      </c>
      <c r="U32" s="238">
        <f t="shared" si="5"/>
        <v>0</v>
      </c>
      <c r="V32" s="239">
        <f t="shared" si="6"/>
        <v>0.75</v>
      </c>
      <c r="W32" s="240">
        <f t="shared" si="7"/>
        <v>0.5405405405405406</v>
      </c>
      <c r="X32" s="238">
        <v>0.35135135135135137</v>
      </c>
      <c r="Y32" s="286">
        <v>0.43243243243243246</v>
      </c>
      <c r="Z32" s="439">
        <v>0.76</v>
      </c>
      <c r="AA32" s="405">
        <v>0.66</v>
      </c>
      <c r="AB32" s="372">
        <v>0.54</v>
      </c>
      <c r="AC32" s="345"/>
    </row>
    <row r="33" spans="1:29" s="245" customFormat="1" ht="13.5" customHeight="1">
      <c r="A33" s="713"/>
      <c r="B33" s="360" t="s">
        <v>27</v>
      </c>
      <c r="C33" s="230">
        <v>4</v>
      </c>
      <c r="D33" s="231">
        <v>0</v>
      </c>
      <c r="E33" s="231">
        <v>4</v>
      </c>
      <c r="F33" s="231">
        <v>7</v>
      </c>
      <c r="G33" s="231">
        <v>5</v>
      </c>
      <c r="H33" s="231">
        <v>3</v>
      </c>
      <c r="I33" s="232">
        <v>2</v>
      </c>
      <c r="J33" s="233">
        <f t="shared" si="8"/>
        <v>25</v>
      </c>
      <c r="K33" s="231">
        <v>14</v>
      </c>
      <c r="L33" s="231">
        <v>5</v>
      </c>
      <c r="M33" s="234">
        <v>2410</v>
      </c>
      <c r="N33" s="231">
        <v>2045</v>
      </c>
      <c r="O33" s="232">
        <v>1655</v>
      </c>
      <c r="P33" s="247">
        <f t="shared" si="0"/>
        <v>1.3333333333333333</v>
      </c>
      <c r="Q33" s="238">
        <f t="shared" si="1"/>
        <v>0</v>
      </c>
      <c r="R33" s="238">
        <f t="shared" si="2"/>
        <v>0.8</v>
      </c>
      <c r="S33" s="238">
        <f t="shared" si="3"/>
        <v>0.6363636363636364</v>
      </c>
      <c r="T33" s="238">
        <f t="shared" si="4"/>
        <v>1.25</v>
      </c>
      <c r="U33" s="238">
        <f t="shared" si="5"/>
        <v>0.75</v>
      </c>
      <c r="V33" s="239">
        <f t="shared" si="6"/>
        <v>0.5</v>
      </c>
      <c r="W33" s="240">
        <f t="shared" si="7"/>
        <v>0.6756756756756757</v>
      </c>
      <c r="X33" s="238">
        <v>0.3783783783783784</v>
      </c>
      <c r="Y33" s="286">
        <v>0.13513513513513514</v>
      </c>
      <c r="Z33" s="439">
        <v>0.76</v>
      </c>
      <c r="AA33" s="405">
        <v>0.65</v>
      </c>
      <c r="AB33" s="372">
        <v>0.53</v>
      </c>
      <c r="AC33" s="345"/>
    </row>
    <row r="34" spans="1:29" s="245" customFormat="1" ht="13.5" customHeight="1">
      <c r="A34" s="713"/>
      <c r="B34" s="360" t="s">
        <v>28</v>
      </c>
      <c r="C34" s="230">
        <v>0</v>
      </c>
      <c r="D34" s="231">
        <v>3</v>
      </c>
      <c r="E34" s="231">
        <v>11</v>
      </c>
      <c r="F34" s="231">
        <v>14</v>
      </c>
      <c r="G34" s="231">
        <v>1</v>
      </c>
      <c r="H34" s="231">
        <v>1</v>
      </c>
      <c r="I34" s="232">
        <v>0</v>
      </c>
      <c r="J34" s="233">
        <f t="shared" si="8"/>
        <v>30</v>
      </c>
      <c r="K34" s="231">
        <v>10</v>
      </c>
      <c r="L34" s="231">
        <v>12</v>
      </c>
      <c r="M34" s="234">
        <v>2361</v>
      </c>
      <c r="N34" s="231">
        <v>1735</v>
      </c>
      <c r="O34" s="232">
        <v>1350</v>
      </c>
      <c r="P34" s="247">
        <f t="shared" si="0"/>
        <v>0</v>
      </c>
      <c r="Q34" s="238">
        <f t="shared" si="1"/>
        <v>0.5</v>
      </c>
      <c r="R34" s="238">
        <f t="shared" si="2"/>
        <v>2.2</v>
      </c>
      <c r="S34" s="238">
        <f t="shared" si="3"/>
        <v>1.2727272727272727</v>
      </c>
      <c r="T34" s="238">
        <f t="shared" si="4"/>
        <v>0.25</v>
      </c>
      <c r="U34" s="238">
        <f t="shared" si="5"/>
        <v>0.25</v>
      </c>
      <c r="V34" s="239">
        <f t="shared" si="6"/>
        <v>0</v>
      </c>
      <c r="W34" s="240">
        <f t="shared" si="7"/>
        <v>0.8108108108108109</v>
      </c>
      <c r="X34" s="238">
        <v>0.2702702702702703</v>
      </c>
      <c r="Y34" s="286">
        <v>0.32432432432432434</v>
      </c>
      <c r="Z34" s="439">
        <v>0.75</v>
      </c>
      <c r="AA34" s="405">
        <v>0.55</v>
      </c>
      <c r="AB34" s="372">
        <v>0.43</v>
      </c>
      <c r="AC34" s="345"/>
    </row>
    <row r="35" spans="1:29" s="245" customFormat="1" ht="13.5" customHeight="1">
      <c r="A35" s="714"/>
      <c r="B35" s="360" t="s">
        <v>29</v>
      </c>
      <c r="C35" s="230">
        <v>0</v>
      </c>
      <c r="D35" s="231">
        <v>3</v>
      </c>
      <c r="E35" s="231">
        <v>5</v>
      </c>
      <c r="F35" s="231">
        <v>14</v>
      </c>
      <c r="G35" s="231">
        <v>1</v>
      </c>
      <c r="H35" s="231">
        <v>1</v>
      </c>
      <c r="I35" s="232">
        <v>2</v>
      </c>
      <c r="J35" s="233">
        <f t="shared" si="8"/>
        <v>26</v>
      </c>
      <c r="K35" s="231">
        <v>18</v>
      </c>
      <c r="L35" s="231">
        <v>12</v>
      </c>
      <c r="M35" s="234">
        <v>1880</v>
      </c>
      <c r="N35" s="231">
        <v>1848</v>
      </c>
      <c r="O35" s="232">
        <v>1542</v>
      </c>
      <c r="P35" s="247">
        <f t="shared" si="0"/>
        <v>0</v>
      </c>
      <c r="Q35" s="238">
        <f t="shared" si="1"/>
        <v>0.5</v>
      </c>
      <c r="R35" s="238">
        <f t="shared" si="2"/>
        <v>1</v>
      </c>
      <c r="S35" s="238">
        <f t="shared" si="3"/>
        <v>1.2727272727272727</v>
      </c>
      <c r="T35" s="238">
        <f t="shared" si="4"/>
        <v>0.25</v>
      </c>
      <c r="U35" s="238">
        <f t="shared" si="5"/>
        <v>0.25</v>
      </c>
      <c r="V35" s="239">
        <f t="shared" si="6"/>
        <v>0.5</v>
      </c>
      <c r="W35" s="240">
        <f t="shared" si="7"/>
        <v>0.7027027027027027</v>
      </c>
      <c r="X35" s="238">
        <v>0.4864864864864865</v>
      </c>
      <c r="Y35" s="286">
        <v>0.32432432432432434</v>
      </c>
      <c r="Z35" s="439">
        <v>0.6</v>
      </c>
      <c r="AA35" s="405">
        <v>0.59</v>
      </c>
      <c r="AB35" s="374">
        <v>0.49</v>
      </c>
      <c r="AC35" s="345"/>
    </row>
    <row r="36" spans="1:29" s="245" customFormat="1" ht="13.5" customHeight="1">
      <c r="A36" s="712">
        <v>8</v>
      </c>
      <c r="B36" s="375" t="s">
        <v>30</v>
      </c>
      <c r="C36" s="317">
        <v>0</v>
      </c>
      <c r="D36" s="318">
        <v>6</v>
      </c>
      <c r="E36" s="318">
        <v>11</v>
      </c>
      <c r="F36" s="318">
        <v>12</v>
      </c>
      <c r="G36" s="318">
        <v>2</v>
      </c>
      <c r="H36" s="318">
        <v>3</v>
      </c>
      <c r="I36" s="319">
        <v>1</v>
      </c>
      <c r="J36" s="272">
        <f t="shared" si="8"/>
        <v>35</v>
      </c>
      <c r="K36" s="318">
        <v>7</v>
      </c>
      <c r="L36" s="318">
        <v>20</v>
      </c>
      <c r="M36" s="275">
        <v>1884</v>
      </c>
      <c r="N36" s="318">
        <v>1838</v>
      </c>
      <c r="O36" s="319">
        <v>1317</v>
      </c>
      <c r="P36" s="265">
        <f t="shared" si="0"/>
        <v>0</v>
      </c>
      <c r="Q36" s="266">
        <f t="shared" si="1"/>
        <v>1</v>
      </c>
      <c r="R36" s="266">
        <f t="shared" si="2"/>
        <v>2.2</v>
      </c>
      <c r="S36" s="266">
        <f t="shared" si="3"/>
        <v>1.0909090909090908</v>
      </c>
      <c r="T36" s="266">
        <f t="shared" si="4"/>
        <v>0.5</v>
      </c>
      <c r="U36" s="266">
        <f t="shared" si="5"/>
        <v>0.75</v>
      </c>
      <c r="V36" s="279">
        <f t="shared" si="6"/>
        <v>0.25</v>
      </c>
      <c r="W36" s="278">
        <f t="shared" si="7"/>
        <v>0.9459459459459459</v>
      </c>
      <c r="X36" s="266">
        <v>0.1891891891891892</v>
      </c>
      <c r="Y36" s="321">
        <v>0.5405405405405406</v>
      </c>
      <c r="Z36" s="486">
        <v>0.6</v>
      </c>
      <c r="AA36" s="415">
        <v>0.58</v>
      </c>
      <c r="AB36" s="372">
        <v>0.42</v>
      </c>
      <c r="AC36" s="345"/>
    </row>
    <row r="37" spans="1:29" s="245" customFormat="1" ht="13.5" customHeight="1">
      <c r="A37" s="713"/>
      <c r="B37" s="360" t="s">
        <v>31</v>
      </c>
      <c r="C37" s="230">
        <v>0</v>
      </c>
      <c r="D37" s="231">
        <v>3</v>
      </c>
      <c r="E37" s="231">
        <v>5</v>
      </c>
      <c r="F37" s="231">
        <v>9</v>
      </c>
      <c r="G37" s="231">
        <v>2</v>
      </c>
      <c r="H37" s="231">
        <v>3</v>
      </c>
      <c r="I37" s="232">
        <v>10</v>
      </c>
      <c r="J37" s="233">
        <f t="shared" si="8"/>
        <v>32</v>
      </c>
      <c r="K37" s="231">
        <v>8</v>
      </c>
      <c r="L37" s="231">
        <v>17</v>
      </c>
      <c r="M37" s="234">
        <v>1729</v>
      </c>
      <c r="N37" s="231">
        <v>1708</v>
      </c>
      <c r="O37" s="232">
        <v>1234</v>
      </c>
      <c r="P37" s="247">
        <f t="shared" si="0"/>
        <v>0</v>
      </c>
      <c r="Q37" s="238">
        <f t="shared" si="1"/>
        <v>0.5</v>
      </c>
      <c r="R37" s="238">
        <f t="shared" si="2"/>
        <v>1</v>
      </c>
      <c r="S37" s="238">
        <f t="shared" si="3"/>
        <v>0.8181818181818182</v>
      </c>
      <c r="T37" s="238">
        <f t="shared" si="4"/>
        <v>0.5</v>
      </c>
      <c r="U37" s="238">
        <f t="shared" si="5"/>
        <v>0.75</v>
      </c>
      <c r="V37" s="268">
        <f t="shared" si="6"/>
        <v>2.5</v>
      </c>
      <c r="W37" s="240">
        <f t="shared" si="7"/>
        <v>0.8648648648648649</v>
      </c>
      <c r="X37" s="238">
        <v>0.21621621621621623</v>
      </c>
      <c r="Y37" s="286">
        <v>0.4594594594594595</v>
      </c>
      <c r="Z37" s="439">
        <v>0.55</v>
      </c>
      <c r="AA37" s="405">
        <v>0.55</v>
      </c>
      <c r="AB37" s="372">
        <v>0.4</v>
      </c>
      <c r="AC37" s="345"/>
    </row>
    <row r="38" spans="1:29" s="245" customFormat="1" ht="13.5" customHeight="1">
      <c r="A38" s="713"/>
      <c r="B38" s="360" t="s">
        <v>32</v>
      </c>
      <c r="C38" s="230">
        <v>0</v>
      </c>
      <c r="D38" s="231">
        <v>3</v>
      </c>
      <c r="E38" s="231">
        <v>1</v>
      </c>
      <c r="F38" s="231">
        <v>5</v>
      </c>
      <c r="G38" s="231">
        <v>0</v>
      </c>
      <c r="H38" s="231">
        <v>6</v>
      </c>
      <c r="I38" s="232">
        <v>6</v>
      </c>
      <c r="J38" s="233">
        <f t="shared" si="8"/>
        <v>21</v>
      </c>
      <c r="K38" s="231">
        <v>4</v>
      </c>
      <c r="L38" s="231">
        <v>9</v>
      </c>
      <c r="M38" s="234">
        <v>1205</v>
      </c>
      <c r="N38" s="231">
        <v>1306</v>
      </c>
      <c r="O38" s="232">
        <v>890</v>
      </c>
      <c r="P38" s="247">
        <f aca="true" t="shared" si="9" ref="P38:P57">C38/3</f>
        <v>0</v>
      </c>
      <c r="Q38" s="238">
        <f aca="true" t="shared" si="10" ref="Q38:Q57">D38/6</f>
        <v>0.5</v>
      </c>
      <c r="R38" s="238">
        <f aca="true" t="shared" si="11" ref="R38:R57">E38/5</f>
        <v>0.2</v>
      </c>
      <c r="S38" s="238">
        <f aca="true" t="shared" si="12" ref="S38:S57">F38/11</f>
        <v>0.45454545454545453</v>
      </c>
      <c r="T38" s="238">
        <f aca="true" t="shared" si="13" ref="T38:T57">G38/4</f>
        <v>0</v>
      </c>
      <c r="U38" s="238">
        <f aca="true" t="shared" si="14" ref="U38:U57">H38/4</f>
        <v>1.5</v>
      </c>
      <c r="V38" s="268">
        <f aca="true" t="shared" si="15" ref="V38:V57">I38/4</f>
        <v>1.5</v>
      </c>
      <c r="W38" s="240">
        <f aca="true" t="shared" si="16" ref="W38:W58">J38/37</f>
        <v>0.5675675675675675</v>
      </c>
      <c r="X38" s="238">
        <v>0.10810810810810811</v>
      </c>
      <c r="Y38" s="286">
        <v>0.24324324324324326</v>
      </c>
      <c r="Z38" s="439">
        <v>0.4</v>
      </c>
      <c r="AA38" s="405">
        <v>0.44</v>
      </c>
      <c r="AB38" s="372">
        <v>0.3</v>
      </c>
      <c r="AC38" s="345"/>
    </row>
    <row r="39" spans="1:29" s="245" customFormat="1" ht="13.5" customHeight="1">
      <c r="A39" s="713"/>
      <c r="B39" s="360" t="s">
        <v>33</v>
      </c>
      <c r="C39" s="230">
        <v>0</v>
      </c>
      <c r="D39" s="231">
        <v>3</v>
      </c>
      <c r="E39" s="231">
        <v>8</v>
      </c>
      <c r="F39" s="231">
        <v>3</v>
      </c>
      <c r="G39" s="231">
        <v>0</v>
      </c>
      <c r="H39" s="231">
        <v>3</v>
      </c>
      <c r="I39" s="232">
        <v>1</v>
      </c>
      <c r="J39" s="233">
        <f t="shared" si="8"/>
        <v>18</v>
      </c>
      <c r="K39" s="231">
        <v>7</v>
      </c>
      <c r="L39" s="231">
        <v>7</v>
      </c>
      <c r="M39" s="234">
        <v>1436</v>
      </c>
      <c r="N39" s="231">
        <v>1461</v>
      </c>
      <c r="O39" s="232">
        <v>1038</v>
      </c>
      <c r="P39" s="247">
        <f t="shared" si="9"/>
        <v>0</v>
      </c>
      <c r="Q39" s="238">
        <f t="shared" si="10"/>
        <v>0.5</v>
      </c>
      <c r="R39" s="238">
        <f t="shared" si="11"/>
        <v>1.6</v>
      </c>
      <c r="S39" s="238">
        <f t="shared" si="12"/>
        <v>0.2727272727272727</v>
      </c>
      <c r="T39" s="238">
        <f t="shared" si="13"/>
        <v>0</v>
      </c>
      <c r="U39" s="238">
        <f t="shared" si="14"/>
        <v>0.75</v>
      </c>
      <c r="V39" s="268">
        <f t="shared" si="15"/>
        <v>0.25</v>
      </c>
      <c r="W39" s="240">
        <f t="shared" si="16"/>
        <v>0.4864864864864865</v>
      </c>
      <c r="X39" s="238">
        <v>0.1891891891891892</v>
      </c>
      <c r="Y39" s="286">
        <v>0.1891891891891892</v>
      </c>
      <c r="Z39" s="439">
        <v>0.46</v>
      </c>
      <c r="AA39" s="405">
        <v>0.47</v>
      </c>
      <c r="AB39" s="372">
        <v>0.33</v>
      </c>
      <c r="AC39" s="345"/>
    </row>
    <row r="40" spans="1:29" s="245" customFormat="1" ht="13.5" customHeight="1">
      <c r="A40" s="714"/>
      <c r="B40" s="365" t="s">
        <v>34</v>
      </c>
      <c r="C40" s="249">
        <v>0</v>
      </c>
      <c r="D40" s="250">
        <v>5</v>
      </c>
      <c r="E40" s="250">
        <v>5</v>
      </c>
      <c r="F40" s="250">
        <v>3</v>
      </c>
      <c r="G40" s="250">
        <v>0</v>
      </c>
      <c r="H40" s="250">
        <v>1</v>
      </c>
      <c r="I40" s="251">
        <v>1</v>
      </c>
      <c r="J40" s="252">
        <f t="shared" si="8"/>
        <v>15</v>
      </c>
      <c r="K40" s="250">
        <v>7</v>
      </c>
      <c r="L40" s="250">
        <v>10</v>
      </c>
      <c r="M40" s="253">
        <v>1308</v>
      </c>
      <c r="N40" s="250">
        <v>1557</v>
      </c>
      <c r="O40" s="251">
        <v>932</v>
      </c>
      <c r="P40" s="269">
        <f t="shared" si="9"/>
        <v>0</v>
      </c>
      <c r="Q40" s="257">
        <f t="shared" si="10"/>
        <v>0.8333333333333334</v>
      </c>
      <c r="R40" s="257">
        <f t="shared" si="11"/>
        <v>1</v>
      </c>
      <c r="S40" s="257">
        <f t="shared" si="12"/>
        <v>0.2727272727272727</v>
      </c>
      <c r="T40" s="257">
        <f t="shared" si="13"/>
        <v>0</v>
      </c>
      <c r="U40" s="257">
        <f t="shared" si="14"/>
        <v>0.25</v>
      </c>
      <c r="V40" s="270">
        <f t="shared" si="15"/>
        <v>0.25</v>
      </c>
      <c r="W40" s="256">
        <f t="shared" si="16"/>
        <v>0.40540540540540543</v>
      </c>
      <c r="X40" s="257">
        <v>0.1891891891891892</v>
      </c>
      <c r="Y40" s="290">
        <v>0.2702702702702703</v>
      </c>
      <c r="Z40" s="488">
        <v>0.42</v>
      </c>
      <c r="AA40" s="410">
        <v>0.5</v>
      </c>
      <c r="AB40" s="374">
        <v>0.3</v>
      </c>
      <c r="AC40" s="345"/>
    </row>
    <row r="41" spans="1:29" s="245" customFormat="1" ht="13.5" customHeight="1">
      <c r="A41" s="712">
        <v>9</v>
      </c>
      <c r="B41" s="360" t="s">
        <v>35</v>
      </c>
      <c r="C41" s="230">
        <v>0</v>
      </c>
      <c r="D41" s="231">
        <v>4</v>
      </c>
      <c r="E41" s="231">
        <v>3</v>
      </c>
      <c r="F41" s="231">
        <v>3</v>
      </c>
      <c r="G41" s="231">
        <v>0</v>
      </c>
      <c r="H41" s="231">
        <v>0</v>
      </c>
      <c r="I41" s="232">
        <v>4</v>
      </c>
      <c r="J41" s="233">
        <f t="shared" si="8"/>
        <v>14</v>
      </c>
      <c r="K41" s="231">
        <v>8</v>
      </c>
      <c r="L41" s="231">
        <v>5</v>
      </c>
      <c r="M41" s="234">
        <v>1443</v>
      </c>
      <c r="N41" s="231">
        <v>1683</v>
      </c>
      <c r="O41" s="232">
        <v>1072</v>
      </c>
      <c r="P41" s="247">
        <f t="shared" si="9"/>
        <v>0</v>
      </c>
      <c r="Q41" s="238">
        <f t="shared" si="10"/>
        <v>0.6666666666666666</v>
      </c>
      <c r="R41" s="238">
        <f t="shared" si="11"/>
        <v>0.6</v>
      </c>
      <c r="S41" s="238">
        <f t="shared" si="12"/>
        <v>0.2727272727272727</v>
      </c>
      <c r="T41" s="238">
        <f t="shared" si="13"/>
        <v>0</v>
      </c>
      <c r="U41" s="238">
        <f t="shared" si="14"/>
        <v>0</v>
      </c>
      <c r="V41" s="239">
        <f t="shared" si="15"/>
        <v>1</v>
      </c>
      <c r="W41" s="240">
        <f t="shared" si="16"/>
        <v>0.3783783783783784</v>
      </c>
      <c r="X41" s="238">
        <v>0.21621621621621623</v>
      </c>
      <c r="Y41" s="286">
        <v>0.13513513513513514</v>
      </c>
      <c r="Z41" s="439">
        <v>0.46</v>
      </c>
      <c r="AA41" s="405">
        <v>0.53</v>
      </c>
      <c r="AB41" s="372">
        <v>0.34</v>
      </c>
      <c r="AC41" s="345"/>
    </row>
    <row r="42" spans="1:29" s="245" customFormat="1" ht="13.5" customHeight="1">
      <c r="A42" s="713"/>
      <c r="B42" s="360" t="s">
        <v>36</v>
      </c>
      <c r="C42" s="230">
        <v>0</v>
      </c>
      <c r="D42" s="231">
        <v>3</v>
      </c>
      <c r="E42" s="231">
        <v>1</v>
      </c>
      <c r="F42" s="231">
        <v>4</v>
      </c>
      <c r="G42" s="231">
        <v>0</v>
      </c>
      <c r="H42" s="231">
        <v>1</v>
      </c>
      <c r="I42" s="232">
        <v>0</v>
      </c>
      <c r="J42" s="233">
        <f t="shared" si="8"/>
        <v>9</v>
      </c>
      <c r="K42" s="231">
        <v>6</v>
      </c>
      <c r="L42" s="231">
        <v>10</v>
      </c>
      <c r="M42" s="234">
        <v>1338</v>
      </c>
      <c r="N42" s="231">
        <v>1669</v>
      </c>
      <c r="O42" s="232">
        <v>1188</v>
      </c>
      <c r="P42" s="247">
        <f t="shared" si="9"/>
        <v>0</v>
      </c>
      <c r="Q42" s="238">
        <f t="shared" si="10"/>
        <v>0.5</v>
      </c>
      <c r="R42" s="238">
        <f t="shared" si="11"/>
        <v>0.2</v>
      </c>
      <c r="S42" s="238">
        <f t="shared" si="12"/>
        <v>0.36363636363636365</v>
      </c>
      <c r="T42" s="238">
        <f t="shared" si="13"/>
        <v>0</v>
      </c>
      <c r="U42" s="238">
        <f t="shared" si="14"/>
        <v>0.25</v>
      </c>
      <c r="V42" s="239">
        <f t="shared" si="15"/>
        <v>0</v>
      </c>
      <c r="W42" s="240">
        <f t="shared" si="16"/>
        <v>0.24324324324324326</v>
      </c>
      <c r="X42" s="238">
        <v>0.16216216216216217</v>
      </c>
      <c r="Y42" s="286">
        <v>0.2702702702702703</v>
      </c>
      <c r="Z42" s="439">
        <v>0.43</v>
      </c>
      <c r="AA42" s="405">
        <v>0.53</v>
      </c>
      <c r="AB42" s="372">
        <v>0.38</v>
      </c>
      <c r="AC42" s="345"/>
    </row>
    <row r="43" spans="1:29" s="245" customFormat="1" ht="13.5" customHeight="1">
      <c r="A43" s="713"/>
      <c r="B43" s="360" t="s">
        <v>37</v>
      </c>
      <c r="C43" s="230">
        <v>0</v>
      </c>
      <c r="D43" s="231">
        <v>3</v>
      </c>
      <c r="E43" s="231">
        <v>0</v>
      </c>
      <c r="F43" s="231">
        <v>6</v>
      </c>
      <c r="G43" s="231">
        <v>2</v>
      </c>
      <c r="H43" s="231">
        <v>0</v>
      </c>
      <c r="I43" s="232">
        <v>1</v>
      </c>
      <c r="J43" s="233">
        <f t="shared" si="8"/>
        <v>12</v>
      </c>
      <c r="K43" s="231">
        <v>8</v>
      </c>
      <c r="L43" s="231">
        <v>5</v>
      </c>
      <c r="M43" s="234">
        <v>1005</v>
      </c>
      <c r="N43" s="231">
        <v>1244</v>
      </c>
      <c r="O43" s="232">
        <v>796</v>
      </c>
      <c r="P43" s="247">
        <f t="shared" si="9"/>
        <v>0</v>
      </c>
      <c r="Q43" s="238">
        <f t="shared" si="10"/>
        <v>0.5</v>
      </c>
      <c r="R43" s="238">
        <f t="shared" si="11"/>
        <v>0</v>
      </c>
      <c r="S43" s="238">
        <f t="shared" si="12"/>
        <v>0.5454545454545454</v>
      </c>
      <c r="T43" s="238">
        <f t="shared" si="13"/>
        <v>0.5</v>
      </c>
      <c r="U43" s="238">
        <f t="shared" si="14"/>
        <v>0</v>
      </c>
      <c r="V43" s="239">
        <f t="shared" si="15"/>
        <v>0.25</v>
      </c>
      <c r="W43" s="240">
        <f t="shared" si="16"/>
        <v>0.32432432432432434</v>
      </c>
      <c r="X43" s="238">
        <v>0.21621621621621623</v>
      </c>
      <c r="Y43" s="286">
        <v>0.13513513513513514</v>
      </c>
      <c r="Z43" s="439">
        <v>0.32</v>
      </c>
      <c r="AA43" s="405">
        <v>0.4</v>
      </c>
      <c r="AB43" s="372">
        <v>0.25</v>
      </c>
      <c r="AC43" s="345"/>
    </row>
    <row r="44" spans="1:29" s="245" customFormat="1" ht="13.5" customHeight="1">
      <c r="A44" s="714"/>
      <c r="B44" s="365" t="s">
        <v>38</v>
      </c>
      <c r="C44" s="249">
        <v>0</v>
      </c>
      <c r="D44" s="250">
        <v>2</v>
      </c>
      <c r="E44" s="250">
        <v>0</v>
      </c>
      <c r="F44" s="250">
        <v>1</v>
      </c>
      <c r="G44" s="250">
        <v>1</v>
      </c>
      <c r="H44" s="250">
        <v>1</v>
      </c>
      <c r="I44" s="251">
        <v>1</v>
      </c>
      <c r="J44" s="252">
        <f t="shared" si="8"/>
        <v>6</v>
      </c>
      <c r="K44" s="250">
        <v>1</v>
      </c>
      <c r="L44" s="250">
        <v>4</v>
      </c>
      <c r="M44" s="253">
        <v>856</v>
      </c>
      <c r="N44" s="250">
        <v>932</v>
      </c>
      <c r="O44" s="251">
        <v>803</v>
      </c>
      <c r="P44" s="269">
        <f t="shared" si="9"/>
        <v>0</v>
      </c>
      <c r="Q44" s="257">
        <f t="shared" si="10"/>
        <v>0.3333333333333333</v>
      </c>
      <c r="R44" s="257">
        <f t="shared" si="11"/>
        <v>0</v>
      </c>
      <c r="S44" s="257">
        <f t="shared" si="12"/>
        <v>0.09090909090909091</v>
      </c>
      <c r="T44" s="257">
        <f t="shared" si="13"/>
        <v>0.25</v>
      </c>
      <c r="U44" s="257">
        <f t="shared" si="14"/>
        <v>0.25</v>
      </c>
      <c r="V44" s="258">
        <f t="shared" si="15"/>
        <v>0.25</v>
      </c>
      <c r="W44" s="256">
        <f t="shared" si="16"/>
        <v>0.16216216216216217</v>
      </c>
      <c r="X44" s="257">
        <v>0.02702702702702703</v>
      </c>
      <c r="Y44" s="290">
        <v>0.10810810810810811</v>
      </c>
      <c r="Z44" s="488">
        <v>0.27</v>
      </c>
      <c r="AA44" s="410">
        <v>0.3</v>
      </c>
      <c r="AB44" s="374">
        <v>0.25</v>
      </c>
      <c r="AC44" s="345"/>
    </row>
    <row r="45" spans="1:29" s="245" customFormat="1" ht="13.5" customHeight="1">
      <c r="A45" s="712">
        <v>10</v>
      </c>
      <c r="B45" s="375" t="s">
        <v>39</v>
      </c>
      <c r="C45" s="317">
        <v>0</v>
      </c>
      <c r="D45" s="318">
        <v>1</v>
      </c>
      <c r="E45" s="318">
        <v>0</v>
      </c>
      <c r="F45" s="318">
        <v>5</v>
      </c>
      <c r="G45" s="318">
        <v>0</v>
      </c>
      <c r="H45" s="318">
        <v>0</v>
      </c>
      <c r="I45" s="319">
        <v>0</v>
      </c>
      <c r="J45" s="272">
        <f t="shared" si="8"/>
        <v>6</v>
      </c>
      <c r="K45" s="318">
        <v>4</v>
      </c>
      <c r="L45" s="318">
        <v>1</v>
      </c>
      <c r="M45" s="275">
        <v>841</v>
      </c>
      <c r="N45" s="318">
        <v>909</v>
      </c>
      <c r="O45" s="319">
        <v>642</v>
      </c>
      <c r="P45" s="265">
        <f t="shared" si="9"/>
        <v>0</v>
      </c>
      <c r="Q45" s="266">
        <f t="shared" si="10"/>
        <v>0.16666666666666666</v>
      </c>
      <c r="R45" s="266">
        <f t="shared" si="11"/>
        <v>0</v>
      </c>
      <c r="S45" s="266">
        <f t="shared" si="12"/>
        <v>0.45454545454545453</v>
      </c>
      <c r="T45" s="266">
        <f t="shared" si="13"/>
        <v>0</v>
      </c>
      <c r="U45" s="266">
        <f t="shared" si="14"/>
        <v>0</v>
      </c>
      <c r="V45" s="279">
        <f t="shared" si="15"/>
        <v>0</v>
      </c>
      <c r="W45" s="278">
        <f t="shared" si="16"/>
        <v>0.16216216216216217</v>
      </c>
      <c r="X45" s="266">
        <v>0.10810810810810811</v>
      </c>
      <c r="Y45" s="321">
        <v>0.02702702702702703</v>
      </c>
      <c r="Z45" s="486">
        <v>0.27</v>
      </c>
      <c r="AA45" s="415">
        <v>0.29</v>
      </c>
      <c r="AB45" s="372">
        <v>0.2</v>
      </c>
      <c r="AC45" s="345"/>
    </row>
    <row r="46" spans="1:29" s="245" customFormat="1" ht="13.5" customHeight="1">
      <c r="A46" s="713"/>
      <c r="B46" s="360" t="s">
        <v>40</v>
      </c>
      <c r="C46" s="230">
        <v>0</v>
      </c>
      <c r="D46" s="231">
        <v>2</v>
      </c>
      <c r="E46" s="231">
        <v>2</v>
      </c>
      <c r="F46" s="231">
        <v>2</v>
      </c>
      <c r="G46" s="231">
        <v>0</v>
      </c>
      <c r="H46" s="231">
        <v>0</v>
      </c>
      <c r="I46" s="232">
        <v>0</v>
      </c>
      <c r="J46" s="233">
        <f t="shared" si="8"/>
        <v>6</v>
      </c>
      <c r="K46" s="231">
        <v>5</v>
      </c>
      <c r="L46" s="231">
        <v>0</v>
      </c>
      <c r="M46" s="234">
        <v>838</v>
      </c>
      <c r="N46" s="231">
        <v>968</v>
      </c>
      <c r="O46" s="232">
        <v>464</v>
      </c>
      <c r="P46" s="247">
        <f t="shared" si="9"/>
        <v>0</v>
      </c>
      <c r="Q46" s="238">
        <f t="shared" si="10"/>
        <v>0.3333333333333333</v>
      </c>
      <c r="R46" s="238">
        <f t="shared" si="11"/>
        <v>0.4</v>
      </c>
      <c r="S46" s="238">
        <f t="shared" si="12"/>
        <v>0.18181818181818182</v>
      </c>
      <c r="T46" s="238">
        <f t="shared" si="13"/>
        <v>0</v>
      </c>
      <c r="U46" s="238">
        <f t="shared" si="14"/>
        <v>0</v>
      </c>
      <c r="V46" s="268">
        <f t="shared" si="15"/>
        <v>0</v>
      </c>
      <c r="W46" s="240">
        <f t="shared" si="16"/>
        <v>0.16216216216216217</v>
      </c>
      <c r="X46" s="238">
        <v>0.13513513513513514</v>
      </c>
      <c r="Y46" s="286">
        <v>0</v>
      </c>
      <c r="Z46" s="439">
        <v>0.27</v>
      </c>
      <c r="AA46" s="405">
        <v>0.31</v>
      </c>
      <c r="AB46" s="372">
        <v>0.15</v>
      </c>
      <c r="AC46" s="345"/>
    </row>
    <row r="47" spans="1:29" s="245" customFormat="1" ht="13.5" customHeight="1">
      <c r="A47" s="713"/>
      <c r="B47" s="360" t="s">
        <v>41</v>
      </c>
      <c r="C47" s="230">
        <v>0</v>
      </c>
      <c r="D47" s="231">
        <v>1</v>
      </c>
      <c r="E47" s="231">
        <v>1</v>
      </c>
      <c r="F47" s="231">
        <v>3</v>
      </c>
      <c r="G47" s="231">
        <v>0</v>
      </c>
      <c r="H47" s="231">
        <v>1</v>
      </c>
      <c r="I47" s="232">
        <v>0</v>
      </c>
      <c r="J47" s="233">
        <f t="shared" si="8"/>
        <v>6</v>
      </c>
      <c r="K47" s="231">
        <v>3</v>
      </c>
      <c r="L47" s="231">
        <v>0</v>
      </c>
      <c r="M47" s="234">
        <v>791</v>
      </c>
      <c r="N47" s="231">
        <v>792</v>
      </c>
      <c r="O47" s="232">
        <v>552</v>
      </c>
      <c r="P47" s="247">
        <f t="shared" si="9"/>
        <v>0</v>
      </c>
      <c r="Q47" s="238">
        <f t="shared" si="10"/>
        <v>0.16666666666666666</v>
      </c>
      <c r="R47" s="238">
        <f t="shared" si="11"/>
        <v>0.2</v>
      </c>
      <c r="S47" s="238">
        <f t="shared" si="12"/>
        <v>0.2727272727272727</v>
      </c>
      <c r="T47" s="238">
        <f t="shared" si="13"/>
        <v>0</v>
      </c>
      <c r="U47" s="238">
        <f t="shared" si="14"/>
        <v>0.25</v>
      </c>
      <c r="V47" s="268">
        <f t="shared" si="15"/>
        <v>0</v>
      </c>
      <c r="W47" s="240">
        <f t="shared" si="16"/>
        <v>0.16216216216216217</v>
      </c>
      <c r="X47" s="238">
        <v>0.08108108108108109</v>
      </c>
      <c r="Y47" s="286">
        <v>0</v>
      </c>
      <c r="Z47" s="439">
        <v>0.25</v>
      </c>
      <c r="AA47" s="405">
        <v>0.25</v>
      </c>
      <c r="AB47" s="372">
        <v>0.18</v>
      </c>
      <c r="AC47" s="345"/>
    </row>
    <row r="48" spans="1:29" s="245" customFormat="1" ht="13.5" customHeight="1">
      <c r="A48" s="713"/>
      <c r="B48" s="360" t="s">
        <v>42</v>
      </c>
      <c r="C48" s="230">
        <v>0</v>
      </c>
      <c r="D48" s="231">
        <v>0</v>
      </c>
      <c r="E48" s="231">
        <v>0</v>
      </c>
      <c r="F48" s="231">
        <v>2</v>
      </c>
      <c r="G48" s="231">
        <v>0</v>
      </c>
      <c r="H48" s="231">
        <v>0</v>
      </c>
      <c r="I48" s="232">
        <v>0</v>
      </c>
      <c r="J48" s="233">
        <f t="shared" si="8"/>
        <v>2</v>
      </c>
      <c r="K48" s="231">
        <v>3</v>
      </c>
      <c r="L48" s="231">
        <v>3</v>
      </c>
      <c r="M48" s="234">
        <v>937</v>
      </c>
      <c r="N48" s="231">
        <v>886</v>
      </c>
      <c r="O48" s="232">
        <v>602</v>
      </c>
      <c r="P48" s="247">
        <f t="shared" si="9"/>
        <v>0</v>
      </c>
      <c r="Q48" s="238">
        <f t="shared" si="10"/>
        <v>0</v>
      </c>
      <c r="R48" s="238">
        <f t="shared" si="11"/>
        <v>0</v>
      </c>
      <c r="S48" s="238">
        <f t="shared" si="12"/>
        <v>0.18181818181818182</v>
      </c>
      <c r="T48" s="238">
        <f t="shared" si="13"/>
        <v>0</v>
      </c>
      <c r="U48" s="238">
        <f t="shared" si="14"/>
        <v>0</v>
      </c>
      <c r="V48" s="268">
        <f t="shared" si="15"/>
        <v>0</v>
      </c>
      <c r="W48" s="240">
        <f t="shared" si="16"/>
        <v>0.05405405405405406</v>
      </c>
      <c r="X48" s="238">
        <v>0.08108108108108109</v>
      </c>
      <c r="Y48" s="286">
        <v>0.08108108108108109</v>
      </c>
      <c r="Z48" s="439">
        <v>0.3</v>
      </c>
      <c r="AA48" s="405">
        <v>0.28</v>
      </c>
      <c r="AB48" s="372">
        <v>0.19</v>
      </c>
      <c r="AC48" s="345"/>
    </row>
    <row r="49" spans="1:29" s="245" customFormat="1" ht="13.5" customHeight="1">
      <c r="A49" s="714"/>
      <c r="B49" s="365" t="s">
        <v>43</v>
      </c>
      <c r="C49" s="249">
        <v>0</v>
      </c>
      <c r="D49" s="250">
        <v>1</v>
      </c>
      <c r="E49" s="250">
        <v>0</v>
      </c>
      <c r="F49" s="250">
        <v>5</v>
      </c>
      <c r="G49" s="250">
        <v>1</v>
      </c>
      <c r="H49" s="250">
        <v>0</v>
      </c>
      <c r="I49" s="251">
        <v>0</v>
      </c>
      <c r="J49" s="252">
        <f t="shared" si="8"/>
        <v>7</v>
      </c>
      <c r="K49" s="250">
        <v>7</v>
      </c>
      <c r="L49" s="250">
        <v>4</v>
      </c>
      <c r="M49" s="253">
        <v>1174</v>
      </c>
      <c r="N49" s="250">
        <v>1030</v>
      </c>
      <c r="O49" s="251">
        <v>615</v>
      </c>
      <c r="P49" s="269">
        <f t="shared" si="9"/>
        <v>0</v>
      </c>
      <c r="Q49" s="257">
        <f t="shared" si="10"/>
        <v>0.16666666666666666</v>
      </c>
      <c r="R49" s="257">
        <f t="shared" si="11"/>
        <v>0</v>
      </c>
      <c r="S49" s="257">
        <f t="shared" si="12"/>
        <v>0.45454545454545453</v>
      </c>
      <c r="T49" s="257">
        <f t="shared" si="13"/>
        <v>0.25</v>
      </c>
      <c r="U49" s="257">
        <f t="shared" si="14"/>
        <v>0</v>
      </c>
      <c r="V49" s="270">
        <f t="shared" si="15"/>
        <v>0</v>
      </c>
      <c r="W49" s="256">
        <f t="shared" si="16"/>
        <v>0.1891891891891892</v>
      </c>
      <c r="X49" s="257">
        <v>0.1891891891891892</v>
      </c>
      <c r="Y49" s="290">
        <v>0.10810810810810811</v>
      </c>
      <c r="Z49" s="488">
        <v>0.37</v>
      </c>
      <c r="AA49" s="410">
        <v>0.33</v>
      </c>
      <c r="AB49" s="374">
        <v>0.19</v>
      </c>
      <c r="AC49" s="345"/>
    </row>
    <row r="50" spans="1:29" s="245" customFormat="1" ht="13.5" customHeight="1">
      <c r="A50" s="712">
        <v>11</v>
      </c>
      <c r="B50" s="360" t="s">
        <v>44</v>
      </c>
      <c r="C50" s="230">
        <v>0</v>
      </c>
      <c r="D50" s="231">
        <v>0</v>
      </c>
      <c r="E50" s="231">
        <v>0</v>
      </c>
      <c r="F50" s="231">
        <v>11</v>
      </c>
      <c r="G50" s="231">
        <v>1</v>
      </c>
      <c r="H50" s="231">
        <v>0</v>
      </c>
      <c r="I50" s="232">
        <v>0</v>
      </c>
      <c r="J50" s="233">
        <f t="shared" si="8"/>
        <v>12</v>
      </c>
      <c r="K50" s="231">
        <v>11</v>
      </c>
      <c r="L50" s="231">
        <v>4</v>
      </c>
      <c r="M50" s="230">
        <v>1228</v>
      </c>
      <c r="N50" s="231">
        <v>1023</v>
      </c>
      <c r="O50" s="232">
        <v>864</v>
      </c>
      <c r="P50" s="247">
        <f t="shared" si="9"/>
        <v>0</v>
      </c>
      <c r="Q50" s="238">
        <f t="shared" si="10"/>
        <v>0</v>
      </c>
      <c r="R50" s="238">
        <f t="shared" si="11"/>
        <v>0</v>
      </c>
      <c r="S50" s="238">
        <f t="shared" si="12"/>
        <v>1</v>
      </c>
      <c r="T50" s="238">
        <f t="shared" si="13"/>
        <v>0.25</v>
      </c>
      <c r="U50" s="238">
        <f t="shared" si="14"/>
        <v>0</v>
      </c>
      <c r="V50" s="239">
        <f t="shared" si="15"/>
        <v>0</v>
      </c>
      <c r="W50" s="240">
        <f t="shared" si="16"/>
        <v>0.32432432432432434</v>
      </c>
      <c r="X50" s="238">
        <v>0.2972972972972973</v>
      </c>
      <c r="Y50" s="286">
        <v>0.10810810810810811</v>
      </c>
      <c r="Z50" s="439">
        <v>0.39</v>
      </c>
      <c r="AA50" s="405">
        <v>0.32</v>
      </c>
      <c r="AB50" s="372">
        <v>0.27</v>
      </c>
      <c r="AC50" s="345"/>
    </row>
    <row r="51" spans="1:29" s="245" customFormat="1" ht="13.5" customHeight="1">
      <c r="A51" s="713"/>
      <c r="B51" s="360" t="s">
        <v>45</v>
      </c>
      <c r="C51" s="230">
        <v>0</v>
      </c>
      <c r="D51" s="231">
        <v>1</v>
      </c>
      <c r="E51" s="231">
        <v>2</v>
      </c>
      <c r="F51" s="231">
        <v>2</v>
      </c>
      <c r="G51" s="231">
        <v>0</v>
      </c>
      <c r="H51" s="231">
        <v>0</v>
      </c>
      <c r="I51" s="232">
        <v>1</v>
      </c>
      <c r="J51" s="233">
        <f t="shared" si="8"/>
        <v>6</v>
      </c>
      <c r="K51" s="231">
        <v>50</v>
      </c>
      <c r="L51" s="231">
        <v>6</v>
      </c>
      <c r="M51" s="230">
        <v>1562</v>
      </c>
      <c r="N51" s="231">
        <v>1325</v>
      </c>
      <c r="O51" s="232">
        <v>958</v>
      </c>
      <c r="P51" s="247">
        <f t="shared" si="9"/>
        <v>0</v>
      </c>
      <c r="Q51" s="238">
        <f t="shared" si="10"/>
        <v>0.16666666666666666</v>
      </c>
      <c r="R51" s="238">
        <f t="shared" si="11"/>
        <v>0.4</v>
      </c>
      <c r="S51" s="238">
        <f t="shared" si="12"/>
        <v>0.18181818181818182</v>
      </c>
      <c r="T51" s="238">
        <f t="shared" si="13"/>
        <v>0</v>
      </c>
      <c r="U51" s="238">
        <f t="shared" si="14"/>
        <v>0</v>
      </c>
      <c r="V51" s="239">
        <f t="shared" si="15"/>
        <v>0.25</v>
      </c>
      <c r="W51" s="240">
        <f t="shared" si="16"/>
        <v>0.16216216216216217</v>
      </c>
      <c r="X51" s="238">
        <v>1.3513513513513513</v>
      </c>
      <c r="Y51" s="286">
        <v>0.16216216216216217</v>
      </c>
      <c r="Z51" s="439">
        <v>0.49</v>
      </c>
      <c r="AA51" s="405">
        <v>0.42</v>
      </c>
      <c r="AB51" s="372">
        <v>0.3</v>
      </c>
      <c r="AC51" s="345"/>
    </row>
    <row r="52" spans="1:29" s="245" customFormat="1" ht="13.5" customHeight="1">
      <c r="A52" s="713"/>
      <c r="B52" s="360" t="s">
        <v>46</v>
      </c>
      <c r="C52" s="230">
        <v>0</v>
      </c>
      <c r="D52" s="231">
        <v>3</v>
      </c>
      <c r="E52" s="231">
        <v>0</v>
      </c>
      <c r="F52" s="231">
        <v>7</v>
      </c>
      <c r="G52" s="231">
        <v>0</v>
      </c>
      <c r="H52" s="231">
        <v>0</v>
      </c>
      <c r="I52" s="232">
        <v>0</v>
      </c>
      <c r="J52" s="233">
        <f t="shared" si="8"/>
        <v>10</v>
      </c>
      <c r="K52" s="231">
        <v>30</v>
      </c>
      <c r="L52" s="231">
        <v>6</v>
      </c>
      <c r="M52" s="230">
        <v>1673</v>
      </c>
      <c r="N52" s="231">
        <v>1456</v>
      </c>
      <c r="O52" s="232">
        <v>1004</v>
      </c>
      <c r="P52" s="247">
        <f t="shared" si="9"/>
        <v>0</v>
      </c>
      <c r="Q52" s="238">
        <f t="shared" si="10"/>
        <v>0.5</v>
      </c>
      <c r="R52" s="238">
        <f t="shared" si="11"/>
        <v>0</v>
      </c>
      <c r="S52" s="238">
        <f t="shared" si="12"/>
        <v>0.6363636363636364</v>
      </c>
      <c r="T52" s="238">
        <f t="shared" si="13"/>
        <v>0</v>
      </c>
      <c r="U52" s="238">
        <f t="shared" si="14"/>
        <v>0</v>
      </c>
      <c r="V52" s="239">
        <f t="shared" si="15"/>
        <v>0</v>
      </c>
      <c r="W52" s="240">
        <f t="shared" si="16"/>
        <v>0.2702702702702703</v>
      </c>
      <c r="X52" s="238">
        <v>0.8108108108108109</v>
      </c>
      <c r="Y52" s="239">
        <v>0.16216216216216217</v>
      </c>
      <c r="Z52" s="489">
        <v>0.53</v>
      </c>
      <c r="AA52" s="405">
        <v>0.46</v>
      </c>
      <c r="AB52" s="372">
        <v>0.32</v>
      </c>
      <c r="AC52" s="345"/>
    </row>
    <row r="53" spans="1:29" s="245" customFormat="1" ht="13.5" customHeight="1">
      <c r="A53" s="714"/>
      <c r="B53" s="365" t="s">
        <v>47</v>
      </c>
      <c r="C53" s="249">
        <v>0</v>
      </c>
      <c r="D53" s="250">
        <v>1</v>
      </c>
      <c r="E53" s="250">
        <v>0</v>
      </c>
      <c r="F53" s="250">
        <v>2</v>
      </c>
      <c r="G53" s="250">
        <v>2</v>
      </c>
      <c r="H53" s="250">
        <v>1</v>
      </c>
      <c r="I53" s="251">
        <v>0</v>
      </c>
      <c r="J53" s="252">
        <f t="shared" si="8"/>
        <v>6</v>
      </c>
      <c r="K53" s="250">
        <v>39</v>
      </c>
      <c r="L53" s="250">
        <v>7</v>
      </c>
      <c r="M53" s="249">
        <v>1686</v>
      </c>
      <c r="N53" s="250">
        <v>1805</v>
      </c>
      <c r="O53" s="251">
        <v>1158</v>
      </c>
      <c r="P53" s="269">
        <f t="shared" si="9"/>
        <v>0</v>
      </c>
      <c r="Q53" s="257">
        <f t="shared" si="10"/>
        <v>0.16666666666666666</v>
      </c>
      <c r="R53" s="257">
        <f t="shared" si="11"/>
        <v>0</v>
      </c>
      <c r="S53" s="257">
        <f t="shared" si="12"/>
        <v>0.18181818181818182</v>
      </c>
      <c r="T53" s="257">
        <f t="shared" si="13"/>
        <v>0.5</v>
      </c>
      <c r="U53" s="257">
        <f t="shared" si="14"/>
        <v>0.25</v>
      </c>
      <c r="V53" s="258">
        <f t="shared" si="15"/>
        <v>0</v>
      </c>
      <c r="W53" s="256">
        <f t="shared" si="16"/>
        <v>0.16216216216216217</v>
      </c>
      <c r="X53" s="257">
        <v>1.054054054054054</v>
      </c>
      <c r="Y53" s="258">
        <v>0.1891891891891892</v>
      </c>
      <c r="Z53" s="490">
        <v>0.53</v>
      </c>
      <c r="AA53" s="410">
        <v>0.57</v>
      </c>
      <c r="AB53" s="374">
        <v>0.37</v>
      </c>
      <c r="AC53" s="345"/>
    </row>
    <row r="54" spans="1:29" s="245" customFormat="1" ht="13.5" customHeight="1">
      <c r="A54" s="712">
        <v>12</v>
      </c>
      <c r="B54" s="360" t="s">
        <v>48</v>
      </c>
      <c r="C54" s="230">
        <v>0</v>
      </c>
      <c r="D54" s="231">
        <v>6</v>
      </c>
      <c r="E54" s="231">
        <v>0</v>
      </c>
      <c r="F54" s="231">
        <v>5</v>
      </c>
      <c r="G54" s="231">
        <v>0</v>
      </c>
      <c r="H54" s="231">
        <v>0</v>
      </c>
      <c r="I54" s="232">
        <v>1</v>
      </c>
      <c r="J54" s="233">
        <f t="shared" si="8"/>
        <v>12</v>
      </c>
      <c r="K54" s="231">
        <v>51</v>
      </c>
      <c r="L54" s="231">
        <v>4</v>
      </c>
      <c r="M54" s="230">
        <v>1948</v>
      </c>
      <c r="N54" s="231">
        <v>2074</v>
      </c>
      <c r="O54" s="232">
        <v>1330</v>
      </c>
      <c r="P54" s="247">
        <f t="shared" si="9"/>
        <v>0</v>
      </c>
      <c r="Q54" s="238">
        <f t="shared" si="10"/>
        <v>1</v>
      </c>
      <c r="R54" s="238">
        <f t="shared" si="11"/>
        <v>0</v>
      </c>
      <c r="S54" s="238">
        <f t="shared" si="12"/>
        <v>0.45454545454545453</v>
      </c>
      <c r="T54" s="238">
        <f t="shared" si="13"/>
        <v>0</v>
      </c>
      <c r="U54" s="238">
        <f t="shared" si="14"/>
        <v>0</v>
      </c>
      <c r="V54" s="268">
        <f t="shared" si="15"/>
        <v>0.25</v>
      </c>
      <c r="W54" s="240">
        <f t="shared" si="16"/>
        <v>0.32432432432432434</v>
      </c>
      <c r="X54" s="238">
        <v>1.3783783783783783</v>
      </c>
      <c r="Y54" s="239">
        <v>0.10810810810810811</v>
      </c>
      <c r="Z54" s="489">
        <v>0.62</v>
      </c>
      <c r="AA54" s="405">
        <v>0.66</v>
      </c>
      <c r="AB54" s="372">
        <v>0.42</v>
      </c>
      <c r="AC54" s="345"/>
    </row>
    <row r="55" spans="1:29" s="245" customFormat="1" ht="13.5" customHeight="1">
      <c r="A55" s="713"/>
      <c r="B55" s="360" t="s">
        <v>49</v>
      </c>
      <c r="C55" s="230">
        <v>0</v>
      </c>
      <c r="D55" s="231">
        <v>8</v>
      </c>
      <c r="E55" s="231">
        <v>5</v>
      </c>
      <c r="F55" s="231">
        <v>3</v>
      </c>
      <c r="G55" s="231">
        <v>0</v>
      </c>
      <c r="H55" s="231">
        <v>0</v>
      </c>
      <c r="I55" s="232">
        <v>0</v>
      </c>
      <c r="J55" s="233">
        <f t="shared" si="8"/>
        <v>16</v>
      </c>
      <c r="K55" s="231">
        <v>39</v>
      </c>
      <c r="L55" s="231">
        <v>4</v>
      </c>
      <c r="M55" s="230">
        <v>2105</v>
      </c>
      <c r="N55" s="231">
        <v>2300</v>
      </c>
      <c r="O55" s="232">
        <v>1422</v>
      </c>
      <c r="P55" s="247">
        <f t="shared" si="9"/>
        <v>0</v>
      </c>
      <c r="Q55" s="238">
        <f t="shared" si="10"/>
        <v>1.3333333333333333</v>
      </c>
      <c r="R55" s="238">
        <f t="shared" si="11"/>
        <v>1</v>
      </c>
      <c r="S55" s="238">
        <f t="shared" si="12"/>
        <v>0.2727272727272727</v>
      </c>
      <c r="T55" s="238">
        <f t="shared" si="13"/>
        <v>0</v>
      </c>
      <c r="U55" s="238">
        <f t="shared" si="14"/>
        <v>0</v>
      </c>
      <c r="V55" s="239">
        <f t="shared" si="15"/>
        <v>0</v>
      </c>
      <c r="W55" s="240">
        <f t="shared" si="16"/>
        <v>0.43243243243243246</v>
      </c>
      <c r="X55" s="238">
        <v>1.054054054054054</v>
      </c>
      <c r="Y55" s="239">
        <v>0.10810810810810811</v>
      </c>
      <c r="Z55" s="489">
        <v>0.67</v>
      </c>
      <c r="AA55" s="405">
        <v>0.73</v>
      </c>
      <c r="AB55" s="372">
        <v>0.45</v>
      </c>
      <c r="AC55" s="345"/>
    </row>
    <row r="56" spans="1:29" s="245" customFormat="1" ht="13.5" customHeight="1">
      <c r="A56" s="713"/>
      <c r="B56" s="360" t="s">
        <v>50</v>
      </c>
      <c r="C56" s="230">
        <v>0</v>
      </c>
      <c r="D56" s="231">
        <v>2</v>
      </c>
      <c r="E56" s="231">
        <v>1</v>
      </c>
      <c r="F56" s="231">
        <v>5</v>
      </c>
      <c r="G56" s="231">
        <v>0</v>
      </c>
      <c r="H56" s="231">
        <v>0</v>
      </c>
      <c r="I56" s="232">
        <v>0</v>
      </c>
      <c r="J56" s="233">
        <f t="shared" si="8"/>
        <v>8</v>
      </c>
      <c r="K56" s="231">
        <v>65</v>
      </c>
      <c r="L56" s="231">
        <v>3</v>
      </c>
      <c r="M56" s="230">
        <v>2053</v>
      </c>
      <c r="N56" s="231">
        <v>2531</v>
      </c>
      <c r="O56" s="232">
        <v>1500</v>
      </c>
      <c r="P56" s="247">
        <f t="shared" si="9"/>
        <v>0</v>
      </c>
      <c r="Q56" s="238">
        <f t="shared" si="10"/>
        <v>0.3333333333333333</v>
      </c>
      <c r="R56" s="238">
        <f t="shared" si="11"/>
        <v>0.2</v>
      </c>
      <c r="S56" s="238">
        <f t="shared" si="12"/>
        <v>0.45454545454545453</v>
      </c>
      <c r="T56" s="238">
        <f t="shared" si="13"/>
        <v>0</v>
      </c>
      <c r="U56" s="238">
        <f t="shared" si="14"/>
        <v>0</v>
      </c>
      <c r="V56" s="239">
        <f t="shared" si="15"/>
        <v>0</v>
      </c>
      <c r="W56" s="240">
        <f t="shared" si="16"/>
        <v>0.21621621621621623</v>
      </c>
      <c r="X56" s="238">
        <v>1.7567567567567568</v>
      </c>
      <c r="Y56" s="239">
        <v>0.08108108108108109</v>
      </c>
      <c r="Z56" s="489">
        <v>0.65</v>
      </c>
      <c r="AA56" s="405">
        <v>0.81</v>
      </c>
      <c r="AB56" s="372">
        <v>0.48</v>
      </c>
      <c r="AC56" s="345"/>
    </row>
    <row r="57" spans="1:29" s="245" customFormat="1" ht="13.5" customHeight="1">
      <c r="A57" s="713"/>
      <c r="B57" s="360" t="s">
        <v>51</v>
      </c>
      <c r="C57" s="230">
        <v>1</v>
      </c>
      <c r="D57" s="231">
        <v>0</v>
      </c>
      <c r="E57" s="231">
        <v>1</v>
      </c>
      <c r="F57" s="231">
        <v>3</v>
      </c>
      <c r="G57" s="231">
        <v>2</v>
      </c>
      <c r="H57" s="231">
        <v>0</v>
      </c>
      <c r="I57" s="232">
        <v>0</v>
      </c>
      <c r="J57" s="233">
        <f t="shared" si="8"/>
        <v>7</v>
      </c>
      <c r="K57" s="231">
        <v>49</v>
      </c>
      <c r="L57" s="231">
        <v>4</v>
      </c>
      <c r="M57" s="230">
        <v>1722</v>
      </c>
      <c r="N57" s="231">
        <v>2209</v>
      </c>
      <c r="O57" s="232">
        <v>1352</v>
      </c>
      <c r="P57" s="247">
        <f t="shared" si="9"/>
        <v>0.3333333333333333</v>
      </c>
      <c r="Q57" s="238">
        <f t="shared" si="10"/>
        <v>0</v>
      </c>
      <c r="R57" s="238">
        <f t="shared" si="11"/>
        <v>0.2</v>
      </c>
      <c r="S57" s="238">
        <f t="shared" si="12"/>
        <v>0.2727272727272727</v>
      </c>
      <c r="T57" s="238">
        <f t="shared" si="13"/>
        <v>0.5</v>
      </c>
      <c r="U57" s="238">
        <f t="shared" si="14"/>
        <v>0</v>
      </c>
      <c r="V57" s="239">
        <f t="shared" si="15"/>
        <v>0</v>
      </c>
      <c r="W57" s="240">
        <f t="shared" si="16"/>
        <v>0.1891891891891892</v>
      </c>
      <c r="X57" s="238">
        <v>1.3243243243243243</v>
      </c>
      <c r="Y57" s="239">
        <v>0.10810810810810811</v>
      </c>
      <c r="Z57" s="489">
        <v>0.55</v>
      </c>
      <c r="AA57" s="405">
        <v>0.7</v>
      </c>
      <c r="AB57" s="372">
        <v>0.43</v>
      </c>
      <c r="AC57" s="345"/>
    </row>
    <row r="58" spans="1:29" s="245" customFormat="1" ht="13.5" customHeight="1" hidden="1">
      <c r="A58" s="380"/>
      <c r="B58" s="469">
        <v>53</v>
      </c>
      <c r="C58" s="382">
        <v>0</v>
      </c>
      <c r="D58" s="383">
        <v>0</v>
      </c>
      <c r="E58" s="383"/>
      <c r="F58" s="383">
        <v>0</v>
      </c>
      <c r="G58" s="383"/>
      <c r="H58" s="383">
        <v>0</v>
      </c>
      <c r="I58" s="384">
        <v>0</v>
      </c>
      <c r="J58" s="385">
        <f>SUM(C58:I58)</f>
        <v>0</v>
      </c>
      <c r="K58" s="491">
        <v>0</v>
      </c>
      <c r="L58" s="491">
        <v>0</v>
      </c>
      <c r="M58" s="382"/>
      <c r="N58" s="383"/>
      <c r="O58" s="384"/>
      <c r="P58" s="470"/>
      <c r="Q58" s="391"/>
      <c r="R58" s="391"/>
      <c r="S58" s="391"/>
      <c r="T58" s="391"/>
      <c r="U58" s="391"/>
      <c r="V58" s="392"/>
      <c r="W58" s="471">
        <f t="shared" si="16"/>
        <v>0</v>
      </c>
      <c r="X58" s="391">
        <v>0</v>
      </c>
      <c r="Y58" s="392">
        <v>0</v>
      </c>
      <c r="Z58" s="492"/>
      <c r="AA58" s="493"/>
      <c r="AB58" s="494"/>
      <c r="AC58" s="345"/>
    </row>
    <row r="59" spans="1:30" s="245" customFormat="1" ht="15.75" customHeight="1">
      <c r="A59" s="746" t="s">
        <v>60</v>
      </c>
      <c r="B59" s="747"/>
      <c r="C59" s="335">
        <f aca="true" t="shared" si="17" ref="C59:I59">SUM(C6:C58)</f>
        <v>20</v>
      </c>
      <c r="D59" s="336">
        <f t="shared" si="17"/>
        <v>110</v>
      </c>
      <c r="E59" s="336">
        <f t="shared" si="17"/>
        <v>338</v>
      </c>
      <c r="F59" s="336">
        <f t="shared" si="17"/>
        <v>357</v>
      </c>
      <c r="G59" s="336">
        <f t="shared" si="17"/>
        <v>51</v>
      </c>
      <c r="H59" s="336">
        <f t="shared" si="17"/>
        <v>48</v>
      </c>
      <c r="I59" s="337">
        <f t="shared" si="17"/>
        <v>39</v>
      </c>
      <c r="J59" s="338">
        <f aca="true" t="shared" si="18" ref="J59:W59">SUM(J6:J58)</f>
        <v>963</v>
      </c>
      <c r="K59" s="472">
        <v>610</v>
      </c>
      <c r="L59" s="472">
        <f>SUM(L6:L58)</f>
        <v>369</v>
      </c>
      <c r="M59" s="338">
        <f>SUM(M6:M57)</f>
        <v>78965</v>
      </c>
      <c r="N59" s="472">
        <f>SUM(N6:N58)</f>
        <v>72972</v>
      </c>
      <c r="O59" s="473">
        <f t="shared" si="18"/>
        <v>53440</v>
      </c>
      <c r="P59" s="340">
        <f t="shared" si="18"/>
        <v>6.666666666666666</v>
      </c>
      <c r="Q59" s="341">
        <f t="shared" si="18"/>
        <v>18.33333333333333</v>
      </c>
      <c r="R59" s="341">
        <f t="shared" si="18"/>
        <v>67.60000000000002</v>
      </c>
      <c r="S59" s="341">
        <f t="shared" si="18"/>
        <v>32.45454545454545</v>
      </c>
      <c r="T59" s="341">
        <f t="shared" si="18"/>
        <v>12.75</v>
      </c>
      <c r="U59" s="341">
        <f t="shared" si="18"/>
        <v>12</v>
      </c>
      <c r="V59" s="397">
        <f t="shared" si="18"/>
        <v>9.75</v>
      </c>
      <c r="W59" s="343">
        <f t="shared" si="18"/>
        <v>26.027027027027025</v>
      </c>
      <c r="X59" s="341">
        <v>16.486486486486488</v>
      </c>
      <c r="Y59" s="342">
        <v>9.972972972972974</v>
      </c>
      <c r="Z59" s="495">
        <v>25.12</v>
      </c>
      <c r="AA59" s="341">
        <v>23.22</v>
      </c>
      <c r="AB59" s="342">
        <v>17</v>
      </c>
      <c r="AC59" s="345"/>
      <c r="AD59" s="478"/>
    </row>
    <row r="60" spans="2:28" s="401" customFormat="1" ht="13.5" customHeight="1">
      <c r="B60" s="399"/>
      <c r="C60" s="400"/>
      <c r="D60" s="400"/>
      <c r="E60" s="400"/>
      <c r="F60" s="400"/>
      <c r="G60" s="400"/>
      <c r="H60" s="400"/>
      <c r="I60" s="400"/>
      <c r="K60" s="400"/>
      <c r="N60" s="4"/>
      <c r="O60" s="400"/>
      <c r="P60" s="4"/>
      <c r="S60" s="400"/>
      <c r="T60" s="400"/>
      <c r="U60" s="400"/>
      <c r="V60" s="400"/>
      <c r="W60" s="400"/>
      <c r="X60" s="400"/>
      <c r="Y60" s="400"/>
      <c r="Z60" s="400"/>
      <c r="AA60" s="400"/>
      <c r="AB60" s="400"/>
    </row>
  </sheetData>
  <sheetProtection/>
  <mergeCells count="33">
    <mergeCell ref="A15:A18"/>
    <mergeCell ref="A28:A31"/>
    <mergeCell ref="A19:A22"/>
    <mergeCell ref="A23:A27"/>
    <mergeCell ref="AB4:AB5"/>
    <mergeCell ref="K4:K5"/>
    <mergeCell ref="X4:X5"/>
    <mergeCell ref="N4:N5"/>
    <mergeCell ref="Z4:Z5"/>
    <mergeCell ref="Y4:Y5"/>
    <mergeCell ref="O4:O5"/>
    <mergeCell ref="W4:W5"/>
    <mergeCell ref="L4:L5"/>
    <mergeCell ref="M3:O3"/>
    <mergeCell ref="Z3:AB3"/>
    <mergeCell ref="AA4:AA5"/>
    <mergeCell ref="M4:M5"/>
    <mergeCell ref="P2:AB2"/>
    <mergeCell ref="C2:O2"/>
    <mergeCell ref="C3:I3"/>
    <mergeCell ref="J3:L3"/>
    <mergeCell ref="P3:V3"/>
    <mergeCell ref="W3:Y3"/>
    <mergeCell ref="A59:B59"/>
    <mergeCell ref="A54:A57"/>
    <mergeCell ref="A41:A44"/>
    <mergeCell ref="A32:A35"/>
    <mergeCell ref="A45:A49"/>
    <mergeCell ref="J4:J5"/>
    <mergeCell ref="A36:A40"/>
    <mergeCell ref="A50:A53"/>
    <mergeCell ref="A6:A10"/>
    <mergeCell ref="A11:A14"/>
  </mergeCells>
  <printOptions horizontalCentered="1" verticalCentered="1"/>
  <pageMargins left="0" right="0" top="0" bottom="0.3937007874015748" header="0.4724409448818898" footer="0.15748031496062992"/>
  <pageSetup horizontalDpi="1200" verticalDpi="1200" orientation="landscape" paperSize="9" scale="68" r:id="rId1"/>
  <ignoredErrors>
    <ignoredError sqref="J31 O59" formulaRange="1"/>
    <ignoredError sqref="B6:B35 B36:B5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B63"/>
  <sheetViews>
    <sheetView showGridLines="0" showZeros="0" zoomScale="75" zoomScaleNormal="75" zoomScalePageLayoutView="0" workbookViewId="0" topLeftCell="A1">
      <pane xSplit="2" ySplit="5" topLeftCell="C21" activePane="bottomRight" state="frozen"/>
      <selection pane="topLeft" activeCell="A48" sqref="A48:A56"/>
      <selection pane="topRight" activeCell="A48" sqref="A48:A56"/>
      <selection pane="bottomLeft" activeCell="A48" sqref="A48:A56"/>
      <selection pane="bottomRight" activeCell="A1" sqref="A1"/>
    </sheetView>
  </sheetViews>
  <sheetFormatPr defaultColWidth="9.00390625" defaultRowHeight="13.5"/>
  <cols>
    <col min="1" max="1" width="3.625" style="346" customWidth="1"/>
    <col min="2" max="2" width="4.625" style="347" customWidth="1"/>
    <col min="3" max="9" width="6.75390625" style="348" customWidth="1"/>
    <col min="10" max="12" width="7.375" style="348" customWidth="1"/>
    <col min="13" max="13" width="8.875" style="348" customWidth="1"/>
    <col min="14" max="15" width="8.75390625" style="348" customWidth="1"/>
    <col min="16" max="22" width="7.75390625" style="348" customWidth="1"/>
    <col min="23" max="28" width="7.875" style="348" customWidth="1"/>
    <col min="29" max="16384" width="9.00390625" style="346" customWidth="1"/>
  </cols>
  <sheetData>
    <row r="1" spans="1:28" s="209" customFormat="1" ht="24.75" customHeight="1">
      <c r="A1" s="206" t="s">
        <v>66</v>
      </c>
      <c r="B1" s="207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</row>
    <row r="2" spans="1:28" s="213" customFormat="1" ht="18" customHeight="1">
      <c r="A2" s="210"/>
      <c r="B2" s="211"/>
      <c r="C2" s="734" t="s">
        <v>56</v>
      </c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  <c r="P2" s="731" t="s">
        <v>88</v>
      </c>
      <c r="Q2" s="732"/>
      <c r="R2" s="732"/>
      <c r="S2" s="732"/>
      <c r="T2" s="732"/>
      <c r="U2" s="732"/>
      <c r="V2" s="732"/>
      <c r="W2" s="732"/>
      <c r="X2" s="732"/>
      <c r="Y2" s="732"/>
      <c r="Z2" s="732"/>
      <c r="AA2" s="732"/>
      <c r="AB2" s="748"/>
    </row>
    <row r="3" spans="1:28" s="213" customFormat="1" ht="18" customHeight="1">
      <c r="A3" s="214"/>
      <c r="B3" s="215"/>
      <c r="C3" s="735" t="s">
        <v>100</v>
      </c>
      <c r="D3" s="736"/>
      <c r="E3" s="736"/>
      <c r="F3" s="736"/>
      <c r="G3" s="736"/>
      <c r="H3" s="736"/>
      <c r="I3" s="736"/>
      <c r="J3" s="737" t="s">
        <v>53</v>
      </c>
      <c r="K3" s="738"/>
      <c r="L3" s="738"/>
      <c r="M3" s="743" t="s">
        <v>59</v>
      </c>
      <c r="N3" s="744"/>
      <c r="O3" s="744"/>
      <c r="P3" s="752" t="s">
        <v>100</v>
      </c>
      <c r="Q3" s="723"/>
      <c r="R3" s="723"/>
      <c r="S3" s="723"/>
      <c r="T3" s="723"/>
      <c r="U3" s="723"/>
      <c r="V3" s="723"/>
      <c r="W3" s="722" t="s">
        <v>57</v>
      </c>
      <c r="X3" s="723"/>
      <c r="Y3" s="723"/>
      <c r="Z3" s="753" t="s">
        <v>58</v>
      </c>
      <c r="AA3" s="754"/>
      <c r="AB3" s="755"/>
    </row>
    <row r="4" spans="1:28" s="213" customFormat="1" ht="6.75" customHeight="1">
      <c r="A4" s="214"/>
      <c r="B4" s="215"/>
      <c r="C4" s="216"/>
      <c r="D4" s="217"/>
      <c r="E4" s="217"/>
      <c r="F4" s="217"/>
      <c r="G4" s="217"/>
      <c r="H4" s="217"/>
      <c r="I4" s="218"/>
      <c r="J4" s="708">
        <v>2014</v>
      </c>
      <c r="K4" s="710">
        <v>2013</v>
      </c>
      <c r="L4" s="706">
        <v>2012</v>
      </c>
      <c r="M4" s="708">
        <v>2014</v>
      </c>
      <c r="N4" s="710">
        <v>2013</v>
      </c>
      <c r="O4" s="706">
        <v>2012</v>
      </c>
      <c r="P4" s="219"/>
      <c r="Q4" s="217"/>
      <c r="R4" s="217"/>
      <c r="S4" s="217"/>
      <c r="T4" s="217"/>
      <c r="U4" s="217"/>
      <c r="V4" s="218"/>
      <c r="W4" s="708">
        <v>2014</v>
      </c>
      <c r="X4" s="710">
        <v>2013</v>
      </c>
      <c r="Y4" s="706">
        <v>2012</v>
      </c>
      <c r="Z4" s="708">
        <v>2014</v>
      </c>
      <c r="AA4" s="710">
        <v>2013</v>
      </c>
      <c r="AB4" s="702">
        <v>2012</v>
      </c>
    </row>
    <row r="5" spans="1:28" s="228" customFormat="1" ht="61.5" customHeight="1">
      <c r="A5" s="220" t="s">
        <v>54</v>
      </c>
      <c r="B5" s="221" t="s">
        <v>55</v>
      </c>
      <c r="C5" s="222" t="s">
        <v>82</v>
      </c>
      <c r="D5" s="223" t="s">
        <v>83</v>
      </c>
      <c r="E5" s="223" t="s">
        <v>84</v>
      </c>
      <c r="F5" s="223" t="s">
        <v>52</v>
      </c>
      <c r="G5" s="223" t="s">
        <v>93</v>
      </c>
      <c r="H5" s="223" t="s">
        <v>85</v>
      </c>
      <c r="I5" s="224" t="s">
        <v>86</v>
      </c>
      <c r="J5" s="709"/>
      <c r="K5" s="711"/>
      <c r="L5" s="707"/>
      <c r="M5" s="709"/>
      <c r="N5" s="711"/>
      <c r="O5" s="707"/>
      <c r="P5" s="225" t="s">
        <v>82</v>
      </c>
      <c r="Q5" s="223" t="s">
        <v>83</v>
      </c>
      <c r="R5" s="223" t="s">
        <v>84</v>
      </c>
      <c r="S5" s="223" t="s">
        <v>52</v>
      </c>
      <c r="T5" s="223" t="s">
        <v>93</v>
      </c>
      <c r="U5" s="223" t="s">
        <v>85</v>
      </c>
      <c r="V5" s="226" t="s">
        <v>86</v>
      </c>
      <c r="W5" s="709"/>
      <c r="X5" s="711"/>
      <c r="Y5" s="707"/>
      <c r="Z5" s="709"/>
      <c r="AA5" s="711"/>
      <c r="AB5" s="703"/>
    </row>
    <row r="6" spans="1:28" s="246" customFormat="1" ht="13.5" customHeight="1">
      <c r="A6" s="721">
        <v>1</v>
      </c>
      <c r="B6" s="350" t="s">
        <v>0</v>
      </c>
      <c r="C6" s="298">
        <v>2</v>
      </c>
      <c r="D6" s="351">
        <v>0</v>
      </c>
      <c r="E6" s="351">
        <v>3</v>
      </c>
      <c r="F6" s="351">
        <v>2</v>
      </c>
      <c r="G6" s="351">
        <v>22</v>
      </c>
      <c r="H6" s="351">
        <v>1</v>
      </c>
      <c r="I6" s="352">
        <v>5</v>
      </c>
      <c r="J6" s="298">
        <f>SUM(C6:I6)</f>
        <v>35</v>
      </c>
      <c r="K6" s="351">
        <v>42</v>
      </c>
      <c r="L6" s="461">
        <v>20</v>
      </c>
      <c r="M6" s="496">
        <v>1577</v>
      </c>
      <c r="N6" s="296">
        <v>1588</v>
      </c>
      <c r="O6" s="297">
        <v>3112</v>
      </c>
      <c r="P6" s="237">
        <f aca="true" t="shared" si="0" ref="P6:P37">C6/3</f>
        <v>0.6666666666666666</v>
      </c>
      <c r="Q6" s="354">
        <f aca="true" t="shared" si="1" ref="Q6:Q37">D6/6</f>
        <v>0</v>
      </c>
      <c r="R6" s="354">
        <f aca="true" t="shared" si="2" ref="R6:R37">E6/5</f>
        <v>0.6</v>
      </c>
      <c r="S6" s="354">
        <f aca="true" t="shared" si="3" ref="S6:S37">F6/11</f>
        <v>0.18181818181818182</v>
      </c>
      <c r="T6" s="354">
        <f aca="true" t="shared" si="4" ref="T6:T37">G6/4</f>
        <v>5.5</v>
      </c>
      <c r="U6" s="354">
        <f aca="true" t="shared" si="5" ref="U6:U37">H6/4</f>
        <v>0.25</v>
      </c>
      <c r="V6" s="462">
        <f aca="true" t="shared" si="6" ref="V6:V37">I6/4</f>
        <v>1.25</v>
      </c>
      <c r="W6" s="356">
        <f aca="true" t="shared" si="7" ref="W6:W37">J6/37</f>
        <v>0.9459459459459459</v>
      </c>
      <c r="X6" s="354">
        <v>1.135135135135135</v>
      </c>
      <c r="Y6" s="305">
        <v>0.5405405405405406</v>
      </c>
      <c r="Z6" s="497">
        <v>0.54</v>
      </c>
      <c r="AA6" s="498">
        <v>0.53</v>
      </c>
      <c r="AB6" s="359">
        <v>1</v>
      </c>
    </row>
    <row r="7" spans="1:28" s="246" customFormat="1" ht="13.5" customHeight="1">
      <c r="A7" s="713"/>
      <c r="B7" s="360" t="s">
        <v>1</v>
      </c>
      <c r="C7" s="233">
        <v>2</v>
      </c>
      <c r="D7" s="263">
        <v>1</v>
      </c>
      <c r="E7" s="263">
        <v>10</v>
      </c>
      <c r="F7" s="263">
        <v>13</v>
      </c>
      <c r="G7" s="263">
        <v>27</v>
      </c>
      <c r="H7" s="263">
        <v>4</v>
      </c>
      <c r="I7" s="264">
        <v>5</v>
      </c>
      <c r="J7" s="233">
        <f aca="true" t="shared" si="8" ref="J7:J57">SUM(C7:I7)</f>
        <v>62</v>
      </c>
      <c r="K7" s="263">
        <v>98</v>
      </c>
      <c r="L7" s="422">
        <v>42</v>
      </c>
      <c r="M7" s="496">
        <v>5111</v>
      </c>
      <c r="N7" s="231">
        <v>4816</v>
      </c>
      <c r="O7" s="232">
        <v>4745</v>
      </c>
      <c r="P7" s="247">
        <f t="shared" si="0"/>
        <v>0.6666666666666666</v>
      </c>
      <c r="Q7" s="238">
        <f t="shared" si="1"/>
        <v>0.16666666666666666</v>
      </c>
      <c r="R7" s="238">
        <f t="shared" si="2"/>
        <v>2</v>
      </c>
      <c r="S7" s="238">
        <f t="shared" si="3"/>
        <v>1.1818181818181819</v>
      </c>
      <c r="T7" s="238">
        <f t="shared" si="4"/>
        <v>6.75</v>
      </c>
      <c r="U7" s="238">
        <f t="shared" si="5"/>
        <v>1</v>
      </c>
      <c r="V7" s="239">
        <f t="shared" si="6"/>
        <v>1.25</v>
      </c>
      <c r="W7" s="240">
        <f t="shared" si="7"/>
        <v>1.6756756756756757</v>
      </c>
      <c r="X7" s="238">
        <v>2.6486486486486487</v>
      </c>
      <c r="Y7" s="286">
        <v>1.135135135135135</v>
      </c>
      <c r="Z7" s="497">
        <v>1.62</v>
      </c>
      <c r="AA7" s="499">
        <v>1.53</v>
      </c>
      <c r="AB7" s="364">
        <v>1.51</v>
      </c>
    </row>
    <row r="8" spans="1:28" s="246" customFormat="1" ht="13.5" customHeight="1">
      <c r="A8" s="713"/>
      <c r="B8" s="360" t="s">
        <v>2</v>
      </c>
      <c r="C8" s="233">
        <v>2</v>
      </c>
      <c r="D8" s="263">
        <v>4</v>
      </c>
      <c r="E8" s="263">
        <v>6</v>
      </c>
      <c r="F8" s="263">
        <v>8</v>
      </c>
      <c r="G8" s="263">
        <v>44</v>
      </c>
      <c r="H8" s="263">
        <v>4</v>
      </c>
      <c r="I8" s="264">
        <v>2</v>
      </c>
      <c r="J8" s="233">
        <f t="shared" si="8"/>
        <v>70</v>
      </c>
      <c r="K8" s="263">
        <v>95</v>
      </c>
      <c r="L8" s="422">
        <v>77</v>
      </c>
      <c r="M8" s="496">
        <v>5324</v>
      </c>
      <c r="N8" s="231">
        <v>4767</v>
      </c>
      <c r="O8" s="232">
        <v>6988</v>
      </c>
      <c r="P8" s="247">
        <f t="shared" si="0"/>
        <v>0.6666666666666666</v>
      </c>
      <c r="Q8" s="238">
        <f t="shared" si="1"/>
        <v>0.6666666666666666</v>
      </c>
      <c r="R8" s="238">
        <f t="shared" si="2"/>
        <v>1.2</v>
      </c>
      <c r="S8" s="238">
        <f t="shared" si="3"/>
        <v>0.7272727272727273</v>
      </c>
      <c r="T8" s="238">
        <f t="shared" si="4"/>
        <v>11</v>
      </c>
      <c r="U8" s="238">
        <f t="shared" si="5"/>
        <v>1</v>
      </c>
      <c r="V8" s="239">
        <f t="shared" si="6"/>
        <v>0.5</v>
      </c>
      <c r="W8" s="240">
        <f t="shared" si="7"/>
        <v>1.8918918918918919</v>
      </c>
      <c r="X8" s="238">
        <v>2.5675675675675675</v>
      </c>
      <c r="Y8" s="286">
        <v>2.081081081081081</v>
      </c>
      <c r="Z8" s="497">
        <v>1.69</v>
      </c>
      <c r="AA8" s="499">
        <v>1.51</v>
      </c>
      <c r="AB8" s="364">
        <v>2.22</v>
      </c>
    </row>
    <row r="9" spans="1:28" s="246" customFormat="1" ht="13.5" customHeight="1">
      <c r="A9" s="713"/>
      <c r="B9" s="360" t="s">
        <v>3</v>
      </c>
      <c r="C9" s="233">
        <v>4</v>
      </c>
      <c r="D9" s="263">
        <v>1</v>
      </c>
      <c r="E9" s="263">
        <v>7</v>
      </c>
      <c r="F9" s="263">
        <v>9</v>
      </c>
      <c r="G9" s="263">
        <v>55</v>
      </c>
      <c r="H9" s="263">
        <v>3</v>
      </c>
      <c r="I9" s="264">
        <v>6</v>
      </c>
      <c r="J9" s="233">
        <f t="shared" si="8"/>
        <v>85</v>
      </c>
      <c r="K9" s="263">
        <v>105</v>
      </c>
      <c r="L9" s="422">
        <v>84</v>
      </c>
      <c r="M9" s="496">
        <v>6954</v>
      </c>
      <c r="N9" s="231">
        <v>6110</v>
      </c>
      <c r="O9" s="232">
        <v>6962</v>
      </c>
      <c r="P9" s="247">
        <f t="shared" si="0"/>
        <v>1.3333333333333333</v>
      </c>
      <c r="Q9" s="238">
        <f t="shared" si="1"/>
        <v>0.16666666666666666</v>
      </c>
      <c r="R9" s="238">
        <f t="shared" si="2"/>
        <v>1.4</v>
      </c>
      <c r="S9" s="238">
        <f t="shared" si="3"/>
        <v>0.8181818181818182</v>
      </c>
      <c r="T9" s="238">
        <f t="shared" si="4"/>
        <v>13.75</v>
      </c>
      <c r="U9" s="238">
        <f t="shared" si="5"/>
        <v>0.75</v>
      </c>
      <c r="V9" s="239">
        <f t="shared" si="6"/>
        <v>1.5</v>
      </c>
      <c r="W9" s="240">
        <f t="shared" si="7"/>
        <v>2.2972972972972974</v>
      </c>
      <c r="X9" s="238">
        <v>2.8378378378378377</v>
      </c>
      <c r="Y9" s="286">
        <v>2.27027027027027</v>
      </c>
      <c r="Z9" s="497">
        <v>2.2</v>
      </c>
      <c r="AA9" s="499">
        <v>1.94</v>
      </c>
      <c r="AB9" s="364">
        <v>2.21</v>
      </c>
    </row>
    <row r="10" spans="1:28" s="246" customFormat="1" ht="13.5" customHeight="1">
      <c r="A10" s="714"/>
      <c r="B10" s="360" t="s">
        <v>4</v>
      </c>
      <c r="C10" s="233">
        <v>0</v>
      </c>
      <c r="D10" s="263">
        <v>3</v>
      </c>
      <c r="E10" s="263">
        <v>12</v>
      </c>
      <c r="F10" s="263">
        <v>9</v>
      </c>
      <c r="G10" s="263">
        <v>38</v>
      </c>
      <c r="H10" s="263">
        <v>3</v>
      </c>
      <c r="I10" s="264">
        <v>3</v>
      </c>
      <c r="J10" s="233">
        <f t="shared" si="8"/>
        <v>68</v>
      </c>
      <c r="K10" s="263">
        <v>81</v>
      </c>
      <c r="L10" s="429">
        <v>59</v>
      </c>
      <c r="M10" s="500">
        <v>6805</v>
      </c>
      <c r="N10" s="250">
        <v>5926</v>
      </c>
      <c r="O10" s="251">
        <v>6497</v>
      </c>
      <c r="P10" s="269">
        <f t="shared" si="0"/>
        <v>0</v>
      </c>
      <c r="Q10" s="257">
        <f t="shared" si="1"/>
        <v>0.5</v>
      </c>
      <c r="R10" s="257">
        <f t="shared" si="2"/>
        <v>2.4</v>
      </c>
      <c r="S10" s="257">
        <f t="shared" si="3"/>
        <v>0.8181818181818182</v>
      </c>
      <c r="T10" s="257">
        <f t="shared" si="4"/>
        <v>9.5</v>
      </c>
      <c r="U10" s="257">
        <f t="shared" si="5"/>
        <v>0.75</v>
      </c>
      <c r="V10" s="258">
        <f t="shared" si="6"/>
        <v>0.75</v>
      </c>
      <c r="W10" s="256">
        <f t="shared" si="7"/>
        <v>1.837837837837838</v>
      </c>
      <c r="X10" s="257">
        <v>2.189189189189189</v>
      </c>
      <c r="Y10" s="290">
        <v>1.5945945945945945</v>
      </c>
      <c r="Z10" s="501">
        <v>2.15</v>
      </c>
      <c r="AA10" s="502">
        <v>1.88</v>
      </c>
      <c r="AB10" s="364">
        <v>2.07</v>
      </c>
    </row>
    <row r="11" spans="1:28" s="3" customFormat="1" ht="13.5" customHeight="1">
      <c r="A11" s="712">
        <v>2</v>
      </c>
      <c r="B11" s="375" t="s">
        <v>5</v>
      </c>
      <c r="C11" s="275">
        <v>0</v>
      </c>
      <c r="D11" s="450">
        <v>5</v>
      </c>
      <c r="E11" s="450">
        <v>10</v>
      </c>
      <c r="F11" s="450">
        <v>11</v>
      </c>
      <c r="G11" s="450">
        <v>46</v>
      </c>
      <c r="H11" s="450">
        <v>0</v>
      </c>
      <c r="I11" s="277">
        <v>0</v>
      </c>
      <c r="J11" s="272">
        <f t="shared" si="8"/>
        <v>72</v>
      </c>
      <c r="K11" s="450">
        <v>78</v>
      </c>
      <c r="L11" s="236">
        <v>65</v>
      </c>
      <c r="M11" s="496">
        <v>6458</v>
      </c>
      <c r="N11" s="284">
        <v>6260</v>
      </c>
      <c r="O11" s="236">
        <v>6269</v>
      </c>
      <c r="P11" s="247">
        <f t="shared" si="0"/>
        <v>0</v>
      </c>
      <c r="Q11" s="238">
        <f t="shared" si="1"/>
        <v>0.8333333333333334</v>
      </c>
      <c r="R11" s="238">
        <f t="shared" si="2"/>
        <v>2</v>
      </c>
      <c r="S11" s="238">
        <f t="shared" si="3"/>
        <v>1</v>
      </c>
      <c r="T11" s="238">
        <f t="shared" si="4"/>
        <v>11.5</v>
      </c>
      <c r="U11" s="238">
        <f t="shared" si="5"/>
        <v>0</v>
      </c>
      <c r="V11" s="268">
        <f t="shared" si="6"/>
        <v>0</v>
      </c>
      <c r="W11" s="240">
        <f t="shared" si="7"/>
        <v>1.945945945945946</v>
      </c>
      <c r="X11" s="285">
        <v>2.108108108108108</v>
      </c>
      <c r="Y11" s="286">
        <v>1.7567567567567568</v>
      </c>
      <c r="Z11" s="497">
        <v>2.04</v>
      </c>
      <c r="AA11" s="503">
        <v>1.99</v>
      </c>
      <c r="AB11" s="487">
        <v>1.99</v>
      </c>
    </row>
    <row r="12" spans="1:28" s="3" customFormat="1" ht="13.5" customHeight="1">
      <c r="A12" s="713"/>
      <c r="B12" s="360" t="s">
        <v>6</v>
      </c>
      <c r="C12" s="234">
        <v>0</v>
      </c>
      <c r="D12" s="284">
        <v>6</v>
      </c>
      <c r="E12" s="284">
        <v>3</v>
      </c>
      <c r="F12" s="284">
        <v>11</v>
      </c>
      <c r="G12" s="284">
        <v>50</v>
      </c>
      <c r="H12" s="284">
        <v>1</v>
      </c>
      <c r="I12" s="236">
        <v>1</v>
      </c>
      <c r="J12" s="233">
        <f t="shared" si="8"/>
        <v>72</v>
      </c>
      <c r="K12" s="284">
        <v>77</v>
      </c>
      <c r="L12" s="236">
        <v>88</v>
      </c>
      <c r="M12" s="496">
        <v>5509</v>
      </c>
      <c r="N12" s="284">
        <v>5286</v>
      </c>
      <c r="O12" s="236">
        <v>7440</v>
      </c>
      <c r="P12" s="247">
        <f t="shared" si="0"/>
        <v>0</v>
      </c>
      <c r="Q12" s="238">
        <f t="shared" si="1"/>
        <v>1</v>
      </c>
      <c r="R12" s="238">
        <f t="shared" si="2"/>
        <v>0.6</v>
      </c>
      <c r="S12" s="238">
        <f t="shared" si="3"/>
        <v>1</v>
      </c>
      <c r="T12" s="238">
        <f t="shared" si="4"/>
        <v>12.5</v>
      </c>
      <c r="U12" s="238">
        <f t="shared" si="5"/>
        <v>0.25</v>
      </c>
      <c r="V12" s="268">
        <f t="shared" si="6"/>
        <v>0.25</v>
      </c>
      <c r="W12" s="240">
        <f t="shared" si="7"/>
        <v>1.945945945945946</v>
      </c>
      <c r="X12" s="285">
        <v>2.081081081081081</v>
      </c>
      <c r="Y12" s="286">
        <v>2.3783783783783785</v>
      </c>
      <c r="Z12" s="497">
        <v>1.75</v>
      </c>
      <c r="AA12" s="503">
        <v>1.67</v>
      </c>
      <c r="AB12" s="372">
        <v>2.36</v>
      </c>
    </row>
    <row r="13" spans="1:28" s="3" customFormat="1" ht="13.5" customHeight="1">
      <c r="A13" s="713"/>
      <c r="B13" s="360" t="s">
        <v>7</v>
      </c>
      <c r="C13" s="234">
        <v>2</v>
      </c>
      <c r="D13" s="284">
        <v>4</v>
      </c>
      <c r="E13" s="284">
        <v>11</v>
      </c>
      <c r="F13" s="284">
        <v>10</v>
      </c>
      <c r="G13" s="284">
        <v>32</v>
      </c>
      <c r="H13" s="284">
        <v>1</v>
      </c>
      <c r="I13" s="236">
        <v>1</v>
      </c>
      <c r="J13" s="233">
        <f t="shared" si="8"/>
        <v>61</v>
      </c>
      <c r="K13" s="284">
        <v>94</v>
      </c>
      <c r="L13" s="236">
        <v>101</v>
      </c>
      <c r="M13" s="496">
        <v>6729</v>
      </c>
      <c r="N13" s="284">
        <v>6931</v>
      </c>
      <c r="O13" s="236">
        <v>7372</v>
      </c>
      <c r="P13" s="247">
        <f t="shared" si="0"/>
        <v>0.6666666666666666</v>
      </c>
      <c r="Q13" s="238">
        <f t="shared" si="1"/>
        <v>0.6666666666666666</v>
      </c>
      <c r="R13" s="238">
        <f t="shared" si="2"/>
        <v>2.2</v>
      </c>
      <c r="S13" s="238">
        <f t="shared" si="3"/>
        <v>0.9090909090909091</v>
      </c>
      <c r="T13" s="238">
        <f t="shared" si="4"/>
        <v>8</v>
      </c>
      <c r="U13" s="238">
        <f t="shared" si="5"/>
        <v>0.25</v>
      </c>
      <c r="V13" s="268">
        <f t="shared" si="6"/>
        <v>0.25</v>
      </c>
      <c r="W13" s="240">
        <f t="shared" si="7"/>
        <v>1.6486486486486487</v>
      </c>
      <c r="X13" s="285">
        <v>2.5405405405405403</v>
      </c>
      <c r="Y13" s="286">
        <v>2.72972972972973</v>
      </c>
      <c r="Z13" s="497">
        <v>2.13</v>
      </c>
      <c r="AA13" s="503">
        <v>2.19</v>
      </c>
      <c r="AB13" s="372">
        <v>2.34</v>
      </c>
    </row>
    <row r="14" spans="1:28" s="3" customFormat="1" ht="13.5" customHeight="1">
      <c r="A14" s="714"/>
      <c r="B14" s="365" t="s">
        <v>8</v>
      </c>
      <c r="C14" s="253">
        <v>3</v>
      </c>
      <c r="D14" s="288">
        <v>6</v>
      </c>
      <c r="E14" s="288">
        <v>2</v>
      </c>
      <c r="F14" s="288">
        <v>9</v>
      </c>
      <c r="G14" s="288">
        <v>44</v>
      </c>
      <c r="H14" s="288">
        <v>2</v>
      </c>
      <c r="I14" s="255">
        <v>1</v>
      </c>
      <c r="J14" s="252">
        <f t="shared" si="8"/>
        <v>67</v>
      </c>
      <c r="K14" s="288">
        <v>85</v>
      </c>
      <c r="L14" s="255">
        <v>83</v>
      </c>
      <c r="M14" s="500">
        <v>7232</v>
      </c>
      <c r="N14" s="288">
        <v>7058</v>
      </c>
      <c r="O14" s="255">
        <v>7222</v>
      </c>
      <c r="P14" s="269">
        <f t="shared" si="0"/>
        <v>1</v>
      </c>
      <c r="Q14" s="257">
        <f t="shared" si="1"/>
        <v>1</v>
      </c>
      <c r="R14" s="257">
        <f t="shared" si="2"/>
        <v>0.4</v>
      </c>
      <c r="S14" s="257">
        <f t="shared" si="3"/>
        <v>0.8181818181818182</v>
      </c>
      <c r="T14" s="257">
        <f t="shared" si="4"/>
        <v>11</v>
      </c>
      <c r="U14" s="257">
        <f t="shared" si="5"/>
        <v>0.5</v>
      </c>
      <c r="V14" s="270">
        <f t="shared" si="6"/>
        <v>0.25</v>
      </c>
      <c r="W14" s="256">
        <f t="shared" si="7"/>
        <v>1.8108108108108107</v>
      </c>
      <c r="X14" s="289">
        <v>2.2972972972972974</v>
      </c>
      <c r="Y14" s="290">
        <v>2.2432432432432434</v>
      </c>
      <c r="Z14" s="501">
        <v>2.29</v>
      </c>
      <c r="AA14" s="502">
        <v>2.23</v>
      </c>
      <c r="AB14" s="374">
        <v>2.29</v>
      </c>
    </row>
    <row r="15" spans="1:28" s="3" customFormat="1" ht="13.5" customHeight="1">
      <c r="A15" s="712">
        <v>3</v>
      </c>
      <c r="B15" s="360" t="s">
        <v>9</v>
      </c>
      <c r="C15" s="234">
        <v>0</v>
      </c>
      <c r="D15" s="284">
        <v>3</v>
      </c>
      <c r="E15" s="284">
        <v>8</v>
      </c>
      <c r="F15" s="284">
        <v>12</v>
      </c>
      <c r="G15" s="284">
        <v>30</v>
      </c>
      <c r="H15" s="284">
        <v>1</v>
      </c>
      <c r="I15" s="236">
        <v>0</v>
      </c>
      <c r="J15" s="233">
        <f t="shared" si="8"/>
        <v>54</v>
      </c>
      <c r="K15" s="284">
        <v>63</v>
      </c>
      <c r="L15" s="236">
        <v>96</v>
      </c>
      <c r="M15" s="496">
        <v>6921</v>
      </c>
      <c r="N15" s="504">
        <v>7469</v>
      </c>
      <c r="O15" s="236">
        <v>7868</v>
      </c>
      <c r="P15" s="247">
        <f t="shared" si="0"/>
        <v>0</v>
      </c>
      <c r="Q15" s="238">
        <f t="shared" si="1"/>
        <v>0.5</v>
      </c>
      <c r="R15" s="238">
        <f t="shared" si="2"/>
        <v>1.6</v>
      </c>
      <c r="S15" s="238">
        <f t="shared" si="3"/>
        <v>1.0909090909090908</v>
      </c>
      <c r="T15" s="238">
        <f t="shared" si="4"/>
        <v>7.5</v>
      </c>
      <c r="U15" s="238">
        <f t="shared" si="5"/>
        <v>0.25</v>
      </c>
      <c r="V15" s="239">
        <f t="shared" si="6"/>
        <v>0</v>
      </c>
      <c r="W15" s="240">
        <f t="shared" si="7"/>
        <v>1.4594594594594594</v>
      </c>
      <c r="X15" s="285">
        <v>1.7027027027027026</v>
      </c>
      <c r="Y15" s="286">
        <v>2.5945945945945947</v>
      </c>
      <c r="Z15" s="497">
        <v>2.19</v>
      </c>
      <c r="AA15" s="499">
        <v>2.37</v>
      </c>
      <c r="AB15" s="372">
        <v>2.5</v>
      </c>
    </row>
    <row r="16" spans="1:28" s="3" customFormat="1" ht="13.5" customHeight="1">
      <c r="A16" s="713"/>
      <c r="B16" s="360" t="s">
        <v>10</v>
      </c>
      <c r="C16" s="234">
        <v>0</v>
      </c>
      <c r="D16" s="284">
        <v>3</v>
      </c>
      <c r="E16" s="284">
        <v>1</v>
      </c>
      <c r="F16" s="284">
        <v>12</v>
      </c>
      <c r="G16" s="284">
        <v>40</v>
      </c>
      <c r="H16" s="284">
        <v>1</v>
      </c>
      <c r="I16" s="236">
        <v>3</v>
      </c>
      <c r="J16" s="233">
        <f t="shared" si="8"/>
        <v>60</v>
      </c>
      <c r="K16" s="284">
        <v>96</v>
      </c>
      <c r="L16" s="236">
        <v>93</v>
      </c>
      <c r="M16" s="496">
        <v>6787</v>
      </c>
      <c r="N16" s="504">
        <v>7183</v>
      </c>
      <c r="O16" s="236">
        <v>7327</v>
      </c>
      <c r="P16" s="247">
        <f t="shared" si="0"/>
        <v>0</v>
      </c>
      <c r="Q16" s="238">
        <f t="shared" si="1"/>
        <v>0.5</v>
      </c>
      <c r="R16" s="238">
        <f t="shared" si="2"/>
        <v>0.2</v>
      </c>
      <c r="S16" s="238">
        <f t="shared" si="3"/>
        <v>1.0909090909090908</v>
      </c>
      <c r="T16" s="238">
        <f t="shared" si="4"/>
        <v>10</v>
      </c>
      <c r="U16" s="238">
        <f t="shared" si="5"/>
        <v>0.25</v>
      </c>
      <c r="V16" s="239">
        <f t="shared" si="6"/>
        <v>0.75</v>
      </c>
      <c r="W16" s="240">
        <f t="shared" si="7"/>
        <v>1.6216216216216217</v>
      </c>
      <c r="X16" s="285">
        <v>2.5945945945945947</v>
      </c>
      <c r="Y16" s="286">
        <v>2.5135135135135136</v>
      </c>
      <c r="Z16" s="497">
        <v>2.15</v>
      </c>
      <c r="AA16" s="499">
        <v>2.28</v>
      </c>
      <c r="AB16" s="372">
        <v>2.33</v>
      </c>
    </row>
    <row r="17" spans="1:28" s="3" customFormat="1" ht="13.5" customHeight="1">
      <c r="A17" s="713"/>
      <c r="B17" s="360" t="s">
        <v>11</v>
      </c>
      <c r="C17" s="234">
        <v>0</v>
      </c>
      <c r="D17" s="284">
        <v>1</v>
      </c>
      <c r="E17" s="284">
        <v>4</v>
      </c>
      <c r="F17" s="284">
        <v>8</v>
      </c>
      <c r="G17" s="284">
        <v>19</v>
      </c>
      <c r="H17" s="284">
        <v>1</v>
      </c>
      <c r="I17" s="236">
        <v>0</v>
      </c>
      <c r="J17" s="233">
        <f t="shared" si="8"/>
        <v>33</v>
      </c>
      <c r="K17" s="284">
        <v>59</v>
      </c>
      <c r="L17" s="236">
        <v>96</v>
      </c>
      <c r="M17" s="496">
        <v>5779</v>
      </c>
      <c r="N17" s="504">
        <v>6145</v>
      </c>
      <c r="O17" s="236">
        <v>5813</v>
      </c>
      <c r="P17" s="247">
        <f t="shared" si="0"/>
        <v>0</v>
      </c>
      <c r="Q17" s="238">
        <f t="shared" si="1"/>
        <v>0.16666666666666666</v>
      </c>
      <c r="R17" s="238">
        <f t="shared" si="2"/>
        <v>0.8</v>
      </c>
      <c r="S17" s="238">
        <f t="shared" si="3"/>
        <v>0.7272727272727273</v>
      </c>
      <c r="T17" s="238">
        <f t="shared" si="4"/>
        <v>4.75</v>
      </c>
      <c r="U17" s="238">
        <f t="shared" si="5"/>
        <v>0.25</v>
      </c>
      <c r="V17" s="239">
        <f t="shared" si="6"/>
        <v>0</v>
      </c>
      <c r="W17" s="240">
        <f t="shared" si="7"/>
        <v>0.8918918918918919</v>
      </c>
      <c r="X17" s="285">
        <v>1.5945945945945945</v>
      </c>
      <c r="Y17" s="286">
        <v>2.5945945945945947</v>
      </c>
      <c r="Z17" s="497">
        <v>1.83</v>
      </c>
      <c r="AA17" s="499">
        <v>1.95</v>
      </c>
      <c r="AB17" s="372">
        <v>1.85</v>
      </c>
    </row>
    <row r="18" spans="1:28" s="3" customFormat="1" ht="13.5" customHeight="1">
      <c r="A18" s="714"/>
      <c r="B18" s="365" t="s">
        <v>12</v>
      </c>
      <c r="C18" s="253">
        <v>0</v>
      </c>
      <c r="D18" s="288">
        <v>1</v>
      </c>
      <c r="E18" s="288">
        <v>1</v>
      </c>
      <c r="F18" s="288">
        <v>12</v>
      </c>
      <c r="G18" s="288">
        <v>31</v>
      </c>
      <c r="H18" s="288">
        <v>2</v>
      </c>
      <c r="I18" s="255">
        <v>2</v>
      </c>
      <c r="J18" s="252">
        <f t="shared" si="8"/>
        <v>49</v>
      </c>
      <c r="K18" s="288">
        <v>50</v>
      </c>
      <c r="L18" s="255">
        <v>65</v>
      </c>
      <c r="M18" s="500">
        <v>5282</v>
      </c>
      <c r="N18" s="505">
        <v>5309</v>
      </c>
      <c r="O18" s="255">
        <v>5307</v>
      </c>
      <c r="P18" s="269">
        <f t="shared" si="0"/>
        <v>0</v>
      </c>
      <c r="Q18" s="257">
        <f t="shared" si="1"/>
        <v>0.16666666666666666</v>
      </c>
      <c r="R18" s="257">
        <f t="shared" si="2"/>
        <v>0.2</v>
      </c>
      <c r="S18" s="257">
        <f t="shared" si="3"/>
        <v>1.0909090909090908</v>
      </c>
      <c r="T18" s="257">
        <f t="shared" si="4"/>
        <v>7.75</v>
      </c>
      <c r="U18" s="257">
        <f t="shared" si="5"/>
        <v>0.5</v>
      </c>
      <c r="V18" s="258">
        <f t="shared" si="6"/>
        <v>0.5</v>
      </c>
      <c r="W18" s="256">
        <f t="shared" si="7"/>
        <v>1.3243243243243243</v>
      </c>
      <c r="X18" s="289">
        <v>1.3513513513513513</v>
      </c>
      <c r="Y18" s="290">
        <v>1.7567567567567568</v>
      </c>
      <c r="Z18" s="501">
        <v>1.68</v>
      </c>
      <c r="AA18" s="506">
        <v>1.69</v>
      </c>
      <c r="AB18" s="374">
        <v>1.69</v>
      </c>
    </row>
    <row r="19" spans="1:28" s="245" customFormat="1" ht="13.5" customHeight="1">
      <c r="A19" s="712">
        <v>4</v>
      </c>
      <c r="B19" s="360" t="s">
        <v>13</v>
      </c>
      <c r="C19" s="230">
        <v>0</v>
      </c>
      <c r="D19" s="231">
        <v>2</v>
      </c>
      <c r="E19" s="231">
        <v>2</v>
      </c>
      <c r="F19" s="231">
        <v>9</v>
      </c>
      <c r="G19" s="231">
        <v>11</v>
      </c>
      <c r="H19" s="231">
        <v>1</v>
      </c>
      <c r="I19" s="232">
        <v>2</v>
      </c>
      <c r="J19" s="233">
        <f t="shared" si="8"/>
        <v>27</v>
      </c>
      <c r="K19" s="231">
        <v>49</v>
      </c>
      <c r="L19" s="236">
        <v>52</v>
      </c>
      <c r="M19" s="496">
        <v>4533</v>
      </c>
      <c r="N19" s="419">
        <v>4564</v>
      </c>
      <c r="O19" s="232">
        <v>4658</v>
      </c>
      <c r="P19" s="247">
        <f t="shared" si="0"/>
        <v>0</v>
      </c>
      <c r="Q19" s="238">
        <f t="shared" si="1"/>
        <v>0.3333333333333333</v>
      </c>
      <c r="R19" s="238">
        <f t="shared" si="2"/>
        <v>0.4</v>
      </c>
      <c r="S19" s="238">
        <f t="shared" si="3"/>
        <v>0.8181818181818182</v>
      </c>
      <c r="T19" s="238">
        <f t="shared" si="4"/>
        <v>2.75</v>
      </c>
      <c r="U19" s="238">
        <f t="shared" si="5"/>
        <v>0.25</v>
      </c>
      <c r="V19" s="268">
        <f t="shared" si="6"/>
        <v>0.5</v>
      </c>
      <c r="W19" s="240">
        <f t="shared" si="7"/>
        <v>0.7297297297297297</v>
      </c>
      <c r="X19" s="238">
        <v>1.3243243243243243</v>
      </c>
      <c r="Y19" s="286">
        <v>1.4054054054054055</v>
      </c>
      <c r="Z19" s="497">
        <v>1.44</v>
      </c>
      <c r="AA19" s="499">
        <v>1.45</v>
      </c>
      <c r="AB19" s="364">
        <v>1.48</v>
      </c>
    </row>
    <row r="20" spans="1:28" s="245" customFormat="1" ht="13.5" customHeight="1">
      <c r="A20" s="713"/>
      <c r="B20" s="360" t="s">
        <v>14</v>
      </c>
      <c r="C20" s="230">
        <v>0</v>
      </c>
      <c r="D20" s="231">
        <v>1</v>
      </c>
      <c r="E20" s="231">
        <v>0</v>
      </c>
      <c r="F20" s="231">
        <v>8</v>
      </c>
      <c r="G20" s="231">
        <v>25</v>
      </c>
      <c r="H20" s="231">
        <v>0</v>
      </c>
      <c r="I20" s="232">
        <v>1</v>
      </c>
      <c r="J20" s="233">
        <f t="shared" si="8"/>
        <v>35</v>
      </c>
      <c r="K20" s="231">
        <v>41</v>
      </c>
      <c r="L20" s="236">
        <v>63</v>
      </c>
      <c r="M20" s="496">
        <v>5048</v>
      </c>
      <c r="N20" s="419">
        <v>5075</v>
      </c>
      <c r="O20" s="232">
        <v>5624</v>
      </c>
      <c r="P20" s="247">
        <f t="shared" si="0"/>
        <v>0</v>
      </c>
      <c r="Q20" s="238">
        <f t="shared" si="1"/>
        <v>0.16666666666666666</v>
      </c>
      <c r="R20" s="238">
        <f t="shared" si="2"/>
        <v>0</v>
      </c>
      <c r="S20" s="238">
        <f t="shared" si="3"/>
        <v>0.7272727272727273</v>
      </c>
      <c r="T20" s="238">
        <f t="shared" si="4"/>
        <v>6.25</v>
      </c>
      <c r="U20" s="238">
        <f t="shared" si="5"/>
        <v>0</v>
      </c>
      <c r="V20" s="268">
        <f t="shared" si="6"/>
        <v>0.25</v>
      </c>
      <c r="W20" s="240">
        <f t="shared" si="7"/>
        <v>0.9459459459459459</v>
      </c>
      <c r="X20" s="238">
        <v>1.1081081081081081</v>
      </c>
      <c r="Y20" s="286">
        <v>1.7027027027027026</v>
      </c>
      <c r="Z20" s="497">
        <v>1.59</v>
      </c>
      <c r="AA20" s="499">
        <v>1.61</v>
      </c>
      <c r="AB20" s="364">
        <v>1.78</v>
      </c>
    </row>
    <row r="21" spans="1:28" s="245" customFormat="1" ht="13.5" customHeight="1">
      <c r="A21" s="713"/>
      <c r="B21" s="360" t="s">
        <v>15</v>
      </c>
      <c r="C21" s="230">
        <v>0</v>
      </c>
      <c r="D21" s="231">
        <v>1</v>
      </c>
      <c r="E21" s="231">
        <v>3</v>
      </c>
      <c r="F21" s="231">
        <v>7</v>
      </c>
      <c r="G21" s="231">
        <v>13</v>
      </c>
      <c r="H21" s="231">
        <v>2</v>
      </c>
      <c r="I21" s="232">
        <v>3</v>
      </c>
      <c r="J21" s="233">
        <f t="shared" si="8"/>
        <v>29</v>
      </c>
      <c r="K21" s="231">
        <v>72</v>
      </c>
      <c r="L21" s="236">
        <v>69</v>
      </c>
      <c r="M21" s="496">
        <v>6712</v>
      </c>
      <c r="N21" s="419">
        <v>6630</v>
      </c>
      <c r="O21" s="232">
        <v>6407</v>
      </c>
      <c r="P21" s="247">
        <f t="shared" si="0"/>
        <v>0</v>
      </c>
      <c r="Q21" s="238">
        <f t="shared" si="1"/>
        <v>0.16666666666666666</v>
      </c>
      <c r="R21" s="238">
        <f t="shared" si="2"/>
        <v>0.6</v>
      </c>
      <c r="S21" s="238">
        <f t="shared" si="3"/>
        <v>0.6363636363636364</v>
      </c>
      <c r="T21" s="238">
        <f t="shared" si="4"/>
        <v>3.25</v>
      </c>
      <c r="U21" s="238">
        <f t="shared" si="5"/>
        <v>0.5</v>
      </c>
      <c r="V21" s="268">
        <f t="shared" si="6"/>
        <v>0.75</v>
      </c>
      <c r="W21" s="240">
        <f t="shared" si="7"/>
        <v>0.7837837837837838</v>
      </c>
      <c r="X21" s="238">
        <v>1.945945945945946</v>
      </c>
      <c r="Y21" s="286">
        <v>1.864864864864865</v>
      </c>
      <c r="Z21" s="497">
        <v>2.13</v>
      </c>
      <c r="AA21" s="499">
        <v>2.1</v>
      </c>
      <c r="AB21" s="364">
        <v>2.03</v>
      </c>
    </row>
    <row r="22" spans="1:28" s="245" customFormat="1" ht="13.5" customHeight="1">
      <c r="A22" s="714"/>
      <c r="B22" s="360" t="s">
        <v>16</v>
      </c>
      <c r="C22" s="230">
        <v>1</v>
      </c>
      <c r="D22" s="231">
        <v>11</v>
      </c>
      <c r="E22" s="231">
        <v>6</v>
      </c>
      <c r="F22" s="231">
        <v>18</v>
      </c>
      <c r="G22" s="231">
        <v>31</v>
      </c>
      <c r="H22" s="231">
        <v>2</v>
      </c>
      <c r="I22" s="232">
        <v>1</v>
      </c>
      <c r="J22" s="233">
        <f t="shared" si="8"/>
        <v>70</v>
      </c>
      <c r="K22" s="231">
        <v>60</v>
      </c>
      <c r="L22" s="255">
        <v>86</v>
      </c>
      <c r="M22" s="500">
        <v>7482</v>
      </c>
      <c r="N22" s="426">
        <v>6864</v>
      </c>
      <c r="O22" s="251">
        <v>6927</v>
      </c>
      <c r="P22" s="269">
        <f t="shared" si="0"/>
        <v>0.3333333333333333</v>
      </c>
      <c r="Q22" s="257">
        <f t="shared" si="1"/>
        <v>1.8333333333333333</v>
      </c>
      <c r="R22" s="257">
        <f t="shared" si="2"/>
        <v>1.2</v>
      </c>
      <c r="S22" s="257">
        <f t="shared" si="3"/>
        <v>1.6363636363636365</v>
      </c>
      <c r="T22" s="257">
        <f t="shared" si="4"/>
        <v>7.75</v>
      </c>
      <c r="U22" s="257">
        <f t="shared" si="5"/>
        <v>0.5</v>
      </c>
      <c r="V22" s="270">
        <f t="shared" si="6"/>
        <v>0.25</v>
      </c>
      <c r="W22" s="256">
        <f t="shared" si="7"/>
        <v>1.8918918918918919</v>
      </c>
      <c r="X22" s="257">
        <v>1.6216216216216217</v>
      </c>
      <c r="Y22" s="290">
        <v>2.324324324324324</v>
      </c>
      <c r="Z22" s="501">
        <v>2.38</v>
      </c>
      <c r="AA22" s="506">
        <v>2.19</v>
      </c>
      <c r="AB22" s="371">
        <v>2.21</v>
      </c>
    </row>
    <row r="23" spans="1:28" s="245" customFormat="1" ht="13.5" customHeight="1">
      <c r="A23" s="712">
        <v>5</v>
      </c>
      <c r="B23" s="375" t="s">
        <v>17</v>
      </c>
      <c r="C23" s="317">
        <v>2</v>
      </c>
      <c r="D23" s="318">
        <v>7</v>
      </c>
      <c r="E23" s="318">
        <v>12</v>
      </c>
      <c r="F23" s="318">
        <v>5</v>
      </c>
      <c r="G23" s="318">
        <v>20</v>
      </c>
      <c r="H23" s="318">
        <v>2</v>
      </c>
      <c r="I23" s="319">
        <v>1</v>
      </c>
      <c r="J23" s="272">
        <f t="shared" si="8"/>
        <v>49</v>
      </c>
      <c r="K23" s="318">
        <v>27</v>
      </c>
      <c r="L23" s="236">
        <v>55</v>
      </c>
      <c r="M23" s="496">
        <v>6096</v>
      </c>
      <c r="N23" s="419">
        <v>4350</v>
      </c>
      <c r="O23" s="232">
        <v>3405</v>
      </c>
      <c r="P23" s="247">
        <f t="shared" si="0"/>
        <v>0.6666666666666666</v>
      </c>
      <c r="Q23" s="238">
        <f t="shared" si="1"/>
        <v>1.1666666666666667</v>
      </c>
      <c r="R23" s="238">
        <f t="shared" si="2"/>
        <v>2.4</v>
      </c>
      <c r="S23" s="238">
        <f t="shared" si="3"/>
        <v>0.45454545454545453</v>
      </c>
      <c r="T23" s="238">
        <f t="shared" si="4"/>
        <v>5</v>
      </c>
      <c r="U23" s="238">
        <f t="shared" si="5"/>
        <v>0.5</v>
      </c>
      <c r="V23" s="268">
        <f t="shared" si="6"/>
        <v>0.25</v>
      </c>
      <c r="W23" s="240">
        <f t="shared" si="7"/>
        <v>1.3243243243243243</v>
      </c>
      <c r="X23" s="238">
        <v>0.7297297297297297</v>
      </c>
      <c r="Y23" s="286">
        <v>1.4864864864864864</v>
      </c>
      <c r="Z23" s="497">
        <v>1.95</v>
      </c>
      <c r="AA23" s="499">
        <v>1.4</v>
      </c>
      <c r="AB23" s="364">
        <v>1.1</v>
      </c>
    </row>
    <row r="24" spans="1:28" s="245" customFormat="1" ht="13.5" customHeight="1">
      <c r="A24" s="713"/>
      <c r="B24" s="360" t="s">
        <v>18</v>
      </c>
      <c r="C24" s="230">
        <v>0</v>
      </c>
      <c r="D24" s="231">
        <v>3</v>
      </c>
      <c r="E24" s="231">
        <v>3</v>
      </c>
      <c r="F24" s="231">
        <v>12</v>
      </c>
      <c r="G24" s="231">
        <v>13</v>
      </c>
      <c r="H24" s="231">
        <v>5</v>
      </c>
      <c r="I24" s="232">
        <v>1</v>
      </c>
      <c r="J24" s="233">
        <f t="shared" si="8"/>
        <v>37</v>
      </c>
      <c r="K24" s="231">
        <v>59</v>
      </c>
      <c r="L24" s="236">
        <v>98</v>
      </c>
      <c r="M24" s="496">
        <v>5152</v>
      </c>
      <c r="N24" s="419">
        <v>5933</v>
      </c>
      <c r="O24" s="232">
        <v>6571</v>
      </c>
      <c r="P24" s="247">
        <f t="shared" si="0"/>
        <v>0</v>
      </c>
      <c r="Q24" s="238">
        <f t="shared" si="1"/>
        <v>0.5</v>
      </c>
      <c r="R24" s="238">
        <f t="shared" si="2"/>
        <v>0.6</v>
      </c>
      <c r="S24" s="238">
        <f t="shared" si="3"/>
        <v>1.0909090909090908</v>
      </c>
      <c r="T24" s="238">
        <f t="shared" si="4"/>
        <v>3.25</v>
      </c>
      <c r="U24" s="238">
        <f t="shared" si="5"/>
        <v>1.25</v>
      </c>
      <c r="V24" s="239">
        <f t="shared" si="6"/>
        <v>0.25</v>
      </c>
      <c r="W24" s="240">
        <f t="shared" si="7"/>
        <v>1</v>
      </c>
      <c r="X24" s="238">
        <v>1.5945945945945945</v>
      </c>
      <c r="Y24" s="286">
        <v>2.6486486486486487</v>
      </c>
      <c r="Z24" s="497">
        <v>1.63</v>
      </c>
      <c r="AA24" s="499">
        <v>1.88</v>
      </c>
      <c r="AB24" s="364">
        <v>2.08</v>
      </c>
    </row>
    <row r="25" spans="1:28" s="245" customFormat="1" ht="13.5" customHeight="1">
      <c r="A25" s="713"/>
      <c r="B25" s="360" t="s">
        <v>19</v>
      </c>
      <c r="C25" s="230">
        <v>2</v>
      </c>
      <c r="D25" s="231">
        <v>9</v>
      </c>
      <c r="E25" s="231">
        <v>4</v>
      </c>
      <c r="F25" s="231">
        <v>13</v>
      </c>
      <c r="G25" s="231">
        <v>27</v>
      </c>
      <c r="H25" s="231">
        <v>5</v>
      </c>
      <c r="I25" s="232">
        <v>1</v>
      </c>
      <c r="J25" s="233">
        <f t="shared" si="8"/>
        <v>61</v>
      </c>
      <c r="K25" s="231">
        <v>59</v>
      </c>
      <c r="L25" s="236">
        <v>145</v>
      </c>
      <c r="M25" s="496">
        <v>8790</v>
      </c>
      <c r="N25" s="419">
        <v>7522</v>
      </c>
      <c r="O25" s="232">
        <v>8085</v>
      </c>
      <c r="P25" s="247">
        <f t="shared" si="0"/>
        <v>0.6666666666666666</v>
      </c>
      <c r="Q25" s="238">
        <f t="shared" si="1"/>
        <v>1.5</v>
      </c>
      <c r="R25" s="238">
        <f t="shared" si="2"/>
        <v>0.8</v>
      </c>
      <c r="S25" s="238">
        <f t="shared" si="3"/>
        <v>1.1818181818181819</v>
      </c>
      <c r="T25" s="238">
        <f t="shared" si="4"/>
        <v>6.75</v>
      </c>
      <c r="U25" s="238">
        <f t="shared" si="5"/>
        <v>1.25</v>
      </c>
      <c r="V25" s="239">
        <f t="shared" si="6"/>
        <v>0.25</v>
      </c>
      <c r="W25" s="240">
        <f t="shared" si="7"/>
        <v>1.6486486486486487</v>
      </c>
      <c r="X25" s="238">
        <v>1.5945945945945945</v>
      </c>
      <c r="Y25" s="286">
        <v>3.918918918918919</v>
      </c>
      <c r="Z25" s="497">
        <v>2.78</v>
      </c>
      <c r="AA25" s="499">
        <v>2.38</v>
      </c>
      <c r="AB25" s="364">
        <v>2.56</v>
      </c>
    </row>
    <row r="26" spans="1:28" s="245" customFormat="1" ht="13.5" customHeight="1">
      <c r="A26" s="713"/>
      <c r="B26" s="360" t="s">
        <v>20</v>
      </c>
      <c r="C26" s="230">
        <v>0</v>
      </c>
      <c r="D26" s="231">
        <v>15</v>
      </c>
      <c r="E26" s="231">
        <v>13</v>
      </c>
      <c r="F26" s="231">
        <v>16</v>
      </c>
      <c r="G26" s="231">
        <v>33</v>
      </c>
      <c r="H26" s="231">
        <v>1</v>
      </c>
      <c r="I26" s="232">
        <v>2</v>
      </c>
      <c r="J26" s="233">
        <f t="shared" si="8"/>
        <v>80</v>
      </c>
      <c r="K26" s="231">
        <v>37</v>
      </c>
      <c r="L26" s="236">
        <v>147</v>
      </c>
      <c r="M26" s="496">
        <v>9046</v>
      </c>
      <c r="N26" s="419">
        <v>7327</v>
      </c>
      <c r="O26" s="232">
        <v>8542</v>
      </c>
      <c r="P26" s="247">
        <f t="shared" si="0"/>
        <v>0</v>
      </c>
      <c r="Q26" s="238">
        <f t="shared" si="1"/>
        <v>2.5</v>
      </c>
      <c r="R26" s="238">
        <f t="shared" si="2"/>
        <v>2.6</v>
      </c>
      <c r="S26" s="238">
        <f t="shared" si="3"/>
        <v>1.4545454545454546</v>
      </c>
      <c r="T26" s="238">
        <f t="shared" si="4"/>
        <v>8.25</v>
      </c>
      <c r="U26" s="238">
        <f t="shared" si="5"/>
        <v>0.25</v>
      </c>
      <c r="V26" s="239">
        <f t="shared" si="6"/>
        <v>0.5</v>
      </c>
      <c r="W26" s="240">
        <f t="shared" si="7"/>
        <v>2.1621621621621623</v>
      </c>
      <c r="X26" s="238">
        <v>1</v>
      </c>
      <c r="Y26" s="286">
        <v>3.972972972972973</v>
      </c>
      <c r="Z26" s="497">
        <v>2.87</v>
      </c>
      <c r="AA26" s="499">
        <v>2.32</v>
      </c>
      <c r="AB26" s="364">
        <v>2.71</v>
      </c>
    </row>
    <row r="27" spans="1:28" s="245" customFormat="1" ht="13.5" customHeight="1">
      <c r="A27" s="714"/>
      <c r="B27" s="365" t="s">
        <v>21</v>
      </c>
      <c r="C27" s="249">
        <v>0</v>
      </c>
      <c r="D27" s="250">
        <v>24</v>
      </c>
      <c r="E27" s="250">
        <v>7</v>
      </c>
      <c r="F27" s="250">
        <v>12</v>
      </c>
      <c r="G27" s="250">
        <v>26</v>
      </c>
      <c r="H27" s="250">
        <v>5</v>
      </c>
      <c r="I27" s="251">
        <v>1</v>
      </c>
      <c r="J27" s="252">
        <f t="shared" si="8"/>
        <v>75</v>
      </c>
      <c r="K27" s="250">
        <v>67</v>
      </c>
      <c r="L27" s="236">
        <v>167</v>
      </c>
      <c r="M27" s="500">
        <v>9280</v>
      </c>
      <c r="N27" s="426">
        <v>7238</v>
      </c>
      <c r="O27" s="251">
        <v>8967</v>
      </c>
      <c r="P27" s="269">
        <f t="shared" si="0"/>
        <v>0</v>
      </c>
      <c r="Q27" s="257">
        <f t="shared" si="1"/>
        <v>4</v>
      </c>
      <c r="R27" s="257">
        <f t="shared" si="2"/>
        <v>1.4</v>
      </c>
      <c r="S27" s="257">
        <f t="shared" si="3"/>
        <v>1.0909090909090908</v>
      </c>
      <c r="T27" s="257">
        <f t="shared" si="4"/>
        <v>6.5</v>
      </c>
      <c r="U27" s="257">
        <f t="shared" si="5"/>
        <v>1.25</v>
      </c>
      <c r="V27" s="258">
        <f t="shared" si="6"/>
        <v>0.25</v>
      </c>
      <c r="W27" s="256">
        <f t="shared" si="7"/>
        <v>2.027027027027027</v>
      </c>
      <c r="X27" s="257">
        <v>1.8108108108108107</v>
      </c>
      <c r="Y27" s="290">
        <v>4.513513513513513</v>
      </c>
      <c r="Z27" s="501">
        <v>2.94</v>
      </c>
      <c r="AA27" s="506">
        <v>2.29</v>
      </c>
      <c r="AB27" s="371">
        <v>2.84</v>
      </c>
    </row>
    <row r="28" spans="1:28" s="245" customFormat="1" ht="13.5" customHeight="1">
      <c r="A28" s="712">
        <v>6</v>
      </c>
      <c r="B28" s="360" t="s">
        <v>22</v>
      </c>
      <c r="C28" s="230">
        <v>2</v>
      </c>
      <c r="D28" s="231">
        <v>8</v>
      </c>
      <c r="E28" s="231">
        <v>7</v>
      </c>
      <c r="F28" s="231">
        <v>14</v>
      </c>
      <c r="G28" s="231">
        <v>30</v>
      </c>
      <c r="H28" s="231">
        <v>1</v>
      </c>
      <c r="I28" s="232">
        <v>10</v>
      </c>
      <c r="J28" s="233">
        <f t="shared" si="8"/>
        <v>72</v>
      </c>
      <c r="K28" s="231">
        <v>95</v>
      </c>
      <c r="L28" s="507">
        <v>146</v>
      </c>
      <c r="M28" s="496">
        <v>8282</v>
      </c>
      <c r="N28" s="419">
        <v>6782</v>
      </c>
      <c r="O28" s="232">
        <v>8185</v>
      </c>
      <c r="P28" s="247">
        <f t="shared" si="0"/>
        <v>0.6666666666666666</v>
      </c>
      <c r="Q28" s="238">
        <f t="shared" si="1"/>
        <v>1.3333333333333333</v>
      </c>
      <c r="R28" s="238">
        <f t="shared" si="2"/>
        <v>1.4</v>
      </c>
      <c r="S28" s="238">
        <f t="shared" si="3"/>
        <v>1.2727272727272727</v>
      </c>
      <c r="T28" s="238">
        <f t="shared" si="4"/>
        <v>7.5</v>
      </c>
      <c r="U28" s="238">
        <f t="shared" si="5"/>
        <v>0.25</v>
      </c>
      <c r="V28" s="268">
        <f t="shared" si="6"/>
        <v>2.5</v>
      </c>
      <c r="W28" s="240">
        <f t="shared" si="7"/>
        <v>1.945945945945946</v>
      </c>
      <c r="X28" s="238">
        <v>2.5675675675675675</v>
      </c>
      <c r="Y28" s="286">
        <v>3.945945945945946</v>
      </c>
      <c r="Z28" s="497">
        <v>2.63</v>
      </c>
      <c r="AA28" s="503">
        <v>2.15</v>
      </c>
      <c r="AB28" s="364">
        <v>2.6</v>
      </c>
    </row>
    <row r="29" spans="1:28" s="245" customFormat="1" ht="13.5" customHeight="1">
      <c r="A29" s="713"/>
      <c r="B29" s="360" t="s">
        <v>23</v>
      </c>
      <c r="C29" s="230">
        <v>2</v>
      </c>
      <c r="D29" s="231">
        <v>13</v>
      </c>
      <c r="E29" s="231">
        <v>2</v>
      </c>
      <c r="F29" s="231">
        <v>11</v>
      </c>
      <c r="G29" s="231">
        <v>16</v>
      </c>
      <c r="H29" s="231">
        <v>4</v>
      </c>
      <c r="I29" s="232">
        <v>1</v>
      </c>
      <c r="J29" s="233">
        <f t="shared" si="8"/>
        <v>49</v>
      </c>
      <c r="K29" s="231">
        <v>44</v>
      </c>
      <c r="L29" s="236">
        <v>132</v>
      </c>
      <c r="M29" s="496">
        <v>8059</v>
      </c>
      <c r="N29" s="419">
        <v>6850</v>
      </c>
      <c r="O29" s="232">
        <v>8284</v>
      </c>
      <c r="P29" s="247">
        <f t="shared" si="0"/>
        <v>0.6666666666666666</v>
      </c>
      <c r="Q29" s="238">
        <f t="shared" si="1"/>
        <v>2.1666666666666665</v>
      </c>
      <c r="R29" s="238">
        <f t="shared" si="2"/>
        <v>0.4</v>
      </c>
      <c r="S29" s="238">
        <f t="shared" si="3"/>
        <v>1</v>
      </c>
      <c r="T29" s="238">
        <f t="shared" si="4"/>
        <v>4</v>
      </c>
      <c r="U29" s="238">
        <f t="shared" si="5"/>
        <v>1</v>
      </c>
      <c r="V29" s="268">
        <f t="shared" si="6"/>
        <v>0.25</v>
      </c>
      <c r="W29" s="240">
        <f t="shared" si="7"/>
        <v>1.3243243243243243</v>
      </c>
      <c r="X29" s="238">
        <v>1.1891891891891893</v>
      </c>
      <c r="Y29" s="286">
        <v>3.5675675675675675</v>
      </c>
      <c r="Z29" s="497">
        <v>2.55</v>
      </c>
      <c r="AA29" s="503">
        <v>2.17</v>
      </c>
      <c r="AB29" s="364">
        <v>2.62</v>
      </c>
    </row>
    <row r="30" spans="1:28" s="245" customFormat="1" ht="13.5" customHeight="1">
      <c r="A30" s="713"/>
      <c r="B30" s="360" t="s">
        <v>24</v>
      </c>
      <c r="C30" s="230">
        <v>3</v>
      </c>
      <c r="D30" s="231">
        <v>10</v>
      </c>
      <c r="E30" s="231">
        <v>9</v>
      </c>
      <c r="F30" s="231">
        <v>15</v>
      </c>
      <c r="G30" s="231">
        <v>41</v>
      </c>
      <c r="H30" s="231">
        <v>3</v>
      </c>
      <c r="I30" s="232">
        <v>2</v>
      </c>
      <c r="J30" s="233">
        <f t="shared" si="8"/>
        <v>83</v>
      </c>
      <c r="K30" s="231">
        <v>60</v>
      </c>
      <c r="L30" s="236">
        <v>122</v>
      </c>
      <c r="M30" s="496">
        <v>7787</v>
      </c>
      <c r="N30" s="419">
        <v>5775</v>
      </c>
      <c r="O30" s="232">
        <v>7380</v>
      </c>
      <c r="P30" s="247">
        <f t="shared" si="0"/>
        <v>1</v>
      </c>
      <c r="Q30" s="238">
        <f t="shared" si="1"/>
        <v>1.6666666666666667</v>
      </c>
      <c r="R30" s="238">
        <f t="shared" si="2"/>
        <v>1.8</v>
      </c>
      <c r="S30" s="238">
        <f t="shared" si="3"/>
        <v>1.3636363636363635</v>
      </c>
      <c r="T30" s="238">
        <f t="shared" si="4"/>
        <v>10.25</v>
      </c>
      <c r="U30" s="238">
        <f t="shared" si="5"/>
        <v>0.75</v>
      </c>
      <c r="V30" s="268">
        <f t="shared" si="6"/>
        <v>0.5</v>
      </c>
      <c r="W30" s="240">
        <f t="shared" si="7"/>
        <v>2.2432432432432434</v>
      </c>
      <c r="X30" s="238">
        <v>1.6216216216216217</v>
      </c>
      <c r="Y30" s="286">
        <v>3.2972972972972974</v>
      </c>
      <c r="Z30" s="497">
        <v>2.47</v>
      </c>
      <c r="AA30" s="503">
        <v>1.83</v>
      </c>
      <c r="AB30" s="364">
        <v>2.34</v>
      </c>
    </row>
    <row r="31" spans="1:28" s="245" customFormat="1" ht="13.5" customHeight="1">
      <c r="A31" s="714"/>
      <c r="B31" s="365">
        <v>26</v>
      </c>
      <c r="C31" s="249">
        <v>1</v>
      </c>
      <c r="D31" s="250">
        <v>6</v>
      </c>
      <c r="E31" s="250">
        <v>9</v>
      </c>
      <c r="F31" s="250">
        <v>15</v>
      </c>
      <c r="G31" s="250">
        <v>44</v>
      </c>
      <c r="H31" s="250">
        <v>6</v>
      </c>
      <c r="I31" s="251">
        <v>6</v>
      </c>
      <c r="J31" s="252">
        <f t="shared" si="8"/>
        <v>87</v>
      </c>
      <c r="K31" s="250">
        <v>40</v>
      </c>
      <c r="L31" s="255">
        <v>100</v>
      </c>
      <c r="M31" s="500">
        <v>7459</v>
      </c>
      <c r="N31" s="426">
        <v>5621</v>
      </c>
      <c r="O31" s="251">
        <v>7249</v>
      </c>
      <c r="P31" s="269">
        <f t="shared" si="0"/>
        <v>0.3333333333333333</v>
      </c>
      <c r="Q31" s="257">
        <f t="shared" si="1"/>
        <v>1</v>
      </c>
      <c r="R31" s="257">
        <f t="shared" si="2"/>
        <v>1.8</v>
      </c>
      <c r="S31" s="257">
        <f t="shared" si="3"/>
        <v>1.3636363636363635</v>
      </c>
      <c r="T31" s="257">
        <f t="shared" si="4"/>
        <v>11</v>
      </c>
      <c r="U31" s="257">
        <f t="shared" si="5"/>
        <v>1.5</v>
      </c>
      <c r="V31" s="270">
        <f t="shared" si="6"/>
        <v>1.5</v>
      </c>
      <c r="W31" s="256">
        <f t="shared" si="7"/>
        <v>2.3513513513513513</v>
      </c>
      <c r="X31" s="257">
        <v>1.0810810810810811</v>
      </c>
      <c r="Y31" s="290">
        <v>2.7027027027027026</v>
      </c>
      <c r="Z31" s="501">
        <v>2.36</v>
      </c>
      <c r="AA31" s="502">
        <v>1.78</v>
      </c>
      <c r="AB31" s="371">
        <v>2.3</v>
      </c>
    </row>
    <row r="32" spans="1:28" s="245" customFormat="1" ht="13.5" customHeight="1">
      <c r="A32" s="712">
        <v>7</v>
      </c>
      <c r="B32" s="360" t="s">
        <v>26</v>
      </c>
      <c r="C32" s="230">
        <v>3</v>
      </c>
      <c r="D32" s="231">
        <v>4</v>
      </c>
      <c r="E32" s="231">
        <v>9</v>
      </c>
      <c r="F32" s="231">
        <v>11</v>
      </c>
      <c r="G32" s="231">
        <v>45</v>
      </c>
      <c r="H32" s="231">
        <v>5</v>
      </c>
      <c r="I32" s="232">
        <v>1</v>
      </c>
      <c r="J32" s="233">
        <f t="shared" si="8"/>
        <v>78</v>
      </c>
      <c r="K32" s="231">
        <v>34</v>
      </c>
      <c r="L32" s="236">
        <v>103</v>
      </c>
      <c r="M32" s="496">
        <v>6721</v>
      </c>
      <c r="N32" s="419">
        <v>5057</v>
      </c>
      <c r="O32" s="232">
        <v>6205</v>
      </c>
      <c r="P32" s="247">
        <f t="shared" si="0"/>
        <v>1</v>
      </c>
      <c r="Q32" s="238">
        <f t="shared" si="1"/>
        <v>0.6666666666666666</v>
      </c>
      <c r="R32" s="238">
        <f t="shared" si="2"/>
        <v>1.8</v>
      </c>
      <c r="S32" s="238">
        <f t="shared" si="3"/>
        <v>1</v>
      </c>
      <c r="T32" s="238">
        <f t="shared" si="4"/>
        <v>11.25</v>
      </c>
      <c r="U32" s="238">
        <f t="shared" si="5"/>
        <v>1.25</v>
      </c>
      <c r="V32" s="239">
        <f t="shared" si="6"/>
        <v>0.25</v>
      </c>
      <c r="W32" s="240">
        <f t="shared" si="7"/>
        <v>2.108108108108108</v>
      </c>
      <c r="X32" s="238">
        <v>0.918918918918919</v>
      </c>
      <c r="Y32" s="286">
        <v>2.7837837837837838</v>
      </c>
      <c r="Z32" s="497">
        <v>2.13</v>
      </c>
      <c r="AA32" s="499">
        <v>1.61</v>
      </c>
      <c r="AB32" s="364">
        <v>1.97</v>
      </c>
    </row>
    <row r="33" spans="1:28" s="245" customFormat="1" ht="13.5" customHeight="1">
      <c r="A33" s="713"/>
      <c r="B33" s="360" t="s">
        <v>27</v>
      </c>
      <c r="C33" s="230">
        <v>2</v>
      </c>
      <c r="D33" s="231">
        <v>14</v>
      </c>
      <c r="E33" s="231">
        <v>15</v>
      </c>
      <c r="F33" s="231">
        <v>14</v>
      </c>
      <c r="G33" s="231">
        <v>39</v>
      </c>
      <c r="H33" s="231">
        <v>5</v>
      </c>
      <c r="I33" s="232">
        <v>5</v>
      </c>
      <c r="J33" s="233">
        <f t="shared" si="8"/>
        <v>94</v>
      </c>
      <c r="K33" s="231">
        <v>28</v>
      </c>
      <c r="L33" s="236">
        <v>68</v>
      </c>
      <c r="M33" s="496">
        <v>6282</v>
      </c>
      <c r="N33" s="419">
        <v>4578</v>
      </c>
      <c r="O33" s="232">
        <v>5337</v>
      </c>
      <c r="P33" s="247">
        <f t="shared" si="0"/>
        <v>0.6666666666666666</v>
      </c>
      <c r="Q33" s="238">
        <f t="shared" si="1"/>
        <v>2.3333333333333335</v>
      </c>
      <c r="R33" s="238">
        <f t="shared" si="2"/>
        <v>3</v>
      </c>
      <c r="S33" s="238">
        <f t="shared" si="3"/>
        <v>1.2727272727272727</v>
      </c>
      <c r="T33" s="238">
        <f t="shared" si="4"/>
        <v>9.75</v>
      </c>
      <c r="U33" s="238">
        <f t="shared" si="5"/>
        <v>1.25</v>
      </c>
      <c r="V33" s="239">
        <f t="shared" si="6"/>
        <v>1.25</v>
      </c>
      <c r="W33" s="240">
        <f t="shared" si="7"/>
        <v>2.5405405405405403</v>
      </c>
      <c r="X33" s="238">
        <v>0.7567567567567568</v>
      </c>
      <c r="Y33" s="286">
        <v>1.837837837837838</v>
      </c>
      <c r="Z33" s="497">
        <v>1.99</v>
      </c>
      <c r="AA33" s="499">
        <v>1.46</v>
      </c>
      <c r="AB33" s="364">
        <v>1.7</v>
      </c>
    </row>
    <row r="34" spans="1:28" s="245" customFormat="1" ht="13.5" customHeight="1">
      <c r="A34" s="713"/>
      <c r="B34" s="360" t="s">
        <v>28</v>
      </c>
      <c r="C34" s="230">
        <v>1</v>
      </c>
      <c r="D34" s="231">
        <v>8</v>
      </c>
      <c r="E34" s="231">
        <v>3</v>
      </c>
      <c r="F34" s="231">
        <v>16</v>
      </c>
      <c r="G34" s="231">
        <v>34</v>
      </c>
      <c r="H34" s="231">
        <v>3</v>
      </c>
      <c r="I34" s="232">
        <v>10</v>
      </c>
      <c r="J34" s="233">
        <f t="shared" si="8"/>
        <v>75</v>
      </c>
      <c r="K34" s="231">
        <v>16</v>
      </c>
      <c r="L34" s="236">
        <v>83</v>
      </c>
      <c r="M34" s="496">
        <v>5278</v>
      </c>
      <c r="N34" s="419">
        <v>3341</v>
      </c>
      <c r="O34" s="232">
        <v>3813</v>
      </c>
      <c r="P34" s="247">
        <f t="shared" si="0"/>
        <v>0.3333333333333333</v>
      </c>
      <c r="Q34" s="238">
        <f t="shared" si="1"/>
        <v>1.3333333333333333</v>
      </c>
      <c r="R34" s="238">
        <f t="shared" si="2"/>
        <v>0.6</v>
      </c>
      <c r="S34" s="238">
        <f t="shared" si="3"/>
        <v>1.4545454545454546</v>
      </c>
      <c r="T34" s="238">
        <f t="shared" si="4"/>
        <v>8.5</v>
      </c>
      <c r="U34" s="238">
        <f t="shared" si="5"/>
        <v>0.75</v>
      </c>
      <c r="V34" s="239">
        <f t="shared" si="6"/>
        <v>2.5</v>
      </c>
      <c r="W34" s="240">
        <f t="shared" si="7"/>
        <v>2.027027027027027</v>
      </c>
      <c r="X34" s="238">
        <v>0.43243243243243246</v>
      </c>
      <c r="Y34" s="286">
        <v>2.2432432432432434</v>
      </c>
      <c r="Z34" s="497">
        <v>1.67</v>
      </c>
      <c r="AA34" s="499">
        <v>1.06</v>
      </c>
      <c r="AB34" s="364">
        <v>1.21</v>
      </c>
    </row>
    <row r="35" spans="1:28" s="245" customFormat="1" ht="13.5" customHeight="1">
      <c r="A35" s="714"/>
      <c r="B35" s="360" t="s">
        <v>29</v>
      </c>
      <c r="C35" s="230">
        <v>1</v>
      </c>
      <c r="D35" s="231">
        <v>3</v>
      </c>
      <c r="E35" s="231">
        <v>15</v>
      </c>
      <c r="F35" s="231">
        <v>12</v>
      </c>
      <c r="G35" s="231">
        <v>34</v>
      </c>
      <c r="H35" s="231">
        <v>0</v>
      </c>
      <c r="I35" s="232">
        <v>3</v>
      </c>
      <c r="J35" s="233">
        <f t="shared" si="8"/>
        <v>68</v>
      </c>
      <c r="K35" s="250">
        <v>20</v>
      </c>
      <c r="L35" s="255">
        <v>85</v>
      </c>
      <c r="M35" s="500">
        <v>3617</v>
      </c>
      <c r="N35" s="426">
        <v>3564</v>
      </c>
      <c r="O35" s="251">
        <v>3636</v>
      </c>
      <c r="P35" s="269">
        <f t="shared" si="0"/>
        <v>0.3333333333333333</v>
      </c>
      <c r="Q35" s="257">
        <f t="shared" si="1"/>
        <v>0.5</v>
      </c>
      <c r="R35" s="257">
        <f t="shared" si="2"/>
        <v>3</v>
      </c>
      <c r="S35" s="257">
        <f t="shared" si="3"/>
        <v>1.0909090909090908</v>
      </c>
      <c r="T35" s="257">
        <f t="shared" si="4"/>
        <v>8.5</v>
      </c>
      <c r="U35" s="257">
        <f t="shared" si="5"/>
        <v>0</v>
      </c>
      <c r="V35" s="258">
        <f t="shared" si="6"/>
        <v>0.75</v>
      </c>
      <c r="W35" s="256">
        <f t="shared" si="7"/>
        <v>1.837837837837838</v>
      </c>
      <c r="X35" s="257">
        <v>0.5405405405405406</v>
      </c>
      <c r="Y35" s="290">
        <v>2.2972972972972974</v>
      </c>
      <c r="Z35" s="501">
        <v>1.15</v>
      </c>
      <c r="AA35" s="506">
        <v>1.13</v>
      </c>
      <c r="AB35" s="371">
        <v>1.15</v>
      </c>
    </row>
    <row r="36" spans="1:28" s="245" customFormat="1" ht="13.5" customHeight="1">
      <c r="A36" s="712">
        <v>8</v>
      </c>
      <c r="B36" s="375" t="s">
        <v>30</v>
      </c>
      <c r="C36" s="317">
        <v>0</v>
      </c>
      <c r="D36" s="318">
        <v>3</v>
      </c>
      <c r="E36" s="318">
        <v>8</v>
      </c>
      <c r="F36" s="318">
        <v>4</v>
      </c>
      <c r="G36" s="318">
        <v>13</v>
      </c>
      <c r="H36" s="318">
        <v>0</v>
      </c>
      <c r="I36" s="319">
        <v>1</v>
      </c>
      <c r="J36" s="272">
        <f t="shared" si="8"/>
        <v>29</v>
      </c>
      <c r="K36" s="231">
        <v>17</v>
      </c>
      <c r="L36" s="236">
        <v>57</v>
      </c>
      <c r="M36" s="496">
        <v>3436</v>
      </c>
      <c r="N36" s="419">
        <v>2991</v>
      </c>
      <c r="O36" s="232">
        <v>2872</v>
      </c>
      <c r="P36" s="247">
        <f t="shared" si="0"/>
        <v>0</v>
      </c>
      <c r="Q36" s="238">
        <f t="shared" si="1"/>
        <v>0.5</v>
      </c>
      <c r="R36" s="238">
        <f t="shared" si="2"/>
        <v>1.6</v>
      </c>
      <c r="S36" s="238">
        <f t="shared" si="3"/>
        <v>0.36363636363636365</v>
      </c>
      <c r="T36" s="238">
        <f t="shared" si="4"/>
        <v>3.25</v>
      </c>
      <c r="U36" s="238">
        <f t="shared" si="5"/>
        <v>0</v>
      </c>
      <c r="V36" s="239">
        <f t="shared" si="6"/>
        <v>0.25</v>
      </c>
      <c r="W36" s="240">
        <f t="shared" si="7"/>
        <v>0.7837837837837838</v>
      </c>
      <c r="X36" s="238">
        <v>0.4594594594594595</v>
      </c>
      <c r="Y36" s="286">
        <v>1.5405405405405406</v>
      </c>
      <c r="Z36" s="497">
        <v>1.09</v>
      </c>
      <c r="AA36" s="499">
        <v>0.95</v>
      </c>
      <c r="AB36" s="364">
        <v>0.91</v>
      </c>
    </row>
    <row r="37" spans="1:28" s="245" customFormat="1" ht="13.5" customHeight="1">
      <c r="A37" s="713"/>
      <c r="B37" s="360" t="s">
        <v>31</v>
      </c>
      <c r="C37" s="230">
        <v>3</v>
      </c>
      <c r="D37" s="231">
        <v>7</v>
      </c>
      <c r="E37" s="231">
        <v>5</v>
      </c>
      <c r="F37" s="231">
        <v>8</v>
      </c>
      <c r="G37" s="231">
        <v>10</v>
      </c>
      <c r="H37" s="231">
        <v>1</v>
      </c>
      <c r="I37" s="232">
        <v>11</v>
      </c>
      <c r="J37" s="233">
        <f t="shared" si="8"/>
        <v>45</v>
      </c>
      <c r="K37" s="231">
        <v>18</v>
      </c>
      <c r="L37" s="236">
        <v>31</v>
      </c>
      <c r="M37" s="496">
        <v>3003</v>
      </c>
      <c r="N37" s="419">
        <v>2562</v>
      </c>
      <c r="O37" s="232">
        <v>2566</v>
      </c>
      <c r="P37" s="247">
        <f t="shared" si="0"/>
        <v>1</v>
      </c>
      <c r="Q37" s="238">
        <f t="shared" si="1"/>
        <v>1.1666666666666667</v>
      </c>
      <c r="R37" s="238">
        <f t="shared" si="2"/>
        <v>1</v>
      </c>
      <c r="S37" s="238">
        <f t="shared" si="3"/>
        <v>0.7272727272727273</v>
      </c>
      <c r="T37" s="238">
        <f t="shared" si="4"/>
        <v>2.5</v>
      </c>
      <c r="U37" s="238">
        <f t="shared" si="5"/>
        <v>0.25</v>
      </c>
      <c r="V37" s="268">
        <f t="shared" si="6"/>
        <v>2.75</v>
      </c>
      <c r="W37" s="240">
        <f t="shared" si="7"/>
        <v>1.2162162162162162</v>
      </c>
      <c r="X37" s="238">
        <v>0.4864864864864865</v>
      </c>
      <c r="Y37" s="286">
        <v>0.8378378378378378</v>
      </c>
      <c r="Z37" s="497">
        <v>0.96</v>
      </c>
      <c r="AA37" s="499">
        <v>0.82</v>
      </c>
      <c r="AB37" s="364">
        <v>0.83</v>
      </c>
    </row>
    <row r="38" spans="1:28" s="245" customFormat="1" ht="13.5" customHeight="1">
      <c r="A38" s="713"/>
      <c r="B38" s="360" t="s">
        <v>32</v>
      </c>
      <c r="C38" s="230">
        <v>1</v>
      </c>
      <c r="D38" s="231">
        <v>4</v>
      </c>
      <c r="E38" s="231">
        <v>4</v>
      </c>
      <c r="F38" s="231">
        <v>5</v>
      </c>
      <c r="G38" s="231">
        <v>4</v>
      </c>
      <c r="H38" s="231">
        <v>0</v>
      </c>
      <c r="I38" s="232">
        <v>4</v>
      </c>
      <c r="J38" s="233">
        <f t="shared" si="8"/>
        <v>22</v>
      </c>
      <c r="K38" s="231">
        <v>7</v>
      </c>
      <c r="L38" s="236">
        <v>37</v>
      </c>
      <c r="M38" s="496">
        <v>1897</v>
      </c>
      <c r="N38" s="419">
        <v>1657</v>
      </c>
      <c r="O38" s="232">
        <v>1721</v>
      </c>
      <c r="P38" s="247">
        <f aca="true" t="shared" si="9" ref="P38:P57">C38/3</f>
        <v>0.3333333333333333</v>
      </c>
      <c r="Q38" s="238">
        <f aca="true" t="shared" si="10" ref="Q38:Q57">D38/6</f>
        <v>0.6666666666666666</v>
      </c>
      <c r="R38" s="238">
        <f aca="true" t="shared" si="11" ref="R38:R57">E38/5</f>
        <v>0.8</v>
      </c>
      <c r="S38" s="238">
        <f aca="true" t="shared" si="12" ref="S38:S57">F38/11</f>
        <v>0.45454545454545453</v>
      </c>
      <c r="T38" s="238">
        <f aca="true" t="shared" si="13" ref="T38:T57">G38/4</f>
        <v>1</v>
      </c>
      <c r="U38" s="238">
        <f aca="true" t="shared" si="14" ref="U38:U57">H38/4</f>
        <v>0</v>
      </c>
      <c r="V38" s="268">
        <f aca="true" t="shared" si="15" ref="V38:V57">I38/4</f>
        <v>1</v>
      </c>
      <c r="W38" s="240">
        <f aca="true" t="shared" si="16" ref="W38:W58">J38/37</f>
        <v>0.5945945945945946</v>
      </c>
      <c r="X38" s="238">
        <v>0.1891891891891892</v>
      </c>
      <c r="Y38" s="286">
        <v>1</v>
      </c>
      <c r="Z38" s="497">
        <v>0.63</v>
      </c>
      <c r="AA38" s="499">
        <v>0.55</v>
      </c>
      <c r="AB38" s="364">
        <v>0.57</v>
      </c>
    </row>
    <row r="39" spans="1:28" s="245" customFormat="1" ht="13.5" customHeight="1">
      <c r="A39" s="713"/>
      <c r="B39" s="360" t="s">
        <v>33</v>
      </c>
      <c r="C39" s="230">
        <v>2</v>
      </c>
      <c r="D39" s="231">
        <v>2</v>
      </c>
      <c r="E39" s="231">
        <v>6</v>
      </c>
      <c r="F39" s="231">
        <v>10</v>
      </c>
      <c r="G39" s="231">
        <v>5</v>
      </c>
      <c r="H39" s="231">
        <v>0</v>
      </c>
      <c r="I39" s="232">
        <v>8</v>
      </c>
      <c r="J39" s="233">
        <f t="shared" si="8"/>
        <v>33</v>
      </c>
      <c r="K39" s="231">
        <v>9</v>
      </c>
      <c r="L39" s="236">
        <v>34</v>
      </c>
      <c r="M39" s="496">
        <v>2444</v>
      </c>
      <c r="N39" s="419">
        <v>1988</v>
      </c>
      <c r="O39" s="232">
        <v>2157</v>
      </c>
      <c r="P39" s="247">
        <f t="shared" si="9"/>
        <v>0.6666666666666666</v>
      </c>
      <c r="Q39" s="238">
        <f t="shared" si="10"/>
        <v>0.3333333333333333</v>
      </c>
      <c r="R39" s="238">
        <f t="shared" si="11"/>
        <v>1.2</v>
      </c>
      <c r="S39" s="238">
        <f t="shared" si="12"/>
        <v>0.9090909090909091</v>
      </c>
      <c r="T39" s="238">
        <f t="shared" si="13"/>
        <v>1.25</v>
      </c>
      <c r="U39" s="238">
        <f t="shared" si="14"/>
        <v>0</v>
      </c>
      <c r="V39" s="268">
        <f t="shared" si="15"/>
        <v>2</v>
      </c>
      <c r="W39" s="240">
        <f t="shared" si="16"/>
        <v>0.8918918918918919</v>
      </c>
      <c r="X39" s="238">
        <v>0.24324324324324326</v>
      </c>
      <c r="Y39" s="286">
        <v>0.918918918918919</v>
      </c>
      <c r="Z39" s="497">
        <v>0.78</v>
      </c>
      <c r="AA39" s="499">
        <v>0.64</v>
      </c>
      <c r="AB39" s="364">
        <v>0.69</v>
      </c>
    </row>
    <row r="40" spans="1:28" s="245" customFormat="1" ht="13.5" customHeight="1">
      <c r="A40" s="714"/>
      <c r="B40" s="365" t="s">
        <v>34</v>
      </c>
      <c r="C40" s="249">
        <v>0</v>
      </c>
      <c r="D40" s="250">
        <v>2</v>
      </c>
      <c r="E40" s="250">
        <v>4</v>
      </c>
      <c r="F40" s="250">
        <v>7</v>
      </c>
      <c r="G40" s="250">
        <v>5</v>
      </c>
      <c r="H40" s="250">
        <v>2</v>
      </c>
      <c r="I40" s="251">
        <v>4</v>
      </c>
      <c r="J40" s="252">
        <f t="shared" si="8"/>
        <v>24</v>
      </c>
      <c r="K40" s="250">
        <v>23</v>
      </c>
      <c r="L40" s="255">
        <v>44</v>
      </c>
      <c r="M40" s="500">
        <v>2603</v>
      </c>
      <c r="N40" s="426">
        <v>2133</v>
      </c>
      <c r="O40" s="251">
        <v>2308</v>
      </c>
      <c r="P40" s="269">
        <f t="shared" si="9"/>
        <v>0</v>
      </c>
      <c r="Q40" s="257">
        <f t="shared" si="10"/>
        <v>0.3333333333333333</v>
      </c>
      <c r="R40" s="257">
        <f t="shared" si="11"/>
        <v>0.8</v>
      </c>
      <c r="S40" s="257">
        <f t="shared" si="12"/>
        <v>0.6363636363636364</v>
      </c>
      <c r="T40" s="257">
        <f t="shared" si="13"/>
        <v>1.25</v>
      </c>
      <c r="U40" s="257">
        <f t="shared" si="14"/>
        <v>0.5</v>
      </c>
      <c r="V40" s="270">
        <f t="shared" si="15"/>
        <v>1</v>
      </c>
      <c r="W40" s="256">
        <f t="shared" si="16"/>
        <v>0.6486486486486487</v>
      </c>
      <c r="X40" s="257">
        <v>0.6216216216216216</v>
      </c>
      <c r="Y40" s="290">
        <v>1.1891891891891893</v>
      </c>
      <c r="Z40" s="501">
        <v>0.83</v>
      </c>
      <c r="AA40" s="506">
        <v>0.68</v>
      </c>
      <c r="AB40" s="371">
        <v>0.73</v>
      </c>
    </row>
    <row r="41" spans="1:28" s="245" customFormat="1" ht="13.5" customHeight="1">
      <c r="A41" s="712">
        <v>9</v>
      </c>
      <c r="B41" s="360" t="s">
        <v>35</v>
      </c>
      <c r="C41" s="230">
        <v>1</v>
      </c>
      <c r="D41" s="231">
        <v>8</v>
      </c>
      <c r="E41" s="231">
        <v>6</v>
      </c>
      <c r="F41" s="231">
        <v>14</v>
      </c>
      <c r="G41" s="231">
        <v>5</v>
      </c>
      <c r="H41" s="231">
        <v>3</v>
      </c>
      <c r="I41" s="232">
        <v>1</v>
      </c>
      <c r="J41" s="233">
        <f t="shared" si="8"/>
        <v>38</v>
      </c>
      <c r="K41" s="231">
        <v>23</v>
      </c>
      <c r="L41" s="236">
        <v>40</v>
      </c>
      <c r="M41" s="496">
        <v>3118</v>
      </c>
      <c r="N41" s="419">
        <v>2450</v>
      </c>
      <c r="O41" s="232">
        <v>2546</v>
      </c>
      <c r="P41" s="247">
        <f t="shared" si="9"/>
        <v>0.3333333333333333</v>
      </c>
      <c r="Q41" s="238">
        <f t="shared" si="10"/>
        <v>1.3333333333333333</v>
      </c>
      <c r="R41" s="238">
        <f t="shared" si="11"/>
        <v>1.2</v>
      </c>
      <c r="S41" s="238">
        <f t="shared" si="12"/>
        <v>1.2727272727272727</v>
      </c>
      <c r="T41" s="238">
        <f t="shared" si="13"/>
        <v>1.25</v>
      </c>
      <c r="U41" s="238">
        <f t="shared" si="14"/>
        <v>0.75</v>
      </c>
      <c r="V41" s="239">
        <f t="shared" si="15"/>
        <v>0.25</v>
      </c>
      <c r="W41" s="240">
        <f t="shared" si="16"/>
        <v>1.027027027027027</v>
      </c>
      <c r="X41" s="238">
        <v>0.6216216216216216</v>
      </c>
      <c r="Y41" s="286">
        <v>1.0810810810810811</v>
      </c>
      <c r="Z41" s="497">
        <v>0.99</v>
      </c>
      <c r="AA41" s="499">
        <v>0.78</v>
      </c>
      <c r="AB41" s="364">
        <v>0.81</v>
      </c>
    </row>
    <row r="42" spans="1:28" s="245" customFormat="1" ht="13.5" customHeight="1">
      <c r="A42" s="713"/>
      <c r="B42" s="360" t="s">
        <v>36</v>
      </c>
      <c r="C42" s="230">
        <v>3</v>
      </c>
      <c r="D42" s="231">
        <v>5</v>
      </c>
      <c r="E42" s="231">
        <v>3</v>
      </c>
      <c r="F42" s="231">
        <v>14</v>
      </c>
      <c r="G42" s="231">
        <v>4</v>
      </c>
      <c r="H42" s="231">
        <v>2</v>
      </c>
      <c r="I42" s="232">
        <v>1</v>
      </c>
      <c r="J42" s="233">
        <f t="shared" si="8"/>
        <v>32</v>
      </c>
      <c r="K42" s="231">
        <v>26</v>
      </c>
      <c r="L42" s="236">
        <v>41</v>
      </c>
      <c r="M42" s="496">
        <v>3445</v>
      </c>
      <c r="N42" s="419">
        <v>2697</v>
      </c>
      <c r="O42" s="232">
        <v>2794</v>
      </c>
      <c r="P42" s="247">
        <f t="shared" si="9"/>
        <v>1</v>
      </c>
      <c r="Q42" s="238">
        <f t="shared" si="10"/>
        <v>0.8333333333333334</v>
      </c>
      <c r="R42" s="238">
        <f t="shared" si="11"/>
        <v>0.6</v>
      </c>
      <c r="S42" s="238">
        <f t="shared" si="12"/>
        <v>1.2727272727272727</v>
      </c>
      <c r="T42" s="238">
        <f t="shared" si="13"/>
        <v>1</v>
      </c>
      <c r="U42" s="238">
        <f t="shared" si="14"/>
        <v>0.5</v>
      </c>
      <c r="V42" s="239">
        <f t="shared" si="15"/>
        <v>0.25</v>
      </c>
      <c r="W42" s="240">
        <f t="shared" si="16"/>
        <v>0.8648648648648649</v>
      </c>
      <c r="X42" s="238">
        <v>0.7027027027027027</v>
      </c>
      <c r="Y42" s="286">
        <v>1.1081081081081081</v>
      </c>
      <c r="Z42" s="497">
        <v>1.09</v>
      </c>
      <c r="AA42" s="499">
        <v>0.86</v>
      </c>
      <c r="AB42" s="364">
        <v>0.89</v>
      </c>
    </row>
    <row r="43" spans="1:28" s="245" customFormat="1" ht="13.5" customHeight="1">
      <c r="A43" s="713"/>
      <c r="B43" s="360" t="s">
        <v>37</v>
      </c>
      <c r="C43" s="230">
        <v>0</v>
      </c>
      <c r="D43" s="231">
        <v>5</v>
      </c>
      <c r="E43" s="231">
        <v>2</v>
      </c>
      <c r="F43" s="231">
        <v>11</v>
      </c>
      <c r="G43" s="231">
        <v>6</v>
      </c>
      <c r="H43" s="231">
        <v>0</v>
      </c>
      <c r="I43" s="232">
        <v>0</v>
      </c>
      <c r="J43" s="233">
        <f t="shared" si="8"/>
        <v>24</v>
      </c>
      <c r="K43" s="231">
        <v>18</v>
      </c>
      <c r="L43" s="236">
        <v>13</v>
      </c>
      <c r="M43" s="496">
        <v>3119</v>
      </c>
      <c r="N43" s="419">
        <v>2325</v>
      </c>
      <c r="O43" s="232">
        <v>2213</v>
      </c>
      <c r="P43" s="247">
        <f t="shared" si="9"/>
        <v>0</v>
      </c>
      <c r="Q43" s="238">
        <f t="shared" si="10"/>
        <v>0.8333333333333334</v>
      </c>
      <c r="R43" s="238">
        <f t="shared" si="11"/>
        <v>0.4</v>
      </c>
      <c r="S43" s="238">
        <f t="shared" si="12"/>
        <v>1</v>
      </c>
      <c r="T43" s="238">
        <f t="shared" si="13"/>
        <v>1.5</v>
      </c>
      <c r="U43" s="238">
        <f t="shared" si="14"/>
        <v>0</v>
      </c>
      <c r="V43" s="239">
        <f t="shared" si="15"/>
        <v>0</v>
      </c>
      <c r="W43" s="240">
        <f t="shared" si="16"/>
        <v>0.6486486486486487</v>
      </c>
      <c r="X43" s="238">
        <v>0.4864864864864865</v>
      </c>
      <c r="Y43" s="286">
        <v>0.35135135135135137</v>
      </c>
      <c r="Z43" s="497">
        <v>0.99</v>
      </c>
      <c r="AA43" s="499">
        <v>0.74</v>
      </c>
      <c r="AB43" s="364">
        <v>0.71</v>
      </c>
    </row>
    <row r="44" spans="1:28" s="245" customFormat="1" ht="13.5" customHeight="1">
      <c r="A44" s="714"/>
      <c r="B44" s="365" t="s">
        <v>38</v>
      </c>
      <c r="C44" s="249">
        <v>1</v>
      </c>
      <c r="D44" s="250">
        <v>4</v>
      </c>
      <c r="E44" s="250">
        <v>6</v>
      </c>
      <c r="F44" s="250">
        <v>15</v>
      </c>
      <c r="G44" s="250">
        <v>10</v>
      </c>
      <c r="H44" s="250">
        <v>0</v>
      </c>
      <c r="I44" s="251">
        <v>1</v>
      </c>
      <c r="J44" s="252">
        <f t="shared" si="8"/>
        <v>37</v>
      </c>
      <c r="K44" s="250">
        <v>29</v>
      </c>
      <c r="L44" s="255">
        <v>39</v>
      </c>
      <c r="M44" s="500">
        <v>3728</v>
      </c>
      <c r="N44" s="426">
        <v>2289</v>
      </c>
      <c r="O44" s="251">
        <v>2961</v>
      </c>
      <c r="P44" s="269">
        <f t="shared" si="9"/>
        <v>0.3333333333333333</v>
      </c>
      <c r="Q44" s="257">
        <f t="shared" si="10"/>
        <v>0.6666666666666666</v>
      </c>
      <c r="R44" s="257">
        <f t="shared" si="11"/>
        <v>1.2</v>
      </c>
      <c r="S44" s="257">
        <f t="shared" si="12"/>
        <v>1.3636363636363635</v>
      </c>
      <c r="T44" s="257">
        <f t="shared" si="13"/>
        <v>2.5</v>
      </c>
      <c r="U44" s="257">
        <f t="shared" si="14"/>
        <v>0</v>
      </c>
      <c r="V44" s="258">
        <f t="shared" si="15"/>
        <v>0.25</v>
      </c>
      <c r="W44" s="256">
        <f t="shared" si="16"/>
        <v>1</v>
      </c>
      <c r="X44" s="257">
        <v>0.7837837837837838</v>
      </c>
      <c r="Y44" s="290">
        <v>1.054054054054054</v>
      </c>
      <c r="Z44" s="501">
        <v>1.18</v>
      </c>
      <c r="AA44" s="506">
        <v>0.73</v>
      </c>
      <c r="AB44" s="371">
        <v>0.94</v>
      </c>
    </row>
    <row r="45" spans="1:28" s="245" customFormat="1" ht="13.5" customHeight="1">
      <c r="A45" s="712">
        <v>10</v>
      </c>
      <c r="B45" s="375" t="s">
        <v>39</v>
      </c>
      <c r="C45" s="317">
        <v>2</v>
      </c>
      <c r="D45" s="318">
        <v>9</v>
      </c>
      <c r="E45" s="318">
        <v>7</v>
      </c>
      <c r="F45" s="318">
        <v>20</v>
      </c>
      <c r="G45" s="318">
        <v>16</v>
      </c>
      <c r="H45" s="318">
        <v>1</v>
      </c>
      <c r="I45" s="319">
        <v>2</v>
      </c>
      <c r="J45" s="272">
        <f t="shared" si="8"/>
        <v>57</v>
      </c>
      <c r="K45" s="318">
        <v>42</v>
      </c>
      <c r="L45" s="236">
        <v>26</v>
      </c>
      <c r="M45" s="496">
        <v>3986</v>
      </c>
      <c r="N45" s="419">
        <v>3023</v>
      </c>
      <c r="O45" s="232">
        <v>3189</v>
      </c>
      <c r="P45" s="247">
        <f t="shared" si="9"/>
        <v>0.6666666666666666</v>
      </c>
      <c r="Q45" s="238">
        <f t="shared" si="10"/>
        <v>1.5</v>
      </c>
      <c r="R45" s="238">
        <f t="shared" si="11"/>
        <v>1.4</v>
      </c>
      <c r="S45" s="238">
        <f t="shared" si="12"/>
        <v>1.8181818181818181</v>
      </c>
      <c r="T45" s="238">
        <f t="shared" si="13"/>
        <v>4</v>
      </c>
      <c r="U45" s="238">
        <f t="shared" si="14"/>
        <v>0.25</v>
      </c>
      <c r="V45" s="239">
        <f t="shared" si="15"/>
        <v>0.5</v>
      </c>
      <c r="W45" s="240">
        <f t="shared" si="16"/>
        <v>1.5405405405405406</v>
      </c>
      <c r="X45" s="238">
        <v>1.135135135135135</v>
      </c>
      <c r="Y45" s="286">
        <v>0.7027027027027027</v>
      </c>
      <c r="Z45" s="497">
        <v>1.27</v>
      </c>
      <c r="AA45" s="503">
        <v>0.96</v>
      </c>
      <c r="AB45" s="364">
        <v>1.01</v>
      </c>
    </row>
    <row r="46" spans="1:28" s="245" customFormat="1" ht="13.5" customHeight="1">
      <c r="A46" s="713"/>
      <c r="B46" s="360" t="s">
        <v>40</v>
      </c>
      <c r="C46" s="230">
        <v>3</v>
      </c>
      <c r="D46" s="231">
        <v>4</v>
      </c>
      <c r="E46" s="231">
        <v>6</v>
      </c>
      <c r="F46" s="231">
        <v>11</v>
      </c>
      <c r="G46" s="231">
        <v>16</v>
      </c>
      <c r="H46" s="231">
        <v>0</v>
      </c>
      <c r="I46" s="232">
        <v>0</v>
      </c>
      <c r="J46" s="233">
        <f t="shared" si="8"/>
        <v>40</v>
      </c>
      <c r="K46" s="231">
        <v>52</v>
      </c>
      <c r="L46" s="236">
        <v>47</v>
      </c>
      <c r="M46" s="496">
        <v>4008</v>
      </c>
      <c r="N46" s="419">
        <v>3127</v>
      </c>
      <c r="O46" s="232">
        <v>2740</v>
      </c>
      <c r="P46" s="247">
        <f t="shared" si="9"/>
        <v>1</v>
      </c>
      <c r="Q46" s="238">
        <f t="shared" si="10"/>
        <v>0.6666666666666666</v>
      </c>
      <c r="R46" s="238">
        <f t="shared" si="11"/>
        <v>1.2</v>
      </c>
      <c r="S46" s="238">
        <f t="shared" si="12"/>
        <v>1</v>
      </c>
      <c r="T46" s="238">
        <f t="shared" si="13"/>
        <v>4</v>
      </c>
      <c r="U46" s="238">
        <f t="shared" si="14"/>
        <v>0</v>
      </c>
      <c r="V46" s="268">
        <f t="shared" si="15"/>
        <v>0</v>
      </c>
      <c r="W46" s="240">
        <f t="shared" si="16"/>
        <v>1.0810810810810811</v>
      </c>
      <c r="X46" s="238">
        <v>1.4054054054054055</v>
      </c>
      <c r="Y46" s="286">
        <v>1.2702702702702702</v>
      </c>
      <c r="Z46" s="497">
        <v>1.28</v>
      </c>
      <c r="AA46" s="503">
        <v>0.99</v>
      </c>
      <c r="AB46" s="364">
        <v>0.87</v>
      </c>
    </row>
    <row r="47" spans="1:28" s="245" customFormat="1" ht="13.5" customHeight="1">
      <c r="A47" s="713"/>
      <c r="B47" s="360" t="s">
        <v>41</v>
      </c>
      <c r="C47" s="230">
        <v>2</v>
      </c>
      <c r="D47" s="231">
        <v>4</v>
      </c>
      <c r="E47" s="231">
        <v>12</v>
      </c>
      <c r="F47" s="231">
        <v>5</v>
      </c>
      <c r="G47" s="231">
        <v>9</v>
      </c>
      <c r="H47" s="231">
        <v>0</v>
      </c>
      <c r="I47" s="232">
        <v>2</v>
      </c>
      <c r="J47" s="233">
        <f t="shared" si="8"/>
        <v>34</v>
      </c>
      <c r="K47" s="231">
        <v>34</v>
      </c>
      <c r="L47" s="236">
        <v>43</v>
      </c>
      <c r="M47" s="496">
        <v>3753</v>
      </c>
      <c r="N47" s="419">
        <v>2414</v>
      </c>
      <c r="O47" s="232">
        <v>3555</v>
      </c>
      <c r="P47" s="247">
        <f t="shared" si="9"/>
        <v>0.6666666666666666</v>
      </c>
      <c r="Q47" s="238">
        <f t="shared" si="10"/>
        <v>0.6666666666666666</v>
      </c>
      <c r="R47" s="238">
        <f t="shared" si="11"/>
        <v>2.4</v>
      </c>
      <c r="S47" s="238">
        <f t="shared" si="12"/>
        <v>0.45454545454545453</v>
      </c>
      <c r="T47" s="238">
        <f t="shared" si="13"/>
        <v>2.25</v>
      </c>
      <c r="U47" s="238">
        <f t="shared" si="14"/>
        <v>0</v>
      </c>
      <c r="V47" s="268">
        <f t="shared" si="15"/>
        <v>0.5</v>
      </c>
      <c r="W47" s="240">
        <f t="shared" si="16"/>
        <v>0.918918918918919</v>
      </c>
      <c r="X47" s="238">
        <v>0.918918918918919</v>
      </c>
      <c r="Y47" s="286">
        <v>1.162162162162162</v>
      </c>
      <c r="Z47" s="497">
        <v>1.19</v>
      </c>
      <c r="AA47" s="503">
        <v>0.77</v>
      </c>
      <c r="AB47" s="364">
        <v>1.13</v>
      </c>
    </row>
    <row r="48" spans="1:28" s="245" customFormat="1" ht="13.5" customHeight="1">
      <c r="A48" s="713"/>
      <c r="B48" s="360" t="s">
        <v>42</v>
      </c>
      <c r="C48" s="230">
        <v>2</v>
      </c>
      <c r="D48" s="231">
        <v>10</v>
      </c>
      <c r="E48" s="231">
        <v>5</v>
      </c>
      <c r="F48" s="231">
        <v>14</v>
      </c>
      <c r="G48" s="231">
        <v>26</v>
      </c>
      <c r="H48" s="231">
        <v>1</v>
      </c>
      <c r="I48" s="232">
        <v>4</v>
      </c>
      <c r="J48" s="233">
        <f t="shared" si="8"/>
        <v>62</v>
      </c>
      <c r="K48" s="231">
        <v>48</v>
      </c>
      <c r="L48" s="236">
        <v>40</v>
      </c>
      <c r="M48" s="496">
        <v>5261</v>
      </c>
      <c r="N48" s="419">
        <v>3473</v>
      </c>
      <c r="O48" s="232">
        <v>3882</v>
      </c>
      <c r="P48" s="247">
        <f t="shared" si="9"/>
        <v>0.6666666666666666</v>
      </c>
      <c r="Q48" s="238">
        <f t="shared" si="10"/>
        <v>1.6666666666666667</v>
      </c>
      <c r="R48" s="238">
        <f t="shared" si="11"/>
        <v>1</v>
      </c>
      <c r="S48" s="238">
        <f t="shared" si="12"/>
        <v>1.2727272727272727</v>
      </c>
      <c r="T48" s="238">
        <f t="shared" si="13"/>
        <v>6.5</v>
      </c>
      <c r="U48" s="238">
        <f t="shared" si="14"/>
        <v>0.25</v>
      </c>
      <c r="V48" s="268">
        <f t="shared" si="15"/>
        <v>1</v>
      </c>
      <c r="W48" s="240">
        <f t="shared" si="16"/>
        <v>1.6756756756756757</v>
      </c>
      <c r="X48" s="238">
        <v>1.2972972972972974</v>
      </c>
      <c r="Y48" s="286">
        <v>1.0810810810810811</v>
      </c>
      <c r="Z48" s="497">
        <v>1.67</v>
      </c>
      <c r="AA48" s="503">
        <v>1.1</v>
      </c>
      <c r="AB48" s="364">
        <v>1.23</v>
      </c>
    </row>
    <row r="49" spans="1:28" s="245" customFormat="1" ht="13.5" customHeight="1">
      <c r="A49" s="714"/>
      <c r="B49" s="365" t="s">
        <v>43</v>
      </c>
      <c r="C49" s="249">
        <v>2</v>
      </c>
      <c r="D49" s="250">
        <v>2</v>
      </c>
      <c r="E49" s="250">
        <v>10</v>
      </c>
      <c r="F49" s="250">
        <v>12</v>
      </c>
      <c r="G49" s="250">
        <v>26</v>
      </c>
      <c r="H49" s="250">
        <v>0</v>
      </c>
      <c r="I49" s="251">
        <v>5</v>
      </c>
      <c r="J49" s="252">
        <f t="shared" si="8"/>
        <v>57</v>
      </c>
      <c r="K49" s="250">
        <v>60</v>
      </c>
      <c r="L49" s="255">
        <v>47</v>
      </c>
      <c r="M49" s="500">
        <v>6023</v>
      </c>
      <c r="N49" s="426">
        <v>3717</v>
      </c>
      <c r="O49" s="251">
        <v>3876</v>
      </c>
      <c r="P49" s="269">
        <f t="shared" si="9"/>
        <v>0.6666666666666666</v>
      </c>
      <c r="Q49" s="257">
        <f t="shared" si="10"/>
        <v>0.3333333333333333</v>
      </c>
      <c r="R49" s="257">
        <f t="shared" si="11"/>
        <v>2</v>
      </c>
      <c r="S49" s="257">
        <f t="shared" si="12"/>
        <v>1.0909090909090908</v>
      </c>
      <c r="T49" s="257">
        <f t="shared" si="13"/>
        <v>6.5</v>
      </c>
      <c r="U49" s="257">
        <f t="shared" si="14"/>
        <v>0</v>
      </c>
      <c r="V49" s="270">
        <f t="shared" si="15"/>
        <v>1.25</v>
      </c>
      <c r="W49" s="256">
        <f t="shared" si="16"/>
        <v>1.5405405405405406</v>
      </c>
      <c r="X49" s="257">
        <v>1.6216216216216217</v>
      </c>
      <c r="Y49" s="290">
        <v>1.2702702702702702</v>
      </c>
      <c r="Z49" s="501">
        <v>1.92</v>
      </c>
      <c r="AA49" s="502">
        <v>1.18</v>
      </c>
      <c r="AB49" s="371">
        <v>1.23</v>
      </c>
    </row>
    <row r="50" spans="1:28" s="245" customFormat="1" ht="13.5" customHeight="1">
      <c r="A50" s="712">
        <v>11</v>
      </c>
      <c r="B50" s="360" t="s">
        <v>44</v>
      </c>
      <c r="C50" s="230">
        <v>4</v>
      </c>
      <c r="D50" s="231">
        <v>5</v>
      </c>
      <c r="E50" s="231">
        <v>7</v>
      </c>
      <c r="F50" s="231">
        <v>18</v>
      </c>
      <c r="G50" s="231">
        <v>17</v>
      </c>
      <c r="H50" s="231">
        <v>2</v>
      </c>
      <c r="I50" s="232">
        <v>1</v>
      </c>
      <c r="J50" s="233">
        <f t="shared" si="8"/>
        <v>54</v>
      </c>
      <c r="K50" s="231">
        <v>69</v>
      </c>
      <c r="L50" s="232">
        <v>67</v>
      </c>
      <c r="M50" s="496">
        <v>5375</v>
      </c>
      <c r="N50" s="419">
        <v>3491</v>
      </c>
      <c r="O50" s="232">
        <v>5240</v>
      </c>
      <c r="P50" s="247">
        <f t="shared" si="9"/>
        <v>1.3333333333333333</v>
      </c>
      <c r="Q50" s="238">
        <f t="shared" si="10"/>
        <v>0.8333333333333334</v>
      </c>
      <c r="R50" s="238">
        <f t="shared" si="11"/>
        <v>1.4</v>
      </c>
      <c r="S50" s="238">
        <f t="shared" si="12"/>
        <v>1.6363636363636365</v>
      </c>
      <c r="T50" s="238">
        <f t="shared" si="13"/>
        <v>4.25</v>
      </c>
      <c r="U50" s="238">
        <f t="shared" si="14"/>
        <v>0.5</v>
      </c>
      <c r="V50" s="239">
        <f t="shared" si="15"/>
        <v>0.25</v>
      </c>
      <c r="W50" s="240">
        <f t="shared" si="16"/>
        <v>1.4594594594594594</v>
      </c>
      <c r="X50" s="238">
        <v>1.864864864864865</v>
      </c>
      <c r="Y50" s="286">
        <v>1.8108108108108107</v>
      </c>
      <c r="Z50" s="497">
        <v>1.71</v>
      </c>
      <c r="AA50" s="503">
        <v>1.11</v>
      </c>
      <c r="AB50" s="364">
        <v>1.66</v>
      </c>
    </row>
    <row r="51" spans="1:28" s="245" customFormat="1" ht="13.5" customHeight="1">
      <c r="A51" s="713"/>
      <c r="B51" s="360" t="s">
        <v>45</v>
      </c>
      <c r="C51" s="230">
        <v>5</v>
      </c>
      <c r="D51" s="231">
        <v>11</v>
      </c>
      <c r="E51" s="231">
        <v>6</v>
      </c>
      <c r="F51" s="231">
        <v>26</v>
      </c>
      <c r="G51" s="231">
        <v>18</v>
      </c>
      <c r="H51" s="231">
        <v>6</v>
      </c>
      <c r="I51" s="232">
        <v>1</v>
      </c>
      <c r="J51" s="233">
        <f t="shared" si="8"/>
        <v>73</v>
      </c>
      <c r="K51" s="231">
        <v>55</v>
      </c>
      <c r="L51" s="232">
        <v>78</v>
      </c>
      <c r="M51" s="496">
        <v>6858</v>
      </c>
      <c r="N51" s="419">
        <v>4285</v>
      </c>
      <c r="O51" s="232">
        <v>5259</v>
      </c>
      <c r="P51" s="247">
        <f t="shared" si="9"/>
        <v>1.6666666666666667</v>
      </c>
      <c r="Q51" s="238">
        <f t="shared" si="10"/>
        <v>1.8333333333333333</v>
      </c>
      <c r="R51" s="238">
        <f t="shared" si="11"/>
        <v>1.2</v>
      </c>
      <c r="S51" s="238">
        <f t="shared" si="12"/>
        <v>2.3636363636363638</v>
      </c>
      <c r="T51" s="238">
        <f t="shared" si="13"/>
        <v>4.5</v>
      </c>
      <c r="U51" s="238">
        <f t="shared" si="14"/>
        <v>1.5</v>
      </c>
      <c r="V51" s="239">
        <f t="shared" si="15"/>
        <v>0.25</v>
      </c>
      <c r="W51" s="240">
        <f t="shared" si="16"/>
        <v>1.972972972972973</v>
      </c>
      <c r="X51" s="238">
        <v>1.4864864864864864</v>
      </c>
      <c r="Y51" s="286">
        <v>2.108108108108108</v>
      </c>
      <c r="Z51" s="497">
        <v>2.17</v>
      </c>
      <c r="AA51" s="503">
        <v>1.36</v>
      </c>
      <c r="AB51" s="364">
        <v>1.67</v>
      </c>
    </row>
    <row r="52" spans="1:28" s="245" customFormat="1" ht="13.5" customHeight="1">
      <c r="A52" s="713"/>
      <c r="B52" s="360" t="s">
        <v>46</v>
      </c>
      <c r="C52" s="230">
        <v>4</v>
      </c>
      <c r="D52" s="231">
        <v>8</v>
      </c>
      <c r="E52" s="231">
        <v>6</v>
      </c>
      <c r="F52" s="231">
        <v>47</v>
      </c>
      <c r="G52" s="231">
        <v>22</v>
      </c>
      <c r="H52" s="231">
        <v>0</v>
      </c>
      <c r="I52" s="232">
        <v>5</v>
      </c>
      <c r="J52" s="233">
        <f t="shared" si="8"/>
        <v>92</v>
      </c>
      <c r="K52" s="231">
        <v>54</v>
      </c>
      <c r="L52" s="232">
        <v>81</v>
      </c>
      <c r="M52" s="496">
        <v>7820</v>
      </c>
      <c r="N52" s="419">
        <v>4706</v>
      </c>
      <c r="O52" s="232">
        <v>4971</v>
      </c>
      <c r="P52" s="247">
        <f t="shared" si="9"/>
        <v>1.3333333333333333</v>
      </c>
      <c r="Q52" s="238">
        <f t="shared" si="10"/>
        <v>1.3333333333333333</v>
      </c>
      <c r="R52" s="238">
        <f t="shared" si="11"/>
        <v>1.2</v>
      </c>
      <c r="S52" s="238">
        <f t="shared" si="12"/>
        <v>4.2727272727272725</v>
      </c>
      <c r="T52" s="238">
        <f t="shared" si="13"/>
        <v>5.5</v>
      </c>
      <c r="U52" s="238">
        <f t="shared" si="14"/>
        <v>0</v>
      </c>
      <c r="V52" s="239">
        <f t="shared" si="15"/>
        <v>1.25</v>
      </c>
      <c r="W52" s="240">
        <f t="shared" si="16"/>
        <v>2.4864864864864864</v>
      </c>
      <c r="X52" s="238">
        <v>1.4594594594594594</v>
      </c>
      <c r="Y52" s="239">
        <v>2.189189189189189</v>
      </c>
      <c r="Z52" s="497">
        <v>2.49</v>
      </c>
      <c r="AA52" s="503">
        <v>1.5</v>
      </c>
      <c r="AB52" s="364">
        <v>1.58</v>
      </c>
    </row>
    <row r="53" spans="1:28" s="245" customFormat="1" ht="13.5" customHeight="1">
      <c r="A53" s="714"/>
      <c r="B53" s="365" t="s">
        <v>47</v>
      </c>
      <c r="C53" s="249">
        <v>2</v>
      </c>
      <c r="D53" s="250">
        <v>4</v>
      </c>
      <c r="E53" s="250">
        <v>7</v>
      </c>
      <c r="F53" s="250">
        <v>51</v>
      </c>
      <c r="G53" s="250">
        <v>22</v>
      </c>
      <c r="H53" s="250">
        <v>2</v>
      </c>
      <c r="I53" s="251">
        <v>6</v>
      </c>
      <c r="J53" s="252">
        <f t="shared" si="8"/>
        <v>94</v>
      </c>
      <c r="K53" s="250">
        <v>62</v>
      </c>
      <c r="L53" s="251">
        <v>85</v>
      </c>
      <c r="M53" s="500">
        <v>7575</v>
      </c>
      <c r="N53" s="426">
        <v>6002</v>
      </c>
      <c r="O53" s="251">
        <v>5563</v>
      </c>
      <c r="P53" s="269">
        <f t="shared" si="9"/>
        <v>0.6666666666666666</v>
      </c>
      <c r="Q53" s="257">
        <f t="shared" si="10"/>
        <v>0.6666666666666666</v>
      </c>
      <c r="R53" s="257">
        <f t="shared" si="11"/>
        <v>1.4</v>
      </c>
      <c r="S53" s="257">
        <f t="shared" si="12"/>
        <v>4.636363636363637</v>
      </c>
      <c r="T53" s="257">
        <f t="shared" si="13"/>
        <v>5.5</v>
      </c>
      <c r="U53" s="257">
        <f t="shared" si="14"/>
        <v>0.5</v>
      </c>
      <c r="V53" s="258">
        <f t="shared" si="15"/>
        <v>1.5</v>
      </c>
      <c r="W53" s="256">
        <f t="shared" si="16"/>
        <v>2.5405405405405403</v>
      </c>
      <c r="X53" s="257">
        <v>1.6756756756756757</v>
      </c>
      <c r="Y53" s="258">
        <v>2.2972972972972974</v>
      </c>
      <c r="Z53" s="501">
        <v>2.4</v>
      </c>
      <c r="AA53" s="502">
        <v>1.9</v>
      </c>
      <c r="AB53" s="371">
        <v>1.76</v>
      </c>
    </row>
    <row r="54" spans="1:28" s="245" customFormat="1" ht="13.5" customHeight="1">
      <c r="A54" s="712">
        <v>12</v>
      </c>
      <c r="B54" s="360" t="s">
        <v>48</v>
      </c>
      <c r="C54" s="230">
        <v>2</v>
      </c>
      <c r="D54" s="231">
        <v>12</v>
      </c>
      <c r="E54" s="231">
        <v>8</v>
      </c>
      <c r="F54" s="231">
        <v>49</v>
      </c>
      <c r="G54" s="231">
        <v>44</v>
      </c>
      <c r="H54" s="231">
        <v>4</v>
      </c>
      <c r="I54" s="232">
        <v>7</v>
      </c>
      <c r="J54" s="233">
        <f t="shared" si="8"/>
        <v>126</v>
      </c>
      <c r="K54" s="231">
        <v>79</v>
      </c>
      <c r="L54" s="232">
        <v>84</v>
      </c>
      <c r="M54" s="496">
        <v>8922</v>
      </c>
      <c r="N54" s="419">
        <v>6569</v>
      </c>
      <c r="O54" s="232">
        <v>6429</v>
      </c>
      <c r="P54" s="247">
        <f t="shared" si="9"/>
        <v>0.6666666666666666</v>
      </c>
      <c r="Q54" s="238">
        <f t="shared" si="10"/>
        <v>2</v>
      </c>
      <c r="R54" s="238">
        <f t="shared" si="11"/>
        <v>1.6</v>
      </c>
      <c r="S54" s="238">
        <f t="shared" si="12"/>
        <v>4.454545454545454</v>
      </c>
      <c r="T54" s="238">
        <f t="shared" si="13"/>
        <v>11</v>
      </c>
      <c r="U54" s="238">
        <f t="shared" si="14"/>
        <v>1</v>
      </c>
      <c r="V54" s="268">
        <f t="shared" si="15"/>
        <v>1.75</v>
      </c>
      <c r="W54" s="240">
        <f t="shared" si="16"/>
        <v>3.4054054054054053</v>
      </c>
      <c r="X54" s="238">
        <v>2.135135135135135</v>
      </c>
      <c r="Y54" s="239">
        <v>2.27027027027027</v>
      </c>
      <c r="Z54" s="497">
        <v>2.83</v>
      </c>
      <c r="AA54" s="499">
        <v>2.08</v>
      </c>
      <c r="AB54" s="364">
        <v>2.04</v>
      </c>
    </row>
    <row r="55" spans="1:28" s="245" customFormat="1" ht="13.5" customHeight="1">
      <c r="A55" s="713"/>
      <c r="B55" s="360" t="s">
        <v>49</v>
      </c>
      <c r="C55" s="230">
        <v>5</v>
      </c>
      <c r="D55" s="231">
        <v>7</v>
      </c>
      <c r="E55" s="231">
        <v>11</v>
      </c>
      <c r="F55" s="231">
        <v>60</v>
      </c>
      <c r="G55" s="231">
        <v>44</v>
      </c>
      <c r="H55" s="231">
        <v>3</v>
      </c>
      <c r="I55" s="232">
        <v>4</v>
      </c>
      <c r="J55" s="233">
        <f t="shared" si="8"/>
        <v>134</v>
      </c>
      <c r="K55" s="231">
        <v>89</v>
      </c>
      <c r="L55" s="232">
        <v>81</v>
      </c>
      <c r="M55" s="496">
        <v>9449</v>
      </c>
      <c r="N55" s="419">
        <v>7134</v>
      </c>
      <c r="O55" s="232">
        <v>6326</v>
      </c>
      <c r="P55" s="247">
        <f t="shared" si="9"/>
        <v>1.6666666666666667</v>
      </c>
      <c r="Q55" s="238">
        <f t="shared" si="10"/>
        <v>1.1666666666666667</v>
      </c>
      <c r="R55" s="238">
        <f t="shared" si="11"/>
        <v>2.2</v>
      </c>
      <c r="S55" s="238">
        <f t="shared" si="12"/>
        <v>5.454545454545454</v>
      </c>
      <c r="T55" s="238">
        <f t="shared" si="13"/>
        <v>11</v>
      </c>
      <c r="U55" s="238">
        <f t="shared" si="14"/>
        <v>0.75</v>
      </c>
      <c r="V55" s="239">
        <f t="shared" si="15"/>
        <v>1</v>
      </c>
      <c r="W55" s="240">
        <f t="shared" si="16"/>
        <v>3.6216216216216215</v>
      </c>
      <c r="X55" s="238">
        <v>2.4054054054054053</v>
      </c>
      <c r="Y55" s="239">
        <v>2.189189189189189</v>
      </c>
      <c r="Z55" s="497">
        <v>2.99</v>
      </c>
      <c r="AA55" s="499">
        <v>2.26</v>
      </c>
      <c r="AB55" s="364">
        <v>2.01</v>
      </c>
    </row>
    <row r="56" spans="1:28" s="245" customFormat="1" ht="13.5" customHeight="1">
      <c r="A56" s="713"/>
      <c r="B56" s="360" t="s">
        <v>50</v>
      </c>
      <c r="C56" s="230">
        <v>9</v>
      </c>
      <c r="D56" s="231">
        <v>8</v>
      </c>
      <c r="E56" s="231">
        <v>4</v>
      </c>
      <c r="F56" s="231">
        <v>39</v>
      </c>
      <c r="G56" s="231">
        <v>41</v>
      </c>
      <c r="H56" s="231">
        <v>6</v>
      </c>
      <c r="I56" s="232">
        <v>8</v>
      </c>
      <c r="J56" s="233">
        <f t="shared" si="8"/>
        <v>115</v>
      </c>
      <c r="K56" s="231">
        <v>72</v>
      </c>
      <c r="L56" s="232">
        <v>92</v>
      </c>
      <c r="M56" s="496">
        <v>9089</v>
      </c>
      <c r="N56" s="419">
        <v>7504</v>
      </c>
      <c r="O56" s="232">
        <v>6939</v>
      </c>
      <c r="P56" s="247">
        <f t="shared" si="9"/>
        <v>3</v>
      </c>
      <c r="Q56" s="238">
        <f t="shared" si="10"/>
        <v>1.3333333333333333</v>
      </c>
      <c r="R56" s="238">
        <f t="shared" si="11"/>
        <v>0.8</v>
      </c>
      <c r="S56" s="238">
        <f t="shared" si="12"/>
        <v>3.5454545454545454</v>
      </c>
      <c r="T56" s="238">
        <f t="shared" si="13"/>
        <v>10.25</v>
      </c>
      <c r="U56" s="238">
        <f t="shared" si="14"/>
        <v>1.5</v>
      </c>
      <c r="V56" s="239">
        <f t="shared" si="15"/>
        <v>2</v>
      </c>
      <c r="W56" s="240">
        <f t="shared" si="16"/>
        <v>3.108108108108108</v>
      </c>
      <c r="X56" s="238">
        <v>1.945945945945946</v>
      </c>
      <c r="Y56" s="239">
        <v>2.4864864864864864</v>
      </c>
      <c r="Z56" s="497">
        <v>2.88</v>
      </c>
      <c r="AA56" s="499">
        <v>2.39</v>
      </c>
      <c r="AB56" s="364">
        <v>2.2</v>
      </c>
    </row>
    <row r="57" spans="1:28" s="245" customFormat="1" ht="13.5" customHeight="1">
      <c r="A57" s="713"/>
      <c r="B57" s="360" t="s">
        <v>51</v>
      </c>
      <c r="C57" s="230">
        <v>2</v>
      </c>
      <c r="D57" s="231">
        <v>12</v>
      </c>
      <c r="E57" s="231">
        <v>8</v>
      </c>
      <c r="F57" s="231">
        <v>46</v>
      </c>
      <c r="G57" s="231">
        <v>21</v>
      </c>
      <c r="H57" s="231">
        <v>2</v>
      </c>
      <c r="I57" s="232">
        <v>12</v>
      </c>
      <c r="J57" s="233">
        <f t="shared" si="8"/>
        <v>103</v>
      </c>
      <c r="K57" s="231">
        <v>65</v>
      </c>
      <c r="L57" s="232">
        <v>66</v>
      </c>
      <c r="M57" s="496">
        <v>7268</v>
      </c>
      <c r="N57" s="419">
        <v>5497</v>
      </c>
      <c r="O57" s="232">
        <v>4783</v>
      </c>
      <c r="P57" s="247">
        <f t="shared" si="9"/>
        <v>0.6666666666666666</v>
      </c>
      <c r="Q57" s="238">
        <f t="shared" si="10"/>
        <v>2</v>
      </c>
      <c r="R57" s="238">
        <f t="shared" si="11"/>
        <v>1.6</v>
      </c>
      <c r="S57" s="238">
        <f t="shared" si="12"/>
        <v>4.181818181818182</v>
      </c>
      <c r="T57" s="238">
        <f t="shared" si="13"/>
        <v>5.25</v>
      </c>
      <c r="U57" s="238">
        <f t="shared" si="14"/>
        <v>0.5</v>
      </c>
      <c r="V57" s="239">
        <f t="shared" si="15"/>
        <v>3</v>
      </c>
      <c r="W57" s="240">
        <f t="shared" si="16"/>
        <v>2.7837837837837838</v>
      </c>
      <c r="X57" s="238">
        <v>1.7567567567567568</v>
      </c>
      <c r="Y57" s="239">
        <v>1.7837837837837838</v>
      </c>
      <c r="Z57" s="497">
        <v>2.31</v>
      </c>
      <c r="AA57" s="499">
        <v>1.75</v>
      </c>
      <c r="AB57" s="364">
        <v>1.52</v>
      </c>
    </row>
    <row r="58" spans="1:28" s="245" customFormat="1" ht="13.5" customHeight="1" hidden="1">
      <c r="A58" s="380"/>
      <c r="B58" s="469">
        <v>53</v>
      </c>
      <c r="C58" s="382"/>
      <c r="D58" s="383"/>
      <c r="E58" s="383"/>
      <c r="F58" s="383"/>
      <c r="G58" s="383"/>
      <c r="H58" s="383"/>
      <c r="I58" s="384"/>
      <c r="J58" s="385">
        <f>SUM(C58:I58)</f>
        <v>0</v>
      </c>
      <c r="K58" s="383">
        <v>0</v>
      </c>
      <c r="L58" s="384">
        <v>0</v>
      </c>
      <c r="M58" s="385"/>
      <c r="N58" s="508"/>
      <c r="O58" s="384"/>
      <c r="P58" s="470"/>
      <c r="Q58" s="391"/>
      <c r="R58" s="391"/>
      <c r="S58" s="391"/>
      <c r="T58" s="391"/>
      <c r="U58" s="391"/>
      <c r="V58" s="392"/>
      <c r="W58" s="471">
        <f t="shared" si="16"/>
        <v>0</v>
      </c>
      <c r="X58" s="391">
        <v>0</v>
      </c>
      <c r="Y58" s="392">
        <v>0</v>
      </c>
      <c r="Z58" s="509"/>
      <c r="AA58" s="510"/>
      <c r="AB58" s="395"/>
    </row>
    <row r="59" spans="1:28" s="245" customFormat="1" ht="15.75" customHeight="1">
      <c r="A59" s="746" t="s">
        <v>60</v>
      </c>
      <c r="B59" s="756"/>
      <c r="C59" s="335">
        <f>SUM(C6:C58)</f>
        <v>90</v>
      </c>
      <c r="D59" s="336">
        <f aca="true" t="shared" si="17" ref="D59:I59">SUM(D6:D58)</f>
        <v>313</v>
      </c>
      <c r="E59" s="336">
        <f t="shared" si="17"/>
        <v>338</v>
      </c>
      <c r="F59" s="336">
        <f t="shared" si="17"/>
        <v>820</v>
      </c>
      <c r="G59" s="336">
        <f t="shared" si="17"/>
        <v>1344</v>
      </c>
      <c r="H59" s="336">
        <f t="shared" si="17"/>
        <v>109</v>
      </c>
      <c r="I59" s="337">
        <f t="shared" si="17"/>
        <v>168</v>
      </c>
      <c r="J59" s="335">
        <f aca="true" t="shared" si="18" ref="J59:W59">SUM(J6:J58)</f>
        <v>3182</v>
      </c>
      <c r="K59" s="336">
        <v>2782</v>
      </c>
      <c r="L59" s="337">
        <v>3863</v>
      </c>
      <c r="M59" s="338">
        <f>SUM(M6:M57)</f>
        <v>304272</v>
      </c>
      <c r="N59" s="511">
        <f t="shared" si="18"/>
        <v>253953</v>
      </c>
      <c r="O59" s="337">
        <f t="shared" si="18"/>
        <v>277087</v>
      </c>
      <c r="P59" s="340">
        <f t="shared" si="18"/>
        <v>30.00000000000001</v>
      </c>
      <c r="Q59" s="341">
        <f t="shared" si="18"/>
        <v>52.16666666666668</v>
      </c>
      <c r="R59" s="341">
        <f t="shared" si="18"/>
        <v>67.6</v>
      </c>
      <c r="S59" s="341">
        <f t="shared" si="18"/>
        <v>74.54545454545455</v>
      </c>
      <c r="T59" s="341">
        <f t="shared" si="18"/>
        <v>336</v>
      </c>
      <c r="U59" s="341">
        <f t="shared" si="18"/>
        <v>27.25</v>
      </c>
      <c r="V59" s="397">
        <f t="shared" si="18"/>
        <v>42</v>
      </c>
      <c r="W59" s="343">
        <f t="shared" si="18"/>
        <v>86</v>
      </c>
      <c r="X59" s="341">
        <v>75.18918918918916</v>
      </c>
      <c r="Y59" s="342">
        <v>104.40540540540543</v>
      </c>
      <c r="Z59" s="512">
        <v>96.78</v>
      </c>
      <c r="AA59" s="513">
        <v>80.83</v>
      </c>
      <c r="AB59" s="397">
        <v>88.16</v>
      </c>
    </row>
    <row r="60" ht="12">
      <c r="J60" s="4"/>
    </row>
    <row r="63" spans="14:28" ht="14.25"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402"/>
      <c r="AB63" s="208"/>
    </row>
  </sheetData>
  <sheetProtection/>
  <mergeCells count="33">
    <mergeCell ref="P2:AB2"/>
    <mergeCell ref="C2:O2"/>
    <mergeCell ref="C3:I3"/>
    <mergeCell ref="J3:L3"/>
    <mergeCell ref="P3:V3"/>
    <mergeCell ref="M3:O3"/>
    <mergeCell ref="Z3:AB3"/>
    <mergeCell ref="A59:B59"/>
    <mergeCell ref="A54:A57"/>
    <mergeCell ref="W3:Y3"/>
    <mergeCell ref="A45:A49"/>
    <mergeCell ref="A50:A53"/>
    <mergeCell ref="A36:A40"/>
    <mergeCell ref="A23:A27"/>
    <mergeCell ref="A28:A31"/>
    <mergeCell ref="A6:A10"/>
    <mergeCell ref="W4:W5"/>
    <mergeCell ref="A11:A14"/>
    <mergeCell ref="A15:A18"/>
    <mergeCell ref="A32:A35"/>
    <mergeCell ref="A19:A22"/>
    <mergeCell ref="A41:A44"/>
    <mergeCell ref="J4:J5"/>
    <mergeCell ref="AA4:AA5"/>
    <mergeCell ref="AB4:AB5"/>
    <mergeCell ref="K4:K5"/>
    <mergeCell ref="L4:L5"/>
    <mergeCell ref="N4:N5"/>
    <mergeCell ref="O4:O5"/>
    <mergeCell ref="Z4:Z5"/>
    <mergeCell ref="M4:M5"/>
    <mergeCell ref="X4:X5"/>
    <mergeCell ref="Y4:Y5"/>
  </mergeCells>
  <printOptions horizontalCentered="1" verticalCentered="1"/>
  <pageMargins left="0" right="0" top="0" bottom="0.3937007874015748" header="0.4724409448818898" footer="0.15748031496062992"/>
  <pageSetup horizontalDpi="1200" verticalDpi="1200" orientation="landscape" paperSize="9" scale="68" r:id="rId1"/>
  <ignoredErrors>
    <ignoredError sqref="N59:O59 J31" formulaRange="1"/>
    <ignoredError sqref="J58 J59 N58 P58:W58 AA58" numberStoredAsText="1" formulaRange="1"/>
    <ignoredError sqref="A59:B59 C58:I59 J6 P6:W22 P24:W57 Q23:W23 B6:B5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B61"/>
  <sheetViews>
    <sheetView showGridLines="0" showZeros="0" zoomScale="75" zoomScaleNormal="75" zoomScalePageLayoutView="0" workbookViewId="0" topLeftCell="A1">
      <pane xSplit="2" ySplit="5" topLeftCell="C6" activePane="bottomRight" state="frozen"/>
      <selection pane="topLeft" activeCell="A40" sqref="A40:A48"/>
      <selection pane="topRight" activeCell="A40" sqref="A40:A48"/>
      <selection pane="bottomLeft" activeCell="A40" sqref="A40:A48"/>
      <selection pane="bottomRight" activeCell="A1" sqref="A1"/>
    </sheetView>
  </sheetViews>
  <sheetFormatPr defaultColWidth="9.00390625" defaultRowHeight="13.5"/>
  <cols>
    <col min="1" max="1" width="3.625" style="346" customWidth="1"/>
    <col min="2" max="2" width="4.625" style="347" customWidth="1"/>
    <col min="3" max="9" width="6.75390625" style="348" customWidth="1"/>
    <col min="10" max="12" width="7.375" style="348" customWidth="1"/>
    <col min="13" max="13" width="9.875" style="348" customWidth="1"/>
    <col min="14" max="15" width="9.875" style="5" customWidth="1"/>
    <col min="16" max="22" width="7.75390625" style="348" customWidth="1"/>
    <col min="23" max="26" width="7.875" style="348" customWidth="1"/>
    <col min="27" max="28" width="7.875" style="5" customWidth="1"/>
    <col min="29" max="16384" width="9.00390625" style="346" customWidth="1"/>
  </cols>
  <sheetData>
    <row r="1" spans="1:28" s="209" customFormat="1" ht="24.75" customHeight="1">
      <c r="A1" s="206" t="s">
        <v>111</v>
      </c>
      <c r="B1" s="207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1"/>
      <c r="O1" s="1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1"/>
      <c r="AB1" s="1"/>
    </row>
    <row r="2" spans="1:28" s="213" customFormat="1" ht="18" customHeight="1">
      <c r="A2" s="210"/>
      <c r="B2" s="211"/>
      <c r="C2" s="734" t="s">
        <v>56</v>
      </c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  <c r="P2" s="731" t="s">
        <v>88</v>
      </c>
      <c r="Q2" s="732"/>
      <c r="R2" s="732"/>
      <c r="S2" s="732"/>
      <c r="T2" s="732"/>
      <c r="U2" s="732"/>
      <c r="V2" s="732"/>
      <c r="W2" s="732"/>
      <c r="X2" s="732"/>
      <c r="Y2" s="732"/>
      <c r="Z2" s="732"/>
      <c r="AA2" s="732"/>
      <c r="AB2" s="748"/>
    </row>
    <row r="3" spans="1:28" s="213" customFormat="1" ht="18" customHeight="1">
      <c r="A3" s="214"/>
      <c r="B3" s="215"/>
      <c r="C3" s="735" t="s">
        <v>103</v>
      </c>
      <c r="D3" s="736"/>
      <c r="E3" s="736"/>
      <c r="F3" s="736"/>
      <c r="G3" s="736"/>
      <c r="H3" s="736"/>
      <c r="I3" s="736"/>
      <c r="J3" s="737" t="s">
        <v>53</v>
      </c>
      <c r="K3" s="738"/>
      <c r="L3" s="738"/>
      <c r="M3" s="743" t="s">
        <v>59</v>
      </c>
      <c r="N3" s="744"/>
      <c r="O3" s="744"/>
      <c r="P3" s="739" t="s">
        <v>103</v>
      </c>
      <c r="Q3" s="736"/>
      <c r="R3" s="736"/>
      <c r="S3" s="736"/>
      <c r="T3" s="736"/>
      <c r="U3" s="736"/>
      <c r="V3" s="736"/>
      <c r="W3" s="722" t="s">
        <v>57</v>
      </c>
      <c r="X3" s="723"/>
      <c r="Y3" s="723"/>
      <c r="Z3" s="753" t="s">
        <v>58</v>
      </c>
      <c r="AA3" s="754"/>
      <c r="AB3" s="755"/>
    </row>
    <row r="4" spans="1:28" s="213" customFormat="1" ht="6.75" customHeight="1">
      <c r="A4" s="214"/>
      <c r="B4" s="215"/>
      <c r="C4" s="216"/>
      <c r="D4" s="217"/>
      <c r="E4" s="217"/>
      <c r="F4" s="217"/>
      <c r="G4" s="217"/>
      <c r="H4" s="217"/>
      <c r="I4" s="218"/>
      <c r="J4" s="708" t="s">
        <v>108</v>
      </c>
      <c r="K4" s="710" t="s">
        <v>97</v>
      </c>
      <c r="L4" s="706" t="s">
        <v>96</v>
      </c>
      <c r="M4" s="704" t="s">
        <v>108</v>
      </c>
      <c r="N4" s="710" t="s">
        <v>97</v>
      </c>
      <c r="O4" s="706" t="s">
        <v>96</v>
      </c>
      <c r="P4" s="219"/>
      <c r="Q4" s="217"/>
      <c r="R4" s="217"/>
      <c r="S4" s="217"/>
      <c r="T4" s="217"/>
      <c r="U4" s="217"/>
      <c r="V4" s="218"/>
      <c r="W4" s="708" t="s">
        <v>108</v>
      </c>
      <c r="X4" s="710" t="s">
        <v>97</v>
      </c>
      <c r="Y4" s="706" t="s">
        <v>96</v>
      </c>
      <c r="Z4" s="704" t="s">
        <v>108</v>
      </c>
      <c r="AA4" s="710" t="s">
        <v>97</v>
      </c>
      <c r="AB4" s="702" t="s">
        <v>96</v>
      </c>
    </row>
    <row r="5" spans="1:28" s="228" customFormat="1" ht="61.5" customHeight="1">
      <c r="A5" s="220" t="s">
        <v>54</v>
      </c>
      <c r="B5" s="221" t="s">
        <v>55</v>
      </c>
      <c r="C5" s="222" t="s">
        <v>82</v>
      </c>
      <c r="D5" s="223" t="s">
        <v>83</v>
      </c>
      <c r="E5" s="223" t="s">
        <v>84</v>
      </c>
      <c r="F5" s="223" t="s">
        <v>52</v>
      </c>
      <c r="G5" s="223" t="s">
        <v>93</v>
      </c>
      <c r="H5" s="223" t="s">
        <v>85</v>
      </c>
      <c r="I5" s="224" t="s">
        <v>86</v>
      </c>
      <c r="J5" s="709"/>
      <c r="K5" s="711"/>
      <c r="L5" s="707"/>
      <c r="M5" s="705"/>
      <c r="N5" s="711"/>
      <c r="O5" s="707"/>
      <c r="P5" s="225" t="s">
        <v>82</v>
      </c>
      <c r="Q5" s="223" t="s">
        <v>83</v>
      </c>
      <c r="R5" s="223" t="s">
        <v>84</v>
      </c>
      <c r="S5" s="223" t="s">
        <v>52</v>
      </c>
      <c r="T5" s="223" t="s">
        <v>93</v>
      </c>
      <c r="U5" s="223" t="s">
        <v>85</v>
      </c>
      <c r="V5" s="226" t="s">
        <v>86</v>
      </c>
      <c r="W5" s="709"/>
      <c r="X5" s="711"/>
      <c r="Y5" s="707"/>
      <c r="Z5" s="705"/>
      <c r="AA5" s="711"/>
      <c r="AB5" s="703"/>
    </row>
    <row r="6" spans="1:28" s="424" customFormat="1" ht="13.5" customHeight="1">
      <c r="A6" s="721">
        <v>9</v>
      </c>
      <c r="B6" s="350" t="s">
        <v>35</v>
      </c>
      <c r="C6" s="514">
        <v>10</v>
      </c>
      <c r="D6" s="515">
        <v>24</v>
      </c>
      <c r="E6" s="515">
        <v>19</v>
      </c>
      <c r="F6" s="515">
        <v>70</v>
      </c>
      <c r="G6" s="515">
        <v>13</v>
      </c>
      <c r="H6" s="515">
        <v>10</v>
      </c>
      <c r="I6" s="516">
        <v>8</v>
      </c>
      <c r="J6" s="514">
        <f>SUM(C6:I6)</f>
        <v>154</v>
      </c>
      <c r="K6" s="515">
        <v>152</v>
      </c>
      <c r="L6" s="516">
        <v>130</v>
      </c>
      <c r="M6" s="496">
        <v>9673</v>
      </c>
      <c r="N6" s="351">
        <v>9920</v>
      </c>
      <c r="O6" s="461">
        <v>8696</v>
      </c>
      <c r="P6" s="517">
        <f aca="true" t="shared" si="0" ref="P6:P37">C6/3</f>
        <v>3.3333333333333335</v>
      </c>
      <c r="Q6" s="484">
        <f aca="true" t="shared" si="1" ref="Q6:Q37">D6/6</f>
        <v>4</v>
      </c>
      <c r="R6" s="484">
        <f aca="true" t="shared" si="2" ref="R6:R37">E6/5</f>
        <v>3.8</v>
      </c>
      <c r="S6" s="484">
        <f aca="true" t="shared" si="3" ref="S6:S37">F6/11</f>
        <v>6.363636363636363</v>
      </c>
      <c r="T6" s="484">
        <f aca="true" t="shared" si="4" ref="T6:T37">G6/4</f>
        <v>3.25</v>
      </c>
      <c r="U6" s="484">
        <f aca="true" t="shared" si="5" ref="U6:U37">H6/4</f>
        <v>2.5</v>
      </c>
      <c r="V6" s="518">
        <f aca="true" t="shared" si="6" ref="V6:V37">I6/4</f>
        <v>2</v>
      </c>
      <c r="W6" s="357">
        <f aca="true" t="shared" si="7" ref="W6:W37">J6/37</f>
        <v>4.162162162162162</v>
      </c>
      <c r="X6" s="484">
        <v>4.108108108108108</v>
      </c>
      <c r="Y6" s="518">
        <v>3.5135135135135136</v>
      </c>
      <c r="Z6" s="519">
        <v>3.07</v>
      </c>
      <c r="AA6" s="484">
        <v>3.15</v>
      </c>
      <c r="AB6" s="520">
        <v>2.77</v>
      </c>
    </row>
    <row r="7" spans="1:28" s="424" customFormat="1" ht="13.5" customHeight="1">
      <c r="A7" s="713"/>
      <c r="B7" s="360" t="s">
        <v>36</v>
      </c>
      <c r="C7" s="418">
        <v>9</v>
      </c>
      <c r="D7" s="419">
        <v>26</v>
      </c>
      <c r="E7" s="419">
        <v>15</v>
      </c>
      <c r="F7" s="419">
        <v>108</v>
      </c>
      <c r="G7" s="419">
        <v>5</v>
      </c>
      <c r="H7" s="419">
        <v>6</v>
      </c>
      <c r="I7" s="420">
        <v>7</v>
      </c>
      <c r="J7" s="418">
        <f aca="true" t="shared" si="8" ref="J7:J57">SUM(C7:I7)</f>
        <v>176</v>
      </c>
      <c r="K7" s="419">
        <v>148</v>
      </c>
      <c r="L7" s="420">
        <v>150</v>
      </c>
      <c r="M7" s="496">
        <v>9613</v>
      </c>
      <c r="N7" s="263">
        <v>10118</v>
      </c>
      <c r="O7" s="422">
        <v>8452</v>
      </c>
      <c r="P7" s="403">
        <f t="shared" si="0"/>
        <v>3</v>
      </c>
      <c r="Q7" s="404">
        <f t="shared" si="1"/>
        <v>4.333333333333333</v>
      </c>
      <c r="R7" s="404">
        <f t="shared" si="2"/>
        <v>3</v>
      </c>
      <c r="S7" s="404">
        <f t="shared" si="3"/>
        <v>9.818181818181818</v>
      </c>
      <c r="T7" s="404">
        <f t="shared" si="4"/>
        <v>1.25</v>
      </c>
      <c r="U7" s="404">
        <f t="shared" si="5"/>
        <v>1.5</v>
      </c>
      <c r="V7" s="405">
        <f t="shared" si="6"/>
        <v>1.75</v>
      </c>
      <c r="W7" s="362">
        <f t="shared" si="7"/>
        <v>4.756756756756757</v>
      </c>
      <c r="X7" s="404">
        <v>4</v>
      </c>
      <c r="Y7" s="405">
        <v>4.054054054054054</v>
      </c>
      <c r="Z7" s="519">
        <v>3.06</v>
      </c>
      <c r="AA7" s="404">
        <v>3.22</v>
      </c>
      <c r="AB7" s="372">
        <v>2.7</v>
      </c>
    </row>
    <row r="8" spans="1:28" s="424" customFormat="1" ht="13.5" customHeight="1">
      <c r="A8" s="713"/>
      <c r="B8" s="360" t="s">
        <v>37</v>
      </c>
      <c r="C8" s="418">
        <v>18</v>
      </c>
      <c r="D8" s="419">
        <v>30</v>
      </c>
      <c r="E8" s="419">
        <v>20</v>
      </c>
      <c r="F8" s="419">
        <v>74</v>
      </c>
      <c r="G8" s="419">
        <v>10</v>
      </c>
      <c r="H8" s="419">
        <v>3</v>
      </c>
      <c r="I8" s="420">
        <v>2</v>
      </c>
      <c r="J8" s="418">
        <f t="shared" si="8"/>
        <v>157</v>
      </c>
      <c r="K8" s="419">
        <v>105</v>
      </c>
      <c r="L8" s="420">
        <v>97</v>
      </c>
      <c r="M8" s="496">
        <v>8381</v>
      </c>
      <c r="N8" s="263">
        <v>8554</v>
      </c>
      <c r="O8" s="422">
        <v>6623</v>
      </c>
      <c r="P8" s="403">
        <f t="shared" si="0"/>
        <v>6</v>
      </c>
      <c r="Q8" s="404">
        <f t="shared" si="1"/>
        <v>5</v>
      </c>
      <c r="R8" s="404">
        <f t="shared" si="2"/>
        <v>4</v>
      </c>
      <c r="S8" s="404">
        <f t="shared" si="3"/>
        <v>6.7272727272727275</v>
      </c>
      <c r="T8" s="404">
        <f t="shared" si="4"/>
        <v>2.5</v>
      </c>
      <c r="U8" s="404">
        <f t="shared" si="5"/>
        <v>0.75</v>
      </c>
      <c r="V8" s="405">
        <f t="shared" si="6"/>
        <v>0.5</v>
      </c>
      <c r="W8" s="362">
        <f t="shared" si="7"/>
        <v>4.243243243243243</v>
      </c>
      <c r="X8" s="404">
        <v>2.8378378378378377</v>
      </c>
      <c r="Y8" s="405">
        <v>2.6216216216216215</v>
      </c>
      <c r="Z8" s="519">
        <v>2.68</v>
      </c>
      <c r="AA8" s="404">
        <v>2.73</v>
      </c>
      <c r="AB8" s="372">
        <v>2.11</v>
      </c>
    </row>
    <row r="9" spans="1:28" s="424" customFormat="1" ht="13.5" customHeight="1">
      <c r="A9" s="714"/>
      <c r="B9" s="365" t="s">
        <v>38</v>
      </c>
      <c r="C9" s="425">
        <v>16</v>
      </c>
      <c r="D9" s="426">
        <v>27</v>
      </c>
      <c r="E9" s="426">
        <v>12</v>
      </c>
      <c r="F9" s="426">
        <v>90</v>
      </c>
      <c r="G9" s="426">
        <v>10</v>
      </c>
      <c r="H9" s="426">
        <v>4</v>
      </c>
      <c r="I9" s="427">
        <v>7</v>
      </c>
      <c r="J9" s="425">
        <f t="shared" si="8"/>
        <v>166</v>
      </c>
      <c r="K9" s="426">
        <v>146</v>
      </c>
      <c r="L9" s="427">
        <v>108</v>
      </c>
      <c r="M9" s="500">
        <v>8279</v>
      </c>
      <c r="N9" s="366">
        <v>9756</v>
      </c>
      <c r="O9" s="429">
        <v>8159</v>
      </c>
      <c r="P9" s="408">
        <f t="shared" si="0"/>
        <v>5.333333333333333</v>
      </c>
      <c r="Q9" s="409">
        <f t="shared" si="1"/>
        <v>4.5</v>
      </c>
      <c r="R9" s="409">
        <f t="shared" si="2"/>
        <v>2.4</v>
      </c>
      <c r="S9" s="409">
        <f t="shared" si="3"/>
        <v>8.181818181818182</v>
      </c>
      <c r="T9" s="409">
        <f t="shared" si="4"/>
        <v>2.5</v>
      </c>
      <c r="U9" s="409">
        <f t="shared" si="5"/>
        <v>1</v>
      </c>
      <c r="V9" s="410">
        <f t="shared" si="6"/>
        <v>1.75</v>
      </c>
      <c r="W9" s="369">
        <f t="shared" si="7"/>
        <v>4.486486486486487</v>
      </c>
      <c r="X9" s="409">
        <v>3.945945945945946</v>
      </c>
      <c r="Y9" s="410">
        <v>2.918918918918919</v>
      </c>
      <c r="Z9" s="521">
        <v>2.63</v>
      </c>
      <c r="AA9" s="409">
        <v>3.09</v>
      </c>
      <c r="AB9" s="374">
        <v>2.6</v>
      </c>
    </row>
    <row r="10" spans="1:28" s="246" customFormat="1" ht="13.5" customHeight="1">
      <c r="A10" s="724">
        <v>10</v>
      </c>
      <c r="B10" s="522">
        <v>40</v>
      </c>
      <c r="C10" s="233">
        <v>9</v>
      </c>
      <c r="D10" s="263">
        <v>23</v>
      </c>
      <c r="E10" s="263">
        <v>8</v>
      </c>
      <c r="F10" s="263">
        <v>82</v>
      </c>
      <c r="G10" s="263">
        <v>17</v>
      </c>
      <c r="H10" s="263">
        <v>4</v>
      </c>
      <c r="I10" s="264">
        <v>7</v>
      </c>
      <c r="J10" s="233">
        <f t="shared" si="8"/>
        <v>150</v>
      </c>
      <c r="K10" s="263">
        <v>163</v>
      </c>
      <c r="L10" s="264">
        <v>120</v>
      </c>
      <c r="M10" s="496">
        <v>9465</v>
      </c>
      <c r="N10" s="284">
        <v>9967</v>
      </c>
      <c r="O10" s="236">
        <v>8633</v>
      </c>
      <c r="P10" s="247">
        <f t="shared" si="0"/>
        <v>3</v>
      </c>
      <c r="Q10" s="238">
        <f t="shared" si="1"/>
        <v>3.8333333333333335</v>
      </c>
      <c r="R10" s="238">
        <f t="shared" si="2"/>
        <v>1.6</v>
      </c>
      <c r="S10" s="238">
        <f t="shared" si="3"/>
        <v>7.454545454545454</v>
      </c>
      <c r="T10" s="238">
        <f t="shared" si="4"/>
        <v>4.25</v>
      </c>
      <c r="U10" s="238">
        <f t="shared" si="5"/>
        <v>1</v>
      </c>
      <c r="V10" s="239">
        <f t="shared" si="6"/>
        <v>1.75</v>
      </c>
      <c r="W10" s="240">
        <f t="shared" si="7"/>
        <v>4.054054054054054</v>
      </c>
      <c r="X10" s="238">
        <v>4.405405405405405</v>
      </c>
      <c r="Y10" s="239">
        <v>3.2432432432432434</v>
      </c>
      <c r="Z10" s="519">
        <v>3</v>
      </c>
      <c r="AA10" s="437">
        <v>3.17</v>
      </c>
      <c r="AB10" s="372">
        <v>2.77</v>
      </c>
    </row>
    <row r="11" spans="1:28" s="246" customFormat="1" ht="13.5" customHeight="1">
      <c r="A11" s="725"/>
      <c r="B11" s="522">
        <v>41</v>
      </c>
      <c r="C11" s="233">
        <v>10</v>
      </c>
      <c r="D11" s="263">
        <v>29</v>
      </c>
      <c r="E11" s="263">
        <v>15</v>
      </c>
      <c r="F11" s="263">
        <v>71</v>
      </c>
      <c r="G11" s="263">
        <v>8</v>
      </c>
      <c r="H11" s="263">
        <v>6</v>
      </c>
      <c r="I11" s="264">
        <v>3</v>
      </c>
      <c r="J11" s="233">
        <f t="shared" si="8"/>
        <v>142</v>
      </c>
      <c r="K11" s="263">
        <v>147</v>
      </c>
      <c r="L11" s="264">
        <v>138</v>
      </c>
      <c r="M11" s="496">
        <v>9706</v>
      </c>
      <c r="N11" s="284">
        <v>9375</v>
      </c>
      <c r="O11" s="236">
        <v>8282</v>
      </c>
      <c r="P11" s="247">
        <f t="shared" si="0"/>
        <v>3.3333333333333335</v>
      </c>
      <c r="Q11" s="238">
        <f t="shared" si="1"/>
        <v>4.833333333333333</v>
      </c>
      <c r="R11" s="238">
        <f t="shared" si="2"/>
        <v>3</v>
      </c>
      <c r="S11" s="238">
        <f t="shared" si="3"/>
        <v>6.454545454545454</v>
      </c>
      <c r="T11" s="238">
        <f t="shared" si="4"/>
        <v>2</v>
      </c>
      <c r="U11" s="238">
        <f t="shared" si="5"/>
        <v>1.5</v>
      </c>
      <c r="V11" s="239">
        <f t="shared" si="6"/>
        <v>0.75</v>
      </c>
      <c r="W11" s="240">
        <f t="shared" si="7"/>
        <v>3.8378378378378377</v>
      </c>
      <c r="X11" s="238">
        <v>3.972972972972973</v>
      </c>
      <c r="Y11" s="239">
        <v>3.72972972972973</v>
      </c>
      <c r="Z11" s="519">
        <v>3.08</v>
      </c>
      <c r="AA11" s="437">
        <v>2.97</v>
      </c>
      <c r="AB11" s="372">
        <v>2.64</v>
      </c>
    </row>
    <row r="12" spans="1:28" s="246" customFormat="1" ht="13.5" customHeight="1">
      <c r="A12" s="725"/>
      <c r="B12" s="522">
        <v>42</v>
      </c>
      <c r="C12" s="233">
        <v>11</v>
      </c>
      <c r="D12" s="263">
        <v>14</v>
      </c>
      <c r="E12" s="263">
        <v>15</v>
      </c>
      <c r="F12" s="263">
        <v>91</v>
      </c>
      <c r="G12" s="263">
        <v>3</v>
      </c>
      <c r="H12" s="263">
        <v>14</v>
      </c>
      <c r="I12" s="264">
        <v>10</v>
      </c>
      <c r="J12" s="233">
        <f t="shared" si="8"/>
        <v>158</v>
      </c>
      <c r="K12" s="263">
        <v>162</v>
      </c>
      <c r="L12" s="264">
        <v>184</v>
      </c>
      <c r="M12" s="496">
        <v>9185</v>
      </c>
      <c r="N12" s="284">
        <v>11791</v>
      </c>
      <c r="O12" s="236">
        <v>9341</v>
      </c>
      <c r="P12" s="247">
        <f t="shared" si="0"/>
        <v>3.6666666666666665</v>
      </c>
      <c r="Q12" s="238">
        <f t="shared" si="1"/>
        <v>2.3333333333333335</v>
      </c>
      <c r="R12" s="238">
        <f t="shared" si="2"/>
        <v>3</v>
      </c>
      <c r="S12" s="238">
        <f t="shared" si="3"/>
        <v>8.272727272727273</v>
      </c>
      <c r="T12" s="238">
        <f t="shared" si="4"/>
        <v>0.75</v>
      </c>
      <c r="U12" s="238">
        <f t="shared" si="5"/>
        <v>3.5</v>
      </c>
      <c r="V12" s="239">
        <f t="shared" si="6"/>
        <v>2.5</v>
      </c>
      <c r="W12" s="240">
        <f t="shared" si="7"/>
        <v>4.27027027027027</v>
      </c>
      <c r="X12" s="238">
        <v>4.378378378378378</v>
      </c>
      <c r="Y12" s="239">
        <v>4.972972972972973</v>
      </c>
      <c r="Z12" s="519">
        <v>2.91</v>
      </c>
      <c r="AA12" s="437">
        <v>3.74</v>
      </c>
      <c r="AB12" s="372">
        <v>2.97</v>
      </c>
    </row>
    <row r="13" spans="1:28" s="246" customFormat="1" ht="13.5" customHeight="1">
      <c r="A13" s="725"/>
      <c r="B13" s="522">
        <v>43</v>
      </c>
      <c r="C13" s="233">
        <v>10</v>
      </c>
      <c r="D13" s="263">
        <v>21</v>
      </c>
      <c r="E13" s="263">
        <v>28</v>
      </c>
      <c r="F13" s="263">
        <v>129</v>
      </c>
      <c r="G13" s="263">
        <v>17</v>
      </c>
      <c r="H13" s="263">
        <v>8</v>
      </c>
      <c r="I13" s="264">
        <v>31</v>
      </c>
      <c r="J13" s="233">
        <f t="shared" si="8"/>
        <v>244</v>
      </c>
      <c r="K13" s="263">
        <v>239</v>
      </c>
      <c r="L13" s="367">
        <v>246</v>
      </c>
      <c r="M13" s="500">
        <v>11637</v>
      </c>
      <c r="N13" s="288">
        <v>14628</v>
      </c>
      <c r="O13" s="255">
        <v>10094</v>
      </c>
      <c r="P13" s="269">
        <f t="shared" si="0"/>
        <v>3.3333333333333335</v>
      </c>
      <c r="Q13" s="257">
        <f t="shared" si="1"/>
        <v>3.5</v>
      </c>
      <c r="R13" s="257">
        <f t="shared" si="2"/>
        <v>5.6</v>
      </c>
      <c r="S13" s="257">
        <f t="shared" si="3"/>
        <v>11.727272727272727</v>
      </c>
      <c r="T13" s="257">
        <f t="shared" si="4"/>
        <v>4.25</v>
      </c>
      <c r="U13" s="257">
        <f t="shared" si="5"/>
        <v>2</v>
      </c>
      <c r="V13" s="258">
        <f t="shared" si="6"/>
        <v>7.75</v>
      </c>
      <c r="W13" s="256">
        <f t="shared" si="7"/>
        <v>6.594594594594595</v>
      </c>
      <c r="X13" s="257">
        <v>6.45945945945946</v>
      </c>
      <c r="Y13" s="258">
        <v>6.648648648648648</v>
      </c>
      <c r="Z13" s="521">
        <v>3.69</v>
      </c>
      <c r="AA13" s="446">
        <v>4.64</v>
      </c>
      <c r="AB13" s="372">
        <v>3.21</v>
      </c>
    </row>
    <row r="14" spans="1:28" s="246" customFormat="1" ht="13.5" customHeight="1">
      <c r="A14" s="727">
        <v>11</v>
      </c>
      <c r="B14" s="523">
        <v>44</v>
      </c>
      <c r="C14" s="272">
        <v>16</v>
      </c>
      <c r="D14" s="273">
        <v>27</v>
      </c>
      <c r="E14" s="273">
        <v>28</v>
      </c>
      <c r="F14" s="273">
        <v>144</v>
      </c>
      <c r="G14" s="273">
        <v>10</v>
      </c>
      <c r="H14" s="273">
        <v>8</v>
      </c>
      <c r="I14" s="274">
        <v>12</v>
      </c>
      <c r="J14" s="272">
        <f t="shared" si="8"/>
        <v>245</v>
      </c>
      <c r="K14" s="273">
        <v>283</v>
      </c>
      <c r="L14" s="264">
        <v>238</v>
      </c>
      <c r="M14" s="496">
        <v>12996</v>
      </c>
      <c r="N14" s="284">
        <v>17694</v>
      </c>
      <c r="O14" s="236">
        <v>10443</v>
      </c>
      <c r="P14" s="247">
        <f t="shared" si="0"/>
        <v>5.333333333333333</v>
      </c>
      <c r="Q14" s="238">
        <f t="shared" si="1"/>
        <v>4.5</v>
      </c>
      <c r="R14" s="238">
        <f t="shared" si="2"/>
        <v>5.6</v>
      </c>
      <c r="S14" s="238">
        <f t="shared" si="3"/>
        <v>13.090909090909092</v>
      </c>
      <c r="T14" s="238">
        <f t="shared" si="4"/>
        <v>2.5</v>
      </c>
      <c r="U14" s="238">
        <f t="shared" si="5"/>
        <v>2</v>
      </c>
      <c r="V14" s="239">
        <f t="shared" si="6"/>
        <v>3</v>
      </c>
      <c r="W14" s="240">
        <f t="shared" si="7"/>
        <v>6.621621621621622</v>
      </c>
      <c r="X14" s="238">
        <v>7.648648648648648</v>
      </c>
      <c r="Y14" s="239">
        <v>6.4324324324324325</v>
      </c>
      <c r="Z14" s="519">
        <v>4.14</v>
      </c>
      <c r="AA14" s="437">
        <v>5.61</v>
      </c>
      <c r="AB14" s="487">
        <v>3.32</v>
      </c>
    </row>
    <row r="15" spans="1:28" s="3" customFormat="1" ht="13.5" customHeight="1">
      <c r="A15" s="728"/>
      <c r="B15" s="524">
        <v>45</v>
      </c>
      <c r="C15" s="234">
        <v>11</v>
      </c>
      <c r="D15" s="284">
        <v>19</v>
      </c>
      <c r="E15" s="284">
        <v>30</v>
      </c>
      <c r="F15" s="284">
        <v>178</v>
      </c>
      <c r="G15" s="284">
        <v>23</v>
      </c>
      <c r="H15" s="284">
        <v>10</v>
      </c>
      <c r="I15" s="236">
        <v>12</v>
      </c>
      <c r="J15" s="233">
        <f t="shared" si="8"/>
        <v>283</v>
      </c>
      <c r="K15" s="284">
        <v>427</v>
      </c>
      <c r="L15" s="236">
        <v>252</v>
      </c>
      <c r="M15" s="496">
        <v>12988</v>
      </c>
      <c r="N15" s="284">
        <v>27695</v>
      </c>
      <c r="O15" s="236">
        <v>12422</v>
      </c>
      <c r="P15" s="247">
        <f t="shared" si="0"/>
        <v>3.6666666666666665</v>
      </c>
      <c r="Q15" s="238">
        <f t="shared" si="1"/>
        <v>3.1666666666666665</v>
      </c>
      <c r="R15" s="238">
        <f t="shared" si="2"/>
        <v>6</v>
      </c>
      <c r="S15" s="238">
        <f t="shared" si="3"/>
        <v>16.181818181818183</v>
      </c>
      <c r="T15" s="238">
        <f t="shared" si="4"/>
        <v>5.75</v>
      </c>
      <c r="U15" s="238">
        <f t="shared" si="5"/>
        <v>2.5</v>
      </c>
      <c r="V15" s="239">
        <f t="shared" si="6"/>
        <v>3</v>
      </c>
      <c r="W15" s="240">
        <f t="shared" si="7"/>
        <v>7.648648648648648</v>
      </c>
      <c r="X15" s="285">
        <v>11.54054054054054</v>
      </c>
      <c r="Y15" s="286">
        <v>6.8108108108108105</v>
      </c>
      <c r="Z15" s="519">
        <v>4.12</v>
      </c>
      <c r="AA15" s="437">
        <v>8.78</v>
      </c>
      <c r="AB15" s="372">
        <v>3.94</v>
      </c>
    </row>
    <row r="16" spans="1:28" s="3" customFormat="1" ht="13.5" customHeight="1">
      <c r="A16" s="728"/>
      <c r="B16" s="524">
        <v>46</v>
      </c>
      <c r="C16" s="234">
        <v>10</v>
      </c>
      <c r="D16" s="284">
        <v>50</v>
      </c>
      <c r="E16" s="284">
        <v>27</v>
      </c>
      <c r="F16" s="284">
        <v>188</v>
      </c>
      <c r="G16" s="284">
        <v>28</v>
      </c>
      <c r="H16" s="284">
        <v>8</v>
      </c>
      <c r="I16" s="236">
        <v>5</v>
      </c>
      <c r="J16" s="233">
        <f t="shared" si="8"/>
        <v>316</v>
      </c>
      <c r="K16" s="284">
        <v>601</v>
      </c>
      <c r="L16" s="236">
        <v>289</v>
      </c>
      <c r="M16" s="496">
        <v>18129</v>
      </c>
      <c r="N16" s="284">
        <v>35996</v>
      </c>
      <c r="O16" s="236">
        <v>14755</v>
      </c>
      <c r="P16" s="247">
        <f t="shared" si="0"/>
        <v>3.3333333333333335</v>
      </c>
      <c r="Q16" s="238">
        <f t="shared" si="1"/>
        <v>8.333333333333334</v>
      </c>
      <c r="R16" s="238">
        <f t="shared" si="2"/>
        <v>5.4</v>
      </c>
      <c r="S16" s="238">
        <f t="shared" si="3"/>
        <v>17.09090909090909</v>
      </c>
      <c r="T16" s="238">
        <f t="shared" si="4"/>
        <v>7</v>
      </c>
      <c r="U16" s="238">
        <f t="shared" si="5"/>
        <v>2</v>
      </c>
      <c r="V16" s="239">
        <f t="shared" si="6"/>
        <v>1.25</v>
      </c>
      <c r="W16" s="240">
        <f t="shared" si="7"/>
        <v>8.54054054054054</v>
      </c>
      <c r="X16" s="285">
        <v>16.243243243243242</v>
      </c>
      <c r="Y16" s="286">
        <v>7.8108108108108105</v>
      </c>
      <c r="Z16" s="519">
        <v>5.74</v>
      </c>
      <c r="AA16" s="437">
        <v>11.42</v>
      </c>
      <c r="AB16" s="372">
        <v>4.69</v>
      </c>
    </row>
    <row r="17" spans="1:28" s="3" customFormat="1" ht="13.5" customHeight="1">
      <c r="A17" s="728"/>
      <c r="B17" s="524">
        <v>47</v>
      </c>
      <c r="C17" s="234">
        <v>14</v>
      </c>
      <c r="D17" s="284">
        <v>29</v>
      </c>
      <c r="E17" s="284">
        <v>73</v>
      </c>
      <c r="F17" s="284">
        <v>205</v>
      </c>
      <c r="G17" s="284">
        <v>37</v>
      </c>
      <c r="H17" s="284">
        <v>25</v>
      </c>
      <c r="I17" s="236">
        <v>10</v>
      </c>
      <c r="J17" s="233">
        <f t="shared" si="8"/>
        <v>393</v>
      </c>
      <c r="K17" s="284">
        <v>801</v>
      </c>
      <c r="L17" s="236">
        <v>305</v>
      </c>
      <c r="M17" s="496">
        <v>21226</v>
      </c>
      <c r="N17" s="284">
        <v>41145</v>
      </c>
      <c r="O17" s="236">
        <v>16016</v>
      </c>
      <c r="P17" s="247">
        <f t="shared" si="0"/>
        <v>4.666666666666667</v>
      </c>
      <c r="Q17" s="238">
        <f t="shared" si="1"/>
        <v>4.833333333333333</v>
      </c>
      <c r="R17" s="238">
        <f t="shared" si="2"/>
        <v>14.6</v>
      </c>
      <c r="S17" s="238">
        <f t="shared" si="3"/>
        <v>18.636363636363637</v>
      </c>
      <c r="T17" s="238">
        <f t="shared" si="4"/>
        <v>9.25</v>
      </c>
      <c r="U17" s="238">
        <f t="shared" si="5"/>
        <v>6.25</v>
      </c>
      <c r="V17" s="239">
        <f t="shared" si="6"/>
        <v>2.5</v>
      </c>
      <c r="W17" s="240">
        <f t="shared" si="7"/>
        <v>10.621621621621621</v>
      </c>
      <c r="X17" s="285">
        <v>21.64864864864865</v>
      </c>
      <c r="Y17" s="286">
        <v>8.243243243243244</v>
      </c>
      <c r="Z17" s="519">
        <v>6.75</v>
      </c>
      <c r="AA17" s="437">
        <v>13.04</v>
      </c>
      <c r="AB17" s="372">
        <v>5.1</v>
      </c>
    </row>
    <row r="18" spans="1:28" s="3" customFormat="1" ht="13.5" customHeight="1">
      <c r="A18" s="729"/>
      <c r="B18" s="525">
        <v>48</v>
      </c>
      <c r="C18" s="253">
        <v>21</v>
      </c>
      <c r="D18" s="288">
        <v>41</v>
      </c>
      <c r="E18" s="288">
        <v>62</v>
      </c>
      <c r="F18" s="288">
        <v>264</v>
      </c>
      <c r="G18" s="288">
        <v>66</v>
      </c>
      <c r="H18" s="288">
        <v>34</v>
      </c>
      <c r="I18" s="255">
        <v>10</v>
      </c>
      <c r="J18" s="252">
        <f t="shared" si="8"/>
        <v>498</v>
      </c>
      <c r="K18" s="288">
        <v>962</v>
      </c>
      <c r="L18" s="255">
        <v>412</v>
      </c>
      <c r="M18" s="500">
        <v>32608</v>
      </c>
      <c r="N18" s="288">
        <v>56902</v>
      </c>
      <c r="O18" s="255">
        <v>22100</v>
      </c>
      <c r="P18" s="269">
        <f t="shared" si="0"/>
        <v>7</v>
      </c>
      <c r="Q18" s="257">
        <f t="shared" si="1"/>
        <v>6.833333333333333</v>
      </c>
      <c r="R18" s="257">
        <f t="shared" si="2"/>
        <v>12.4</v>
      </c>
      <c r="S18" s="257">
        <f t="shared" si="3"/>
        <v>24</v>
      </c>
      <c r="T18" s="257">
        <f t="shared" si="4"/>
        <v>16.5</v>
      </c>
      <c r="U18" s="257">
        <f t="shared" si="5"/>
        <v>8.5</v>
      </c>
      <c r="V18" s="258">
        <f t="shared" si="6"/>
        <v>2.5</v>
      </c>
      <c r="W18" s="256">
        <f t="shared" si="7"/>
        <v>13.45945945945946</v>
      </c>
      <c r="X18" s="289">
        <v>26</v>
      </c>
      <c r="Y18" s="290">
        <v>11.135135135135135</v>
      </c>
      <c r="Z18" s="521">
        <v>10.34</v>
      </c>
      <c r="AA18" s="446">
        <v>18.04</v>
      </c>
      <c r="AB18" s="374">
        <v>7.02</v>
      </c>
    </row>
    <row r="19" spans="1:28" s="3" customFormat="1" ht="13.5" customHeight="1">
      <c r="A19" s="727">
        <v>12</v>
      </c>
      <c r="B19" s="524">
        <v>49</v>
      </c>
      <c r="C19" s="234">
        <v>21</v>
      </c>
      <c r="D19" s="284">
        <v>61</v>
      </c>
      <c r="E19" s="284">
        <v>102</v>
      </c>
      <c r="F19" s="284">
        <v>321</v>
      </c>
      <c r="G19" s="284">
        <v>66</v>
      </c>
      <c r="H19" s="284">
        <v>39</v>
      </c>
      <c r="I19" s="236">
        <v>15</v>
      </c>
      <c r="J19" s="233">
        <f t="shared" si="8"/>
        <v>625</v>
      </c>
      <c r="K19" s="284">
        <v>1178</v>
      </c>
      <c r="L19" s="236">
        <v>377</v>
      </c>
      <c r="M19" s="496">
        <v>41550</v>
      </c>
      <c r="N19" s="284">
        <v>62080</v>
      </c>
      <c r="O19" s="236">
        <v>28231</v>
      </c>
      <c r="P19" s="247">
        <f t="shared" si="0"/>
        <v>7</v>
      </c>
      <c r="Q19" s="238">
        <f t="shared" si="1"/>
        <v>10.166666666666666</v>
      </c>
      <c r="R19" s="238">
        <f t="shared" si="2"/>
        <v>20.4</v>
      </c>
      <c r="S19" s="238">
        <f t="shared" si="3"/>
        <v>29.181818181818183</v>
      </c>
      <c r="T19" s="238">
        <f t="shared" si="4"/>
        <v>16.5</v>
      </c>
      <c r="U19" s="238">
        <f t="shared" si="5"/>
        <v>9.75</v>
      </c>
      <c r="V19" s="239">
        <f t="shared" si="6"/>
        <v>3.75</v>
      </c>
      <c r="W19" s="240">
        <f t="shared" si="7"/>
        <v>16.89189189189189</v>
      </c>
      <c r="X19" s="285">
        <v>31.83783783783784</v>
      </c>
      <c r="Y19" s="286">
        <v>10.18918918918919</v>
      </c>
      <c r="Z19" s="519">
        <v>13.16</v>
      </c>
      <c r="AA19" s="437">
        <v>19.65</v>
      </c>
      <c r="AB19" s="372">
        <v>8.97</v>
      </c>
    </row>
    <row r="20" spans="1:28" s="3" customFormat="1" ht="13.5" customHeight="1">
      <c r="A20" s="728"/>
      <c r="B20" s="524">
        <v>50</v>
      </c>
      <c r="C20" s="234">
        <v>33</v>
      </c>
      <c r="D20" s="284">
        <v>74</v>
      </c>
      <c r="E20" s="284">
        <v>97</v>
      </c>
      <c r="F20" s="284">
        <v>318</v>
      </c>
      <c r="G20" s="284">
        <v>48</v>
      </c>
      <c r="H20" s="284">
        <v>42</v>
      </c>
      <c r="I20" s="236">
        <v>13</v>
      </c>
      <c r="J20" s="233">
        <f t="shared" si="8"/>
        <v>625</v>
      </c>
      <c r="K20" s="284">
        <v>1101</v>
      </c>
      <c r="L20" s="236">
        <v>385</v>
      </c>
      <c r="M20" s="496">
        <v>50469</v>
      </c>
      <c r="N20" s="284">
        <v>60727</v>
      </c>
      <c r="O20" s="236">
        <v>36848</v>
      </c>
      <c r="P20" s="247">
        <f t="shared" si="0"/>
        <v>11</v>
      </c>
      <c r="Q20" s="238">
        <f t="shared" si="1"/>
        <v>12.333333333333334</v>
      </c>
      <c r="R20" s="238">
        <f t="shared" si="2"/>
        <v>19.4</v>
      </c>
      <c r="S20" s="238">
        <f t="shared" si="3"/>
        <v>28.90909090909091</v>
      </c>
      <c r="T20" s="238">
        <f t="shared" si="4"/>
        <v>12</v>
      </c>
      <c r="U20" s="238">
        <f t="shared" si="5"/>
        <v>10.5</v>
      </c>
      <c r="V20" s="239">
        <f t="shared" si="6"/>
        <v>3.25</v>
      </c>
      <c r="W20" s="240">
        <f t="shared" si="7"/>
        <v>16.89189189189189</v>
      </c>
      <c r="X20" s="285">
        <v>29.756756756756758</v>
      </c>
      <c r="Y20" s="286">
        <v>10.405405405405405</v>
      </c>
      <c r="Z20" s="519">
        <v>15.98</v>
      </c>
      <c r="AA20" s="437">
        <v>19.25</v>
      </c>
      <c r="AB20" s="372">
        <v>11.69</v>
      </c>
    </row>
    <row r="21" spans="1:28" s="3" customFormat="1" ht="13.5" customHeight="1">
      <c r="A21" s="728"/>
      <c r="B21" s="524">
        <v>51</v>
      </c>
      <c r="C21" s="234">
        <v>47</v>
      </c>
      <c r="D21" s="284">
        <v>91</v>
      </c>
      <c r="E21" s="284">
        <v>101</v>
      </c>
      <c r="F21" s="284">
        <v>262</v>
      </c>
      <c r="G21" s="284">
        <v>64</v>
      </c>
      <c r="H21" s="284">
        <v>35</v>
      </c>
      <c r="I21" s="236">
        <v>13</v>
      </c>
      <c r="J21" s="233">
        <f t="shared" si="8"/>
        <v>613</v>
      </c>
      <c r="K21" s="284">
        <v>951</v>
      </c>
      <c r="L21" s="236">
        <v>363</v>
      </c>
      <c r="M21" s="496">
        <v>56926</v>
      </c>
      <c r="N21" s="284">
        <v>53568</v>
      </c>
      <c r="O21" s="236">
        <v>40214</v>
      </c>
      <c r="P21" s="247">
        <f t="shared" si="0"/>
        <v>15.666666666666666</v>
      </c>
      <c r="Q21" s="238">
        <f t="shared" si="1"/>
        <v>15.166666666666666</v>
      </c>
      <c r="R21" s="238">
        <f t="shared" si="2"/>
        <v>20.2</v>
      </c>
      <c r="S21" s="238">
        <f t="shared" si="3"/>
        <v>23.818181818181817</v>
      </c>
      <c r="T21" s="238">
        <f t="shared" si="4"/>
        <v>16</v>
      </c>
      <c r="U21" s="238">
        <f t="shared" si="5"/>
        <v>8.75</v>
      </c>
      <c r="V21" s="239">
        <f t="shared" si="6"/>
        <v>3.25</v>
      </c>
      <c r="W21" s="240">
        <f t="shared" si="7"/>
        <v>16.56756756756757</v>
      </c>
      <c r="X21" s="285">
        <v>25.7027027027027</v>
      </c>
      <c r="Y21" s="286">
        <v>9.81081081081081</v>
      </c>
      <c r="Z21" s="519">
        <v>18.12</v>
      </c>
      <c r="AA21" s="437">
        <v>17.01</v>
      </c>
      <c r="AB21" s="372">
        <v>12.77</v>
      </c>
    </row>
    <row r="22" spans="1:28" s="3" customFormat="1" ht="13.5" customHeight="1">
      <c r="A22" s="730"/>
      <c r="B22" s="524">
        <v>52</v>
      </c>
      <c r="C22" s="234">
        <v>44</v>
      </c>
      <c r="D22" s="284">
        <v>89</v>
      </c>
      <c r="E22" s="284">
        <v>69</v>
      </c>
      <c r="F22" s="284">
        <v>210</v>
      </c>
      <c r="G22" s="284">
        <v>44</v>
      </c>
      <c r="H22" s="284">
        <v>43</v>
      </c>
      <c r="I22" s="236">
        <v>12</v>
      </c>
      <c r="J22" s="233">
        <f t="shared" si="8"/>
        <v>511</v>
      </c>
      <c r="K22" s="284">
        <v>613</v>
      </c>
      <c r="L22" s="329">
        <v>321</v>
      </c>
      <c r="M22" s="526">
        <v>43588</v>
      </c>
      <c r="N22" s="527">
        <v>35726</v>
      </c>
      <c r="O22" s="329">
        <v>31666</v>
      </c>
      <c r="P22" s="291">
        <f t="shared" si="0"/>
        <v>14.666666666666666</v>
      </c>
      <c r="Q22" s="292">
        <f t="shared" si="1"/>
        <v>14.833333333333334</v>
      </c>
      <c r="R22" s="292">
        <f t="shared" si="2"/>
        <v>13.8</v>
      </c>
      <c r="S22" s="292">
        <f t="shared" si="3"/>
        <v>19.09090909090909</v>
      </c>
      <c r="T22" s="292">
        <f t="shared" si="4"/>
        <v>11</v>
      </c>
      <c r="U22" s="292">
        <f t="shared" si="5"/>
        <v>10.75</v>
      </c>
      <c r="V22" s="528">
        <f t="shared" si="6"/>
        <v>3</v>
      </c>
      <c r="W22" s="529">
        <f t="shared" si="7"/>
        <v>13.81081081081081</v>
      </c>
      <c r="X22" s="330">
        <v>16.56756756756757</v>
      </c>
      <c r="Y22" s="331">
        <v>8.675675675675675</v>
      </c>
      <c r="Z22" s="530">
        <v>13.89</v>
      </c>
      <c r="AA22" s="531">
        <v>11.38</v>
      </c>
      <c r="AB22" s="532">
        <v>10.25</v>
      </c>
    </row>
    <row r="23" spans="1:28" s="245" customFormat="1" ht="13.5" customHeight="1">
      <c r="A23" s="721">
        <v>1</v>
      </c>
      <c r="B23" s="350" t="s">
        <v>0</v>
      </c>
      <c r="C23" s="295">
        <v>27</v>
      </c>
      <c r="D23" s="296">
        <v>20</v>
      </c>
      <c r="E23" s="296">
        <v>10</v>
      </c>
      <c r="F23" s="296">
        <v>58</v>
      </c>
      <c r="G23" s="296">
        <v>23</v>
      </c>
      <c r="H23" s="296">
        <v>11</v>
      </c>
      <c r="I23" s="297">
        <v>48</v>
      </c>
      <c r="J23" s="298">
        <f t="shared" si="8"/>
        <v>197</v>
      </c>
      <c r="K23" s="296">
        <v>245</v>
      </c>
      <c r="L23" s="232">
        <v>224</v>
      </c>
      <c r="M23" s="496">
        <v>12343</v>
      </c>
      <c r="N23" s="284">
        <v>13228</v>
      </c>
      <c r="O23" s="236">
        <v>23027</v>
      </c>
      <c r="P23" s="247">
        <f t="shared" si="0"/>
        <v>9</v>
      </c>
      <c r="Q23" s="238">
        <f t="shared" si="1"/>
        <v>3.3333333333333335</v>
      </c>
      <c r="R23" s="238">
        <f t="shared" si="2"/>
        <v>2</v>
      </c>
      <c r="S23" s="238">
        <f t="shared" si="3"/>
        <v>5.2727272727272725</v>
      </c>
      <c r="T23" s="238">
        <f t="shared" si="4"/>
        <v>5.75</v>
      </c>
      <c r="U23" s="238">
        <f t="shared" si="5"/>
        <v>2.75</v>
      </c>
      <c r="V23" s="239">
        <f t="shared" si="6"/>
        <v>12</v>
      </c>
      <c r="W23" s="240">
        <f t="shared" si="7"/>
        <v>5.324324324324325</v>
      </c>
      <c r="X23" s="238">
        <v>6.621621621621622</v>
      </c>
      <c r="Y23" s="239">
        <v>6.054054054054054</v>
      </c>
      <c r="Z23" s="519">
        <v>4.26</v>
      </c>
      <c r="AA23" s="437">
        <v>4.39</v>
      </c>
      <c r="AB23" s="372">
        <v>7.38</v>
      </c>
    </row>
    <row r="24" spans="1:28" s="245" customFormat="1" ht="13.5" customHeight="1">
      <c r="A24" s="713"/>
      <c r="B24" s="360" t="s">
        <v>1</v>
      </c>
      <c r="C24" s="230">
        <v>31</v>
      </c>
      <c r="D24" s="231">
        <v>78</v>
      </c>
      <c r="E24" s="231">
        <v>76</v>
      </c>
      <c r="F24" s="231">
        <v>122</v>
      </c>
      <c r="G24" s="231">
        <v>42</v>
      </c>
      <c r="H24" s="231">
        <v>74</v>
      </c>
      <c r="I24" s="232">
        <v>34</v>
      </c>
      <c r="J24" s="233">
        <f t="shared" si="8"/>
        <v>457</v>
      </c>
      <c r="K24" s="231">
        <v>418</v>
      </c>
      <c r="L24" s="232">
        <v>335</v>
      </c>
      <c r="M24" s="496">
        <v>34615</v>
      </c>
      <c r="N24" s="284">
        <v>26623</v>
      </c>
      <c r="O24" s="236">
        <v>31109</v>
      </c>
      <c r="P24" s="247">
        <f t="shared" si="0"/>
        <v>10.333333333333334</v>
      </c>
      <c r="Q24" s="238">
        <f t="shared" si="1"/>
        <v>13</v>
      </c>
      <c r="R24" s="238">
        <f t="shared" si="2"/>
        <v>15.2</v>
      </c>
      <c r="S24" s="238">
        <f t="shared" si="3"/>
        <v>11.090909090909092</v>
      </c>
      <c r="T24" s="238">
        <f t="shared" si="4"/>
        <v>10.5</v>
      </c>
      <c r="U24" s="238">
        <f t="shared" si="5"/>
        <v>18.5</v>
      </c>
      <c r="V24" s="239">
        <f t="shared" si="6"/>
        <v>8.5</v>
      </c>
      <c r="W24" s="240">
        <f t="shared" si="7"/>
        <v>12.35135135135135</v>
      </c>
      <c r="X24" s="238">
        <v>11.297297297297296</v>
      </c>
      <c r="Y24" s="239">
        <v>9.054054054054054</v>
      </c>
      <c r="Z24" s="519">
        <v>10.99</v>
      </c>
      <c r="AA24" s="437">
        <v>8.47</v>
      </c>
      <c r="AB24" s="372">
        <v>9.89</v>
      </c>
    </row>
    <row r="25" spans="1:28" s="245" customFormat="1" ht="13.5" customHeight="1">
      <c r="A25" s="713"/>
      <c r="B25" s="360" t="s">
        <v>2</v>
      </c>
      <c r="C25" s="230">
        <v>20</v>
      </c>
      <c r="D25" s="231">
        <v>59</v>
      </c>
      <c r="E25" s="231">
        <v>49</v>
      </c>
      <c r="F25" s="231">
        <v>149</v>
      </c>
      <c r="G25" s="231">
        <v>30</v>
      </c>
      <c r="H25" s="231">
        <v>57</v>
      </c>
      <c r="I25" s="232">
        <v>43</v>
      </c>
      <c r="J25" s="233">
        <f t="shared" si="8"/>
        <v>407</v>
      </c>
      <c r="K25" s="231">
        <v>417</v>
      </c>
      <c r="L25" s="232">
        <v>371</v>
      </c>
      <c r="M25" s="496">
        <v>32567</v>
      </c>
      <c r="N25" s="284">
        <v>22212</v>
      </c>
      <c r="O25" s="236">
        <v>35298</v>
      </c>
      <c r="P25" s="247">
        <f t="shared" si="0"/>
        <v>6.666666666666667</v>
      </c>
      <c r="Q25" s="238">
        <f t="shared" si="1"/>
        <v>9.833333333333334</v>
      </c>
      <c r="R25" s="238">
        <f t="shared" si="2"/>
        <v>9.8</v>
      </c>
      <c r="S25" s="238">
        <f t="shared" si="3"/>
        <v>13.545454545454545</v>
      </c>
      <c r="T25" s="238">
        <f t="shared" si="4"/>
        <v>7.5</v>
      </c>
      <c r="U25" s="238">
        <f t="shared" si="5"/>
        <v>14.25</v>
      </c>
      <c r="V25" s="239">
        <f t="shared" si="6"/>
        <v>10.75</v>
      </c>
      <c r="W25" s="240">
        <f t="shared" si="7"/>
        <v>11</v>
      </c>
      <c r="X25" s="238">
        <v>11.27027027027027</v>
      </c>
      <c r="Y25" s="239">
        <v>10.027027027027026</v>
      </c>
      <c r="Z25" s="519">
        <v>10.32</v>
      </c>
      <c r="AA25" s="437">
        <v>7.05</v>
      </c>
      <c r="AB25" s="372">
        <v>11.23</v>
      </c>
    </row>
    <row r="26" spans="1:28" s="245" customFormat="1" ht="13.5" customHeight="1">
      <c r="A26" s="713"/>
      <c r="B26" s="360" t="s">
        <v>3</v>
      </c>
      <c r="C26" s="230">
        <v>15</v>
      </c>
      <c r="D26" s="231">
        <v>84</v>
      </c>
      <c r="E26" s="231">
        <v>53</v>
      </c>
      <c r="F26" s="231">
        <v>197</v>
      </c>
      <c r="G26" s="231">
        <v>49</v>
      </c>
      <c r="H26" s="231">
        <v>60</v>
      </c>
      <c r="I26" s="232">
        <v>53</v>
      </c>
      <c r="J26" s="233">
        <f t="shared" si="8"/>
        <v>511</v>
      </c>
      <c r="K26" s="231">
        <v>406</v>
      </c>
      <c r="L26" s="232">
        <v>412</v>
      </c>
      <c r="M26" s="496">
        <v>38174</v>
      </c>
      <c r="N26" s="284">
        <v>24773</v>
      </c>
      <c r="O26" s="236">
        <v>28565</v>
      </c>
      <c r="P26" s="247">
        <f t="shared" si="0"/>
        <v>5</v>
      </c>
      <c r="Q26" s="238">
        <f t="shared" si="1"/>
        <v>14</v>
      </c>
      <c r="R26" s="238">
        <f t="shared" si="2"/>
        <v>10.6</v>
      </c>
      <c r="S26" s="238">
        <f t="shared" si="3"/>
        <v>17.90909090909091</v>
      </c>
      <c r="T26" s="238">
        <f t="shared" si="4"/>
        <v>12.25</v>
      </c>
      <c r="U26" s="238">
        <f t="shared" si="5"/>
        <v>15</v>
      </c>
      <c r="V26" s="239">
        <f t="shared" si="6"/>
        <v>13.25</v>
      </c>
      <c r="W26" s="240">
        <f t="shared" si="7"/>
        <v>13.81081081081081</v>
      </c>
      <c r="X26" s="238">
        <v>10.972972972972974</v>
      </c>
      <c r="Y26" s="239">
        <v>11.135135135135135</v>
      </c>
      <c r="Z26" s="519">
        <v>12.1</v>
      </c>
      <c r="AA26" s="437">
        <v>7.85</v>
      </c>
      <c r="AB26" s="372">
        <v>9.09</v>
      </c>
    </row>
    <row r="27" spans="1:28" s="245" customFormat="1" ht="13.5" customHeight="1">
      <c r="A27" s="714"/>
      <c r="B27" s="365" t="s">
        <v>4</v>
      </c>
      <c r="C27" s="249">
        <v>17</v>
      </c>
      <c r="D27" s="250">
        <v>96</v>
      </c>
      <c r="E27" s="250">
        <v>54</v>
      </c>
      <c r="F27" s="250">
        <v>198</v>
      </c>
      <c r="G27" s="250">
        <v>35</v>
      </c>
      <c r="H27" s="250">
        <v>54</v>
      </c>
      <c r="I27" s="251">
        <v>56</v>
      </c>
      <c r="J27" s="252">
        <f t="shared" si="8"/>
        <v>510</v>
      </c>
      <c r="K27" s="250">
        <v>370</v>
      </c>
      <c r="L27" s="251">
        <v>373</v>
      </c>
      <c r="M27" s="500">
        <v>33005</v>
      </c>
      <c r="N27" s="288">
        <v>24557</v>
      </c>
      <c r="O27" s="255">
        <v>24905</v>
      </c>
      <c r="P27" s="269">
        <f t="shared" si="0"/>
        <v>5.666666666666667</v>
      </c>
      <c r="Q27" s="257">
        <f t="shared" si="1"/>
        <v>16</v>
      </c>
      <c r="R27" s="257">
        <f t="shared" si="2"/>
        <v>10.8</v>
      </c>
      <c r="S27" s="257">
        <f t="shared" si="3"/>
        <v>18</v>
      </c>
      <c r="T27" s="257">
        <f t="shared" si="4"/>
        <v>8.75</v>
      </c>
      <c r="U27" s="257">
        <f t="shared" si="5"/>
        <v>13.5</v>
      </c>
      <c r="V27" s="258">
        <f t="shared" si="6"/>
        <v>14</v>
      </c>
      <c r="W27" s="256">
        <f t="shared" si="7"/>
        <v>13.783783783783784</v>
      </c>
      <c r="X27" s="257">
        <v>10</v>
      </c>
      <c r="Y27" s="258">
        <v>10.08108108108108</v>
      </c>
      <c r="Z27" s="521">
        <v>10.45</v>
      </c>
      <c r="AA27" s="446">
        <v>7.77</v>
      </c>
      <c r="AB27" s="374">
        <v>7.92</v>
      </c>
    </row>
    <row r="28" spans="1:28" s="245" customFormat="1" ht="13.5" customHeight="1">
      <c r="A28" s="718">
        <v>2</v>
      </c>
      <c r="B28" s="360" t="s">
        <v>5</v>
      </c>
      <c r="C28" s="230">
        <v>17</v>
      </c>
      <c r="D28" s="231">
        <v>74</v>
      </c>
      <c r="E28" s="231">
        <v>35</v>
      </c>
      <c r="F28" s="231">
        <v>186</v>
      </c>
      <c r="G28" s="231">
        <v>21</v>
      </c>
      <c r="H28" s="231">
        <v>50</v>
      </c>
      <c r="I28" s="232">
        <v>43</v>
      </c>
      <c r="J28" s="233">
        <f t="shared" si="8"/>
        <v>426</v>
      </c>
      <c r="K28" s="231">
        <v>354</v>
      </c>
      <c r="L28" s="232">
        <v>325</v>
      </c>
      <c r="M28" s="496">
        <v>26055</v>
      </c>
      <c r="N28" s="284">
        <v>24441</v>
      </c>
      <c r="O28" s="236">
        <v>22234</v>
      </c>
      <c r="P28" s="247">
        <f t="shared" si="0"/>
        <v>5.666666666666667</v>
      </c>
      <c r="Q28" s="238">
        <f t="shared" si="1"/>
        <v>12.333333333333334</v>
      </c>
      <c r="R28" s="238">
        <f t="shared" si="2"/>
        <v>7</v>
      </c>
      <c r="S28" s="238">
        <f t="shared" si="3"/>
        <v>16.90909090909091</v>
      </c>
      <c r="T28" s="238">
        <f t="shared" si="4"/>
        <v>5.25</v>
      </c>
      <c r="U28" s="238">
        <f t="shared" si="5"/>
        <v>12.5</v>
      </c>
      <c r="V28" s="239">
        <f t="shared" si="6"/>
        <v>10.75</v>
      </c>
      <c r="W28" s="240">
        <f t="shared" si="7"/>
        <v>11.513513513513514</v>
      </c>
      <c r="X28" s="238">
        <v>9.567567567567568</v>
      </c>
      <c r="Y28" s="239">
        <v>8.783783783783784</v>
      </c>
      <c r="Z28" s="519">
        <v>8.25</v>
      </c>
      <c r="AA28" s="437">
        <v>7.76</v>
      </c>
      <c r="AB28" s="372">
        <v>7.07</v>
      </c>
    </row>
    <row r="29" spans="1:28" s="245" customFormat="1" ht="13.5" customHeight="1">
      <c r="A29" s="719"/>
      <c r="B29" s="360" t="s">
        <v>6</v>
      </c>
      <c r="C29" s="230">
        <v>14</v>
      </c>
      <c r="D29" s="231">
        <v>67</v>
      </c>
      <c r="E29" s="231">
        <v>41</v>
      </c>
      <c r="F29" s="231">
        <v>123</v>
      </c>
      <c r="G29" s="231">
        <v>24</v>
      </c>
      <c r="H29" s="231">
        <v>40</v>
      </c>
      <c r="I29" s="232">
        <v>39</v>
      </c>
      <c r="J29" s="233">
        <f t="shared" si="8"/>
        <v>348</v>
      </c>
      <c r="K29" s="231">
        <v>289</v>
      </c>
      <c r="L29" s="232">
        <v>403</v>
      </c>
      <c r="M29" s="496">
        <v>19651</v>
      </c>
      <c r="N29" s="284">
        <v>23071</v>
      </c>
      <c r="O29" s="236">
        <v>23357</v>
      </c>
      <c r="P29" s="247">
        <f t="shared" si="0"/>
        <v>4.666666666666667</v>
      </c>
      <c r="Q29" s="238">
        <f t="shared" si="1"/>
        <v>11.166666666666666</v>
      </c>
      <c r="R29" s="238">
        <f t="shared" si="2"/>
        <v>8.2</v>
      </c>
      <c r="S29" s="238">
        <f t="shared" si="3"/>
        <v>11.181818181818182</v>
      </c>
      <c r="T29" s="238">
        <f t="shared" si="4"/>
        <v>6</v>
      </c>
      <c r="U29" s="238">
        <f t="shared" si="5"/>
        <v>10</v>
      </c>
      <c r="V29" s="239">
        <f t="shared" si="6"/>
        <v>9.75</v>
      </c>
      <c r="W29" s="240">
        <f t="shared" si="7"/>
        <v>9.405405405405405</v>
      </c>
      <c r="X29" s="238">
        <v>7.8108108108108105</v>
      </c>
      <c r="Y29" s="239">
        <v>10.891891891891891</v>
      </c>
      <c r="Z29" s="519">
        <v>6.23</v>
      </c>
      <c r="AA29" s="437">
        <v>7.31</v>
      </c>
      <c r="AB29" s="372">
        <v>7.42</v>
      </c>
    </row>
    <row r="30" spans="1:28" s="245" customFormat="1" ht="13.5" customHeight="1">
      <c r="A30" s="719"/>
      <c r="B30" s="360" t="s">
        <v>7</v>
      </c>
      <c r="C30" s="230">
        <v>11</v>
      </c>
      <c r="D30" s="231">
        <v>68</v>
      </c>
      <c r="E30" s="231">
        <v>29</v>
      </c>
      <c r="F30" s="231">
        <v>154</v>
      </c>
      <c r="G30" s="231">
        <v>26</v>
      </c>
      <c r="H30" s="231">
        <v>55</v>
      </c>
      <c r="I30" s="232">
        <v>37</v>
      </c>
      <c r="J30" s="233">
        <f t="shared" si="8"/>
        <v>380</v>
      </c>
      <c r="K30" s="231">
        <v>433</v>
      </c>
      <c r="L30" s="232">
        <v>375</v>
      </c>
      <c r="M30" s="496">
        <v>20639</v>
      </c>
      <c r="N30" s="284">
        <v>27857</v>
      </c>
      <c r="O30" s="236">
        <v>22417</v>
      </c>
      <c r="P30" s="247">
        <f t="shared" si="0"/>
        <v>3.6666666666666665</v>
      </c>
      <c r="Q30" s="238">
        <f t="shared" si="1"/>
        <v>11.333333333333334</v>
      </c>
      <c r="R30" s="238">
        <f t="shared" si="2"/>
        <v>5.8</v>
      </c>
      <c r="S30" s="238">
        <f t="shared" si="3"/>
        <v>14</v>
      </c>
      <c r="T30" s="238">
        <f t="shared" si="4"/>
        <v>6.5</v>
      </c>
      <c r="U30" s="238">
        <f t="shared" si="5"/>
        <v>13.75</v>
      </c>
      <c r="V30" s="239">
        <f t="shared" si="6"/>
        <v>9.25</v>
      </c>
      <c r="W30" s="240">
        <f t="shared" si="7"/>
        <v>10.27027027027027</v>
      </c>
      <c r="X30" s="238">
        <v>11.702702702702704</v>
      </c>
      <c r="Y30" s="239">
        <v>10.135135135135135</v>
      </c>
      <c r="Z30" s="519">
        <v>6.53</v>
      </c>
      <c r="AA30" s="437">
        <v>8.82</v>
      </c>
      <c r="AB30" s="372">
        <v>7.12</v>
      </c>
    </row>
    <row r="31" spans="1:28" s="245" customFormat="1" ht="13.5" customHeight="1">
      <c r="A31" s="720"/>
      <c r="B31" s="365" t="s">
        <v>8</v>
      </c>
      <c r="C31" s="249">
        <v>11</v>
      </c>
      <c r="D31" s="250">
        <v>59</v>
      </c>
      <c r="E31" s="250">
        <v>31</v>
      </c>
      <c r="F31" s="250">
        <v>160</v>
      </c>
      <c r="G31" s="250">
        <v>42</v>
      </c>
      <c r="H31" s="250">
        <v>56</v>
      </c>
      <c r="I31" s="251">
        <v>53</v>
      </c>
      <c r="J31" s="252">
        <f t="shared" si="8"/>
        <v>412</v>
      </c>
      <c r="K31" s="250">
        <v>391</v>
      </c>
      <c r="L31" s="251">
        <v>391</v>
      </c>
      <c r="M31" s="500">
        <v>21477</v>
      </c>
      <c r="N31" s="288">
        <v>30389</v>
      </c>
      <c r="O31" s="255">
        <v>22378</v>
      </c>
      <c r="P31" s="269">
        <f t="shared" si="0"/>
        <v>3.6666666666666665</v>
      </c>
      <c r="Q31" s="257">
        <f t="shared" si="1"/>
        <v>9.833333333333334</v>
      </c>
      <c r="R31" s="257">
        <f t="shared" si="2"/>
        <v>6.2</v>
      </c>
      <c r="S31" s="257">
        <f t="shared" si="3"/>
        <v>14.545454545454545</v>
      </c>
      <c r="T31" s="257">
        <f t="shared" si="4"/>
        <v>10.5</v>
      </c>
      <c r="U31" s="257">
        <f t="shared" si="5"/>
        <v>14</v>
      </c>
      <c r="V31" s="258">
        <f t="shared" si="6"/>
        <v>13.25</v>
      </c>
      <c r="W31" s="256">
        <f t="shared" si="7"/>
        <v>11.135135135135135</v>
      </c>
      <c r="X31" s="257">
        <v>10.567567567567568</v>
      </c>
      <c r="Y31" s="258">
        <v>10.567567567567568</v>
      </c>
      <c r="Z31" s="521">
        <v>6.8</v>
      </c>
      <c r="AA31" s="446">
        <v>9.61</v>
      </c>
      <c r="AB31" s="374">
        <v>7.1</v>
      </c>
    </row>
    <row r="32" spans="1:28" s="245" customFormat="1" ht="13.5" customHeight="1">
      <c r="A32" s="712">
        <v>3</v>
      </c>
      <c r="B32" s="360" t="s">
        <v>9</v>
      </c>
      <c r="C32" s="230">
        <v>13</v>
      </c>
      <c r="D32" s="231">
        <v>54</v>
      </c>
      <c r="E32" s="231">
        <v>29</v>
      </c>
      <c r="F32" s="231">
        <v>179</v>
      </c>
      <c r="G32" s="231">
        <v>42</v>
      </c>
      <c r="H32" s="231">
        <v>41</v>
      </c>
      <c r="I32" s="232">
        <v>27</v>
      </c>
      <c r="J32" s="233">
        <f t="shared" si="8"/>
        <v>385</v>
      </c>
      <c r="K32" s="231">
        <v>418</v>
      </c>
      <c r="L32" s="232">
        <v>397</v>
      </c>
      <c r="M32" s="496">
        <v>20658</v>
      </c>
      <c r="N32" s="284">
        <v>32792</v>
      </c>
      <c r="O32" s="236">
        <v>23646</v>
      </c>
      <c r="P32" s="247">
        <f t="shared" si="0"/>
        <v>4.333333333333333</v>
      </c>
      <c r="Q32" s="238">
        <f t="shared" si="1"/>
        <v>9</v>
      </c>
      <c r="R32" s="238">
        <f t="shared" si="2"/>
        <v>5.8</v>
      </c>
      <c r="S32" s="238">
        <f t="shared" si="3"/>
        <v>16.272727272727273</v>
      </c>
      <c r="T32" s="238">
        <f t="shared" si="4"/>
        <v>10.5</v>
      </c>
      <c r="U32" s="238">
        <f t="shared" si="5"/>
        <v>10.25</v>
      </c>
      <c r="V32" s="239">
        <f t="shared" si="6"/>
        <v>6.75</v>
      </c>
      <c r="W32" s="240">
        <f t="shared" si="7"/>
        <v>10.405405405405405</v>
      </c>
      <c r="X32" s="238">
        <v>11.297297297297296</v>
      </c>
      <c r="Y32" s="239">
        <v>10.72972972972973</v>
      </c>
      <c r="Z32" s="519">
        <v>6.54</v>
      </c>
      <c r="AA32" s="437">
        <v>10.38</v>
      </c>
      <c r="AB32" s="372">
        <v>7.5</v>
      </c>
    </row>
    <row r="33" spans="1:28" s="245" customFormat="1" ht="13.5" customHeight="1">
      <c r="A33" s="713"/>
      <c r="B33" s="360" t="s">
        <v>10</v>
      </c>
      <c r="C33" s="230">
        <v>8</v>
      </c>
      <c r="D33" s="231">
        <v>40</v>
      </c>
      <c r="E33" s="231">
        <v>16</v>
      </c>
      <c r="F33" s="231">
        <v>171</v>
      </c>
      <c r="G33" s="231">
        <v>41</v>
      </c>
      <c r="H33" s="231">
        <v>59</v>
      </c>
      <c r="I33" s="232">
        <v>51</v>
      </c>
      <c r="J33" s="233">
        <f t="shared" si="8"/>
        <v>386</v>
      </c>
      <c r="K33" s="231">
        <v>390</v>
      </c>
      <c r="L33" s="232">
        <v>451</v>
      </c>
      <c r="M33" s="496">
        <v>21287</v>
      </c>
      <c r="N33" s="284">
        <v>32216</v>
      </c>
      <c r="O33" s="236">
        <v>23368</v>
      </c>
      <c r="P33" s="247">
        <f t="shared" si="0"/>
        <v>2.6666666666666665</v>
      </c>
      <c r="Q33" s="238">
        <f t="shared" si="1"/>
        <v>6.666666666666667</v>
      </c>
      <c r="R33" s="238">
        <f t="shared" si="2"/>
        <v>3.2</v>
      </c>
      <c r="S33" s="238">
        <f t="shared" si="3"/>
        <v>15.545454545454545</v>
      </c>
      <c r="T33" s="238">
        <f t="shared" si="4"/>
        <v>10.25</v>
      </c>
      <c r="U33" s="238">
        <f t="shared" si="5"/>
        <v>14.75</v>
      </c>
      <c r="V33" s="239">
        <f t="shared" si="6"/>
        <v>12.75</v>
      </c>
      <c r="W33" s="240">
        <f t="shared" si="7"/>
        <v>10.432432432432432</v>
      </c>
      <c r="X33" s="238">
        <v>10.54054054054054</v>
      </c>
      <c r="Y33" s="239">
        <v>12.18918918918919</v>
      </c>
      <c r="Z33" s="519">
        <v>6.74</v>
      </c>
      <c r="AA33" s="437">
        <v>10.22</v>
      </c>
      <c r="AB33" s="372">
        <v>7.43</v>
      </c>
    </row>
    <row r="34" spans="1:28" s="245" customFormat="1" ht="13.5" customHeight="1">
      <c r="A34" s="713"/>
      <c r="B34" s="360" t="s">
        <v>11</v>
      </c>
      <c r="C34" s="230">
        <v>12</v>
      </c>
      <c r="D34" s="231">
        <v>50</v>
      </c>
      <c r="E34" s="231">
        <v>30</v>
      </c>
      <c r="F34" s="231">
        <v>141</v>
      </c>
      <c r="G34" s="231">
        <v>29</v>
      </c>
      <c r="H34" s="231">
        <v>59</v>
      </c>
      <c r="I34" s="232">
        <v>24</v>
      </c>
      <c r="J34" s="233">
        <f t="shared" si="8"/>
        <v>345</v>
      </c>
      <c r="K34" s="231">
        <v>460</v>
      </c>
      <c r="L34" s="232">
        <v>382</v>
      </c>
      <c r="M34" s="496">
        <v>18615</v>
      </c>
      <c r="N34" s="284">
        <v>27746</v>
      </c>
      <c r="O34" s="236">
        <v>21533</v>
      </c>
      <c r="P34" s="247">
        <f t="shared" si="0"/>
        <v>4</v>
      </c>
      <c r="Q34" s="238">
        <f t="shared" si="1"/>
        <v>8.333333333333334</v>
      </c>
      <c r="R34" s="238">
        <f t="shared" si="2"/>
        <v>6</v>
      </c>
      <c r="S34" s="238">
        <f t="shared" si="3"/>
        <v>12.818181818181818</v>
      </c>
      <c r="T34" s="238">
        <f t="shared" si="4"/>
        <v>7.25</v>
      </c>
      <c r="U34" s="238">
        <f t="shared" si="5"/>
        <v>14.75</v>
      </c>
      <c r="V34" s="239">
        <f t="shared" si="6"/>
        <v>6</v>
      </c>
      <c r="W34" s="240">
        <f t="shared" si="7"/>
        <v>9.324324324324325</v>
      </c>
      <c r="X34" s="238">
        <v>12.432432432432432</v>
      </c>
      <c r="Y34" s="239">
        <v>10.324324324324325</v>
      </c>
      <c r="Z34" s="519">
        <v>5.89</v>
      </c>
      <c r="AA34" s="437">
        <v>8.81</v>
      </c>
      <c r="AB34" s="372">
        <v>6.84</v>
      </c>
    </row>
    <row r="35" spans="1:28" s="245" customFormat="1" ht="13.5" customHeight="1">
      <c r="A35" s="714"/>
      <c r="B35" s="365" t="s">
        <v>12</v>
      </c>
      <c r="C35" s="249">
        <v>21</v>
      </c>
      <c r="D35" s="250">
        <v>57</v>
      </c>
      <c r="E35" s="250">
        <v>22</v>
      </c>
      <c r="F35" s="250">
        <v>177</v>
      </c>
      <c r="G35" s="250">
        <v>34</v>
      </c>
      <c r="H35" s="250">
        <v>38</v>
      </c>
      <c r="I35" s="251">
        <v>9</v>
      </c>
      <c r="J35" s="252">
        <f t="shared" si="8"/>
        <v>358</v>
      </c>
      <c r="K35" s="250">
        <v>360</v>
      </c>
      <c r="L35" s="251">
        <v>500</v>
      </c>
      <c r="M35" s="500">
        <v>17941</v>
      </c>
      <c r="N35" s="288">
        <v>25261</v>
      </c>
      <c r="O35" s="255">
        <v>22226</v>
      </c>
      <c r="P35" s="269">
        <f t="shared" si="0"/>
        <v>7</v>
      </c>
      <c r="Q35" s="257">
        <f t="shared" si="1"/>
        <v>9.5</v>
      </c>
      <c r="R35" s="257">
        <f t="shared" si="2"/>
        <v>4.4</v>
      </c>
      <c r="S35" s="257">
        <f t="shared" si="3"/>
        <v>16.09090909090909</v>
      </c>
      <c r="T35" s="257">
        <f t="shared" si="4"/>
        <v>8.5</v>
      </c>
      <c r="U35" s="257">
        <f t="shared" si="5"/>
        <v>9.5</v>
      </c>
      <c r="V35" s="258">
        <f t="shared" si="6"/>
        <v>2.25</v>
      </c>
      <c r="W35" s="256">
        <f t="shared" si="7"/>
        <v>9.675675675675675</v>
      </c>
      <c r="X35" s="257">
        <v>9.72972972972973</v>
      </c>
      <c r="Y35" s="258">
        <v>13.513513513513514</v>
      </c>
      <c r="Z35" s="521">
        <v>5.69</v>
      </c>
      <c r="AA35" s="446">
        <v>8.03</v>
      </c>
      <c r="AB35" s="374">
        <v>7.06</v>
      </c>
    </row>
    <row r="36" spans="1:28" s="245" customFormat="1" ht="13.5" customHeight="1">
      <c r="A36" s="712">
        <v>4</v>
      </c>
      <c r="B36" s="360" t="s">
        <v>13</v>
      </c>
      <c r="C36" s="230">
        <v>18</v>
      </c>
      <c r="D36" s="231">
        <v>98</v>
      </c>
      <c r="E36" s="231">
        <v>43</v>
      </c>
      <c r="F36" s="231">
        <v>183</v>
      </c>
      <c r="G36" s="231">
        <v>31</v>
      </c>
      <c r="H36" s="231">
        <v>24</v>
      </c>
      <c r="I36" s="232">
        <v>7</v>
      </c>
      <c r="J36" s="233">
        <f t="shared" si="8"/>
        <v>404</v>
      </c>
      <c r="K36" s="231">
        <v>291</v>
      </c>
      <c r="L36" s="232">
        <v>547</v>
      </c>
      <c r="M36" s="496">
        <v>16074</v>
      </c>
      <c r="N36" s="284">
        <v>21965</v>
      </c>
      <c r="O36" s="236">
        <v>23545</v>
      </c>
      <c r="P36" s="247">
        <f t="shared" si="0"/>
        <v>6</v>
      </c>
      <c r="Q36" s="238">
        <f t="shared" si="1"/>
        <v>16.333333333333332</v>
      </c>
      <c r="R36" s="238">
        <f t="shared" si="2"/>
        <v>8.6</v>
      </c>
      <c r="S36" s="238">
        <f t="shared" si="3"/>
        <v>16.636363636363637</v>
      </c>
      <c r="T36" s="238">
        <f t="shared" si="4"/>
        <v>7.75</v>
      </c>
      <c r="U36" s="238">
        <f t="shared" si="5"/>
        <v>6</v>
      </c>
      <c r="V36" s="239">
        <f t="shared" si="6"/>
        <v>1.75</v>
      </c>
      <c r="W36" s="240">
        <f t="shared" si="7"/>
        <v>10.91891891891892</v>
      </c>
      <c r="X36" s="238">
        <v>7.864864864864865</v>
      </c>
      <c r="Y36" s="239">
        <v>14.783783783783784</v>
      </c>
      <c r="Z36" s="519">
        <v>5.09</v>
      </c>
      <c r="AA36" s="437">
        <v>6.97</v>
      </c>
      <c r="AB36" s="372">
        <v>7.48</v>
      </c>
    </row>
    <row r="37" spans="1:28" s="245" customFormat="1" ht="13.5" customHeight="1">
      <c r="A37" s="713"/>
      <c r="B37" s="360" t="s">
        <v>14</v>
      </c>
      <c r="C37" s="230">
        <v>13</v>
      </c>
      <c r="D37" s="231">
        <v>99</v>
      </c>
      <c r="E37" s="231">
        <v>44</v>
      </c>
      <c r="F37" s="231">
        <v>167</v>
      </c>
      <c r="G37" s="231">
        <v>38</v>
      </c>
      <c r="H37" s="231">
        <v>26</v>
      </c>
      <c r="I37" s="232">
        <v>15</v>
      </c>
      <c r="J37" s="233">
        <f t="shared" si="8"/>
        <v>402</v>
      </c>
      <c r="K37" s="231">
        <v>340</v>
      </c>
      <c r="L37" s="232">
        <v>626</v>
      </c>
      <c r="M37" s="496">
        <v>18284</v>
      </c>
      <c r="N37" s="284">
        <v>22169</v>
      </c>
      <c r="O37" s="236">
        <v>30283</v>
      </c>
      <c r="P37" s="247">
        <f t="shared" si="0"/>
        <v>4.333333333333333</v>
      </c>
      <c r="Q37" s="238">
        <f t="shared" si="1"/>
        <v>16.5</v>
      </c>
      <c r="R37" s="238">
        <f t="shared" si="2"/>
        <v>8.8</v>
      </c>
      <c r="S37" s="238">
        <f t="shared" si="3"/>
        <v>15.181818181818182</v>
      </c>
      <c r="T37" s="238">
        <f t="shared" si="4"/>
        <v>9.5</v>
      </c>
      <c r="U37" s="238">
        <f t="shared" si="5"/>
        <v>6.5</v>
      </c>
      <c r="V37" s="239">
        <f t="shared" si="6"/>
        <v>3.75</v>
      </c>
      <c r="W37" s="240">
        <f t="shared" si="7"/>
        <v>10.864864864864865</v>
      </c>
      <c r="X37" s="238">
        <v>9.18918918918919</v>
      </c>
      <c r="Y37" s="239">
        <v>16.91891891891892</v>
      </c>
      <c r="Z37" s="519">
        <v>5.76</v>
      </c>
      <c r="AA37" s="437">
        <v>7.04</v>
      </c>
      <c r="AB37" s="372">
        <v>9.6</v>
      </c>
    </row>
    <row r="38" spans="1:28" s="245" customFormat="1" ht="13.5" customHeight="1">
      <c r="A38" s="713"/>
      <c r="B38" s="360" t="s">
        <v>15</v>
      </c>
      <c r="C38" s="230">
        <v>14</v>
      </c>
      <c r="D38" s="231">
        <v>112</v>
      </c>
      <c r="E38" s="231">
        <v>60</v>
      </c>
      <c r="F38" s="231">
        <v>226</v>
      </c>
      <c r="G38" s="231">
        <v>55</v>
      </c>
      <c r="H38" s="231">
        <v>37</v>
      </c>
      <c r="I38" s="232">
        <v>14</v>
      </c>
      <c r="J38" s="233">
        <f t="shared" si="8"/>
        <v>518</v>
      </c>
      <c r="K38" s="231">
        <v>365</v>
      </c>
      <c r="L38" s="232">
        <v>602</v>
      </c>
      <c r="M38" s="496">
        <v>24035</v>
      </c>
      <c r="N38" s="284">
        <v>25623</v>
      </c>
      <c r="O38" s="236">
        <v>33355</v>
      </c>
      <c r="P38" s="247">
        <f aca="true" t="shared" si="9" ref="P38:P57">C38/3</f>
        <v>4.666666666666667</v>
      </c>
      <c r="Q38" s="238">
        <f aca="true" t="shared" si="10" ref="Q38:Q57">D38/6</f>
        <v>18.666666666666668</v>
      </c>
      <c r="R38" s="238">
        <f aca="true" t="shared" si="11" ref="R38:R57">E38/5</f>
        <v>12</v>
      </c>
      <c r="S38" s="238">
        <f aca="true" t="shared" si="12" ref="S38:S57">F38/11</f>
        <v>20.545454545454547</v>
      </c>
      <c r="T38" s="238">
        <f aca="true" t="shared" si="13" ref="T38:T57">G38/4</f>
        <v>13.75</v>
      </c>
      <c r="U38" s="238">
        <f aca="true" t="shared" si="14" ref="U38:U57">H38/4</f>
        <v>9.25</v>
      </c>
      <c r="V38" s="239">
        <f aca="true" t="shared" si="15" ref="V38:V57">I38/4</f>
        <v>3.5</v>
      </c>
      <c r="W38" s="240">
        <f aca="true" t="shared" si="16" ref="W38:W57">J38/37</f>
        <v>14</v>
      </c>
      <c r="X38" s="238">
        <v>9.864864864864865</v>
      </c>
      <c r="Y38" s="239">
        <v>16.27027027027027</v>
      </c>
      <c r="Z38" s="519">
        <v>7.62</v>
      </c>
      <c r="AA38" s="437">
        <v>8.12</v>
      </c>
      <c r="AB38" s="372">
        <v>10.57</v>
      </c>
    </row>
    <row r="39" spans="1:28" s="245" customFormat="1" ht="13.5" customHeight="1">
      <c r="A39" s="714"/>
      <c r="B39" s="360" t="s">
        <v>16</v>
      </c>
      <c r="C39" s="230">
        <v>27</v>
      </c>
      <c r="D39" s="231">
        <v>118</v>
      </c>
      <c r="E39" s="231">
        <v>52</v>
      </c>
      <c r="F39" s="231">
        <v>220</v>
      </c>
      <c r="G39" s="231">
        <v>50</v>
      </c>
      <c r="H39" s="231">
        <v>34</v>
      </c>
      <c r="I39" s="232">
        <v>20</v>
      </c>
      <c r="J39" s="233">
        <f t="shared" si="8"/>
        <v>521</v>
      </c>
      <c r="K39" s="231">
        <v>433</v>
      </c>
      <c r="L39" s="251">
        <v>627</v>
      </c>
      <c r="M39" s="500">
        <v>27162</v>
      </c>
      <c r="N39" s="288">
        <v>27990</v>
      </c>
      <c r="O39" s="255">
        <v>33372</v>
      </c>
      <c r="P39" s="269">
        <f t="shared" si="9"/>
        <v>9</v>
      </c>
      <c r="Q39" s="257">
        <f t="shared" si="10"/>
        <v>19.666666666666668</v>
      </c>
      <c r="R39" s="257">
        <f t="shared" si="11"/>
        <v>10.4</v>
      </c>
      <c r="S39" s="257">
        <f t="shared" si="12"/>
        <v>20</v>
      </c>
      <c r="T39" s="257">
        <f t="shared" si="13"/>
        <v>12.5</v>
      </c>
      <c r="U39" s="257">
        <f t="shared" si="14"/>
        <v>8.5</v>
      </c>
      <c r="V39" s="258">
        <f t="shared" si="15"/>
        <v>5</v>
      </c>
      <c r="W39" s="256">
        <f t="shared" si="16"/>
        <v>14.08108108108108</v>
      </c>
      <c r="X39" s="257">
        <v>11.702702702702704</v>
      </c>
      <c r="Y39" s="258">
        <v>16.945945945945947</v>
      </c>
      <c r="Z39" s="521">
        <v>8.63</v>
      </c>
      <c r="AA39" s="446">
        <v>8.92</v>
      </c>
      <c r="AB39" s="372">
        <v>10.63</v>
      </c>
    </row>
    <row r="40" spans="1:28" s="245" customFormat="1" ht="13.5" customHeight="1">
      <c r="A40" s="712">
        <v>5</v>
      </c>
      <c r="B40" s="375" t="s">
        <v>17</v>
      </c>
      <c r="C40" s="317">
        <v>31</v>
      </c>
      <c r="D40" s="318">
        <v>75</v>
      </c>
      <c r="E40" s="318">
        <v>67</v>
      </c>
      <c r="F40" s="318">
        <v>159</v>
      </c>
      <c r="G40" s="318">
        <v>44</v>
      </c>
      <c r="H40" s="318">
        <v>37</v>
      </c>
      <c r="I40" s="319">
        <v>45</v>
      </c>
      <c r="J40" s="272">
        <f t="shared" si="8"/>
        <v>458</v>
      </c>
      <c r="K40" s="318">
        <v>242</v>
      </c>
      <c r="L40" s="232">
        <v>222</v>
      </c>
      <c r="M40" s="496">
        <v>22642</v>
      </c>
      <c r="N40" s="284">
        <v>18689</v>
      </c>
      <c r="O40" s="236">
        <v>16241</v>
      </c>
      <c r="P40" s="247">
        <f t="shared" si="9"/>
        <v>10.333333333333334</v>
      </c>
      <c r="Q40" s="238">
        <f t="shared" si="10"/>
        <v>12.5</v>
      </c>
      <c r="R40" s="238">
        <f t="shared" si="11"/>
        <v>13.4</v>
      </c>
      <c r="S40" s="238">
        <f t="shared" si="12"/>
        <v>14.454545454545455</v>
      </c>
      <c r="T40" s="238">
        <f t="shared" si="13"/>
        <v>11</v>
      </c>
      <c r="U40" s="238">
        <f t="shared" si="14"/>
        <v>9.25</v>
      </c>
      <c r="V40" s="239">
        <f t="shared" si="15"/>
        <v>11.25</v>
      </c>
      <c r="W40" s="240">
        <f t="shared" si="16"/>
        <v>12.378378378378379</v>
      </c>
      <c r="X40" s="238">
        <v>6.54054054054054</v>
      </c>
      <c r="Y40" s="239">
        <v>6</v>
      </c>
      <c r="Z40" s="519">
        <v>7.26</v>
      </c>
      <c r="AA40" s="437">
        <v>6.01</v>
      </c>
      <c r="AB40" s="487">
        <v>5.23</v>
      </c>
    </row>
    <row r="41" spans="1:28" s="245" customFormat="1" ht="13.5" customHeight="1">
      <c r="A41" s="713"/>
      <c r="B41" s="360" t="s">
        <v>18</v>
      </c>
      <c r="C41" s="230">
        <v>35</v>
      </c>
      <c r="D41" s="231">
        <v>95</v>
      </c>
      <c r="E41" s="231">
        <v>58</v>
      </c>
      <c r="F41" s="231">
        <v>175</v>
      </c>
      <c r="G41" s="231">
        <v>49</v>
      </c>
      <c r="H41" s="231">
        <v>46</v>
      </c>
      <c r="I41" s="232">
        <v>33</v>
      </c>
      <c r="J41" s="233">
        <f t="shared" si="8"/>
        <v>491</v>
      </c>
      <c r="K41" s="231">
        <v>456</v>
      </c>
      <c r="L41" s="232">
        <v>392</v>
      </c>
      <c r="M41" s="496">
        <v>20093</v>
      </c>
      <c r="N41" s="284">
        <v>25348</v>
      </c>
      <c r="O41" s="236">
        <v>24703</v>
      </c>
      <c r="P41" s="247">
        <f t="shared" si="9"/>
        <v>11.666666666666666</v>
      </c>
      <c r="Q41" s="238">
        <f t="shared" si="10"/>
        <v>15.833333333333334</v>
      </c>
      <c r="R41" s="238">
        <f t="shared" si="11"/>
        <v>11.6</v>
      </c>
      <c r="S41" s="238">
        <f t="shared" si="12"/>
        <v>15.909090909090908</v>
      </c>
      <c r="T41" s="238">
        <f t="shared" si="13"/>
        <v>12.25</v>
      </c>
      <c r="U41" s="238">
        <f t="shared" si="14"/>
        <v>11.5</v>
      </c>
      <c r="V41" s="239">
        <f t="shared" si="15"/>
        <v>8.25</v>
      </c>
      <c r="W41" s="240">
        <f t="shared" si="16"/>
        <v>13.27027027027027</v>
      </c>
      <c r="X41" s="238">
        <v>12.324324324324325</v>
      </c>
      <c r="Y41" s="239">
        <v>10.594594594594595</v>
      </c>
      <c r="Z41" s="519">
        <v>6.37</v>
      </c>
      <c r="AA41" s="437">
        <v>8.03</v>
      </c>
      <c r="AB41" s="372">
        <v>7.83</v>
      </c>
    </row>
    <row r="42" spans="1:28" s="245" customFormat="1" ht="13.5" customHeight="1">
      <c r="A42" s="713"/>
      <c r="B42" s="360" t="s">
        <v>19</v>
      </c>
      <c r="C42" s="230">
        <v>32</v>
      </c>
      <c r="D42" s="231">
        <v>114</v>
      </c>
      <c r="E42" s="231">
        <v>67</v>
      </c>
      <c r="F42" s="231">
        <v>263</v>
      </c>
      <c r="G42" s="231">
        <v>47</v>
      </c>
      <c r="H42" s="231">
        <v>39</v>
      </c>
      <c r="I42" s="232">
        <v>16</v>
      </c>
      <c r="J42" s="233">
        <f t="shared" si="8"/>
        <v>578</v>
      </c>
      <c r="K42" s="231">
        <v>450</v>
      </c>
      <c r="L42" s="232">
        <v>385</v>
      </c>
      <c r="M42" s="496">
        <v>27665</v>
      </c>
      <c r="N42" s="284">
        <v>27405</v>
      </c>
      <c r="O42" s="236">
        <v>27492</v>
      </c>
      <c r="P42" s="247">
        <f t="shared" si="9"/>
        <v>10.666666666666666</v>
      </c>
      <c r="Q42" s="238">
        <f t="shared" si="10"/>
        <v>19</v>
      </c>
      <c r="R42" s="238">
        <f t="shared" si="11"/>
        <v>13.4</v>
      </c>
      <c r="S42" s="238">
        <f t="shared" si="12"/>
        <v>23.90909090909091</v>
      </c>
      <c r="T42" s="238">
        <f t="shared" si="13"/>
        <v>11.75</v>
      </c>
      <c r="U42" s="238">
        <f t="shared" si="14"/>
        <v>9.75</v>
      </c>
      <c r="V42" s="239">
        <f t="shared" si="15"/>
        <v>4</v>
      </c>
      <c r="W42" s="240">
        <f t="shared" si="16"/>
        <v>15.621621621621621</v>
      </c>
      <c r="X42" s="238">
        <v>12.162162162162161</v>
      </c>
      <c r="Y42" s="239">
        <v>10.405405405405405</v>
      </c>
      <c r="Z42" s="519">
        <v>8.75</v>
      </c>
      <c r="AA42" s="437">
        <v>8.68</v>
      </c>
      <c r="AB42" s="372">
        <v>8.71</v>
      </c>
    </row>
    <row r="43" spans="1:28" s="245" customFormat="1" ht="13.5" customHeight="1">
      <c r="A43" s="713"/>
      <c r="B43" s="360" t="s">
        <v>20</v>
      </c>
      <c r="C43" s="230">
        <v>41</v>
      </c>
      <c r="D43" s="231">
        <v>99</v>
      </c>
      <c r="E43" s="231">
        <v>87</v>
      </c>
      <c r="F43" s="231">
        <v>222</v>
      </c>
      <c r="G43" s="231">
        <v>62</v>
      </c>
      <c r="H43" s="231">
        <v>34</v>
      </c>
      <c r="I43" s="232">
        <v>23</v>
      </c>
      <c r="J43" s="233">
        <f t="shared" si="8"/>
        <v>568</v>
      </c>
      <c r="K43" s="231">
        <v>410</v>
      </c>
      <c r="L43" s="232">
        <v>445</v>
      </c>
      <c r="M43" s="496">
        <v>27947</v>
      </c>
      <c r="N43" s="284">
        <v>24232</v>
      </c>
      <c r="O43" s="236">
        <v>28962</v>
      </c>
      <c r="P43" s="247">
        <f t="shared" si="9"/>
        <v>13.666666666666666</v>
      </c>
      <c r="Q43" s="238">
        <f t="shared" si="10"/>
        <v>16.5</v>
      </c>
      <c r="R43" s="238">
        <f t="shared" si="11"/>
        <v>17.4</v>
      </c>
      <c r="S43" s="238">
        <f t="shared" si="12"/>
        <v>20.181818181818183</v>
      </c>
      <c r="T43" s="238">
        <f t="shared" si="13"/>
        <v>15.5</v>
      </c>
      <c r="U43" s="238">
        <f t="shared" si="14"/>
        <v>8.5</v>
      </c>
      <c r="V43" s="239">
        <f t="shared" si="15"/>
        <v>5.75</v>
      </c>
      <c r="W43" s="240">
        <f t="shared" si="16"/>
        <v>15.35135135135135</v>
      </c>
      <c r="X43" s="238">
        <v>11.08108108108108</v>
      </c>
      <c r="Y43" s="239">
        <v>12.027027027027026</v>
      </c>
      <c r="Z43" s="519">
        <v>8.85</v>
      </c>
      <c r="AA43" s="437">
        <v>7.69</v>
      </c>
      <c r="AB43" s="372">
        <v>9.18</v>
      </c>
    </row>
    <row r="44" spans="1:28" s="245" customFormat="1" ht="13.5" customHeight="1">
      <c r="A44" s="714"/>
      <c r="B44" s="365" t="s">
        <v>21</v>
      </c>
      <c r="C44" s="249">
        <v>35</v>
      </c>
      <c r="D44" s="250">
        <v>97</v>
      </c>
      <c r="E44" s="250">
        <v>68</v>
      </c>
      <c r="F44" s="250">
        <v>233</v>
      </c>
      <c r="G44" s="250">
        <v>59</v>
      </c>
      <c r="H44" s="250">
        <v>52</v>
      </c>
      <c r="I44" s="251">
        <v>24</v>
      </c>
      <c r="J44" s="252">
        <f t="shared" si="8"/>
        <v>568</v>
      </c>
      <c r="K44" s="250">
        <v>391</v>
      </c>
      <c r="L44" s="251">
        <v>386</v>
      </c>
      <c r="M44" s="500">
        <v>25582</v>
      </c>
      <c r="N44" s="288">
        <v>21574</v>
      </c>
      <c r="O44" s="255">
        <v>28720</v>
      </c>
      <c r="P44" s="269">
        <f t="shared" si="9"/>
        <v>11.666666666666666</v>
      </c>
      <c r="Q44" s="257">
        <f t="shared" si="10"/>
        <v>16.166666666666668</v>
      </c>
      <c r="R44" s="257">
        <f t="shared" si="11"/>
        <v>13.6</v>
      </c>
      <c r="S44" s="257">
        <f t="shared" si="12"/>
        <v>21.181818181818183</v>
      </c>
      <c r="T44" s="257">
        <f t="shared" si="13"/>
        <v>14.75</v>
      </c>
      <c r="U44" s="257">
        <f t="shared" si="14"/>
        <v>13</v>
      </c>
      <c r="V44" s="258">
        <f t="shared" si="15"/>
        <v>6</v>
      </c>
      <c r="W44" s="256">
        <f t="shared" si="16"/>
        <v>15.35135135135135</v>
      </c>
      <c r="X44" s="257">
        <v>10.567567567567568</v>
      </c>
      <c r="Y44" s="258">
        <v>10.432432432432432</v>
      </c>
      <c r="Z44" s="521">
        <v>8.1</v>
      </c>
      <c r="AA44" s="446">
        <v>6.84</v>
      </c>
      <c r="AB44" s="374">
        <v>9.1</v>
      </c>
    </row>
    <row r="45" spans="1:28" s="245" customFormat="1" ht="13.5" customHeight="1">
      <c r="A45" s="712">
        <v>6</v>
      </c>
      <c r="B45" s="360" t="s">
        <v>22</v>
      </c>
      <c r="C45" s="230">
        <v>27</v>
      </c>
      <c r="D45" s="231">
        <v>89</v>
      </c>
      <c r="E45" s="231">
        <v>37</v>
      </c>
      <c r="F45" s="231">
        <v>266</v>
      </c>
      <c r="G45" s="231">
        <v>49</v>
      </c>
      <c r="H45" s="231">
        <v>44</v>
      </c>
      <c r="I45" s="232">
        <v>23</v>
      </c>
      <c r="J45" s="233">
        <f t="shared" si="8"/>
        <v>535</v>
      </c>
      <c r="K45" s="231">
        <v>353</v>
      </c>
      <c r="L45" s="232">
        <v>298</v>
      </c>
      <c r="M45" s="496">
        <v>20985</v>
      </c>
      <c r="N45" s="284">
        <v>18927</v>
      </c>
      <c r="O45" s="236">
        <v>25231</v>
      </c>
      <c r="P45" s="247">
        <f t="shared" si="9"/>
        <v>9</v>
      </c>
      <c r="Q45" s="238">
        <f t="shared" si="10"/>
        <v>14.833333333333334</v>
      </c>
      <c r="R45" s="238">
        <f t="shared" si="11"/>
        <v>7.4</v>
      </c>
      <c r="S45" s="238">
        <f t="shared" si="12"/>
        <v>24.181818181818183</v>
      </c>
      <c r="T45" s="238">
        <f t="shared" si="13"/>
        <v>12.25</v>
      </c>
      <c r="U45" s="238">
        <f t="shared" si="14"/>
        <v>11</v>
      </c>
      <c r="V45" s="239">
        <f t="shared" si="15"/>
        <v>5.75</v>
      </c>
      <c r="W45" s="240">
        <f t="shared" si="16"/>
        <v>14.45945945945946</v>
      </c>
      <c r="X45" s="238">
        <v>9.54054054054054</v>
      </c>
      <c r="Y45" s="239">
        <v>8.054054054054054</v>
      </c>
      <c r="Z45" s="519">
        <v>6.66</v>
      </c>
      <c r="AA45" s="437">
        <v>6</v>
      </c>
      <c r="AB45" s="372">
        <v>8</v>
      </c>
    </row>
    <row r="46" spans="1:28" s="245" customFormat="1" ht="13.5" customHeight="1">
      <c r="A46" s="713"/>
      <c r="B46" s="360" t="s">
        <v>23</v>
      </c>
      <c r="C46" s="230">
        <v>25</v>
      </c>
      <c r="D46" s="231">
        <v>63</v>
      </c>
      <c r="E46" s="231">
        <v>18</v>
      </c>
      <c r="F46" s="231">
        <v>191</v>
      </c>
      <c r="G46" s="231">
        <v>23</v>
      </c>
      <c r="H46" s="231">
        <v>19</v>
      </c>
      <c r="I46" s="232">
        <v>13</v>
      </c>
      <c r="J46" s="233">
        <f t="shared" si="8"/>
        <v>352</v>
      </c>
      <c r="K46" s="231">
        <v>282</v>
      </c>
      <c r="L46" s="232">
        <v>280</v>
      </c>
      <c r="M46" s="496">
        <v>18354</v>
      </c>
      <c r="N46" s="284">
        <v>17318</v>
      </c>
      <c r="O46" s="236">
        <v>23238</v>
      </c>
      <c r="P46" s="247">
        <f t="shared" si="9"/>
        <v>8.333333333333334</v>
      </c>
      <c r="Q46" s="238">
        <f t="shared" si="10"/>
        <v>10.5</v>
      </c>
      <c r="R46" s="238">
        <f t="shared" si="11"/>
        <v>3.6</v>
      </c>
      <c r="S46" s="238">
        <f t="shared" si="12"/>
        <v>17.363636363636363</v>
      </c>
      <c r="T46" s="238">
        <f t="shared" si="13"/>
        <v>5.75</v>
      </c>
      <c r="U46" s="238">
        <f t="shared" si="14"/>
        <v>4.75</v>
      </c>
      <c r="V46" s="239">
        <f t="shared" si="15"/>
        <v>3.25</v>
      </c>
      <c r="W46" s="240">
        <f t="shared" si="16"/>
        <v>9.513513513513514</v>
      </c>
      <c r="X46" s="238">
        <v>7.621621621621622</v>
      </c>
      <c r="Y46" s="239">
        <v>7.5675675675675675</v>
      </c>
      <c r="Z46" s="519">
        <v>5.81</v>
      </c>
      <c r="AA46" s="437">
        <v>5.48</v>
      </c>
      <c r="AB46" s="372">
        <v>7.36</v>
      </c>
    </row>
    <row r="47" spans="1:28" s="245" customFormat="1" ht="13.5" customHeight="1">
      <c r="A47" s="713"/>
      <c r="B47" s="360" t="s">
        <v>24</v>
      </c>
      <c r="C47" s="230">
        <v>18</v>
      </c>
      <c r="D47" s="231">
        <v>72</v>
      </c>
      <c r="E47" s="231">
        <v>31</v>
      </c>
      <c r="F47" s="231">
        <v>184</v>
      </c>
      <c r="G47" s="231">
        <v>25</v>
      </c>
      <c r="H47" s="231">
        <v>13</v>
      </c>
      <c r="I47" s="232">
        <v>19</v>
      </c>
      <c r="J47" s="233">
        <f t="shared" si="8"/>
        <v>362</v>
      </c>
      <c r="K47" s="231">
        <v>215</v>
      </c>
      <c r="L47" s="232">
        <v>250</v>
      </c>
      <c r="M47" s="496">
        <v>17296</v>
      </c>
      <c r="N47" s="284">
        <v>14781</v>
      </c>
      <c r="O47" s="236">
        <v>20283</v>
      </c>
      <c r="P47" s="247">
        <f t="shared" si="9"/>
        <v>6</v>
      </c>
      <c r="Q47" s="238">
        <f t="shared" si="10"/>
        <v>12</v>
      </c>
      <c r="R47" s="238">
        <f t="shared" si="11"/>
        <v>6.2</v>
      </c>
      <c r="S47" s="238">
        <f t="shared" si="12"/>
        <v>16.727272727272727</v>
      </c>
      <c r="T47" s="238">
        <f t="shared" si="13"/>
        <v>6.25</v>
      </c>
      <c r="U47" s="238">
        <f t="shared" si="14"/>
        <v>3.25</v>
      </c>
      <c r="V47" s="239">
        <f t="shared" si="15"/>
        <v>4.75</v>
      </c>
      <c r="W47" s="240">
        <f t="shared" si="16"/>
        <v>9.783783783783784</v>
      </c>
      <c r="X47" s="238">
        <v>5.8108108108108105</v>
      </c>
      <c r="Y47" s="239">
        <v>6.756756756756757</v>
      </c>
      <c r="Z47" s="519">
        <v>5.48</v>
      </c>
      <c r="AA47" s="437">
        <v>4.68</v>
      </c>
      <c r="AB47" s="372">
        <v>6.43</v>
      </c>
    </row>
    <row r="48" spans="1:28" s="245" customFormat="1" ht="13.5" customHeight="1">
      <c r="A48" s="714"/>
      <c r="B48" s="365" t="s">
        <v>25</v>
      </c>
      <c r="C48" s="249">
        <v>19</v>
      </c>
      <c r="D48" s="250">
        <v>62</v>
      </c>
      <c r="E48" s="250">
        <v>27</v>
      </c>
      <c r="F48" s="250">
        <v>169</v>
      </c>
      <c r="G48" s="250">
        <v>23</v>
      </c>
      <c r="H48" s="250">
        <v>13</v>
      </c>
      <c r="I48" s="251">
        <v>14</v>
      </c>
      <c r="J48" s="252">
        <f t="shared" si="8"/>
        <v>327</v>
      </c>
      <c r="K48" s="250">
        <v>234</v>
      </c>
      <c r="L48" s="251">
        <v>249</v>
      </c>
      <c r="M48" s="500">
        <v>15808</v>
      </c>
      <c r="N48" s="288">
        <v>13615</v>
      </c>
      <c r="O48" s="255">
        <v>18164</v>
      </c>
      <c r="P48" s="269">
        <f t="shared" si="9"/>
        <v>6.333333333333333</v>
      </c>
      <c r="Q48" s="257">
        <f t="shared" si="10"/>
        <v>10.333333333333334</v>
      </c>
      <c r="R48" s="257">
        <f t="shared" si="11"/>
        <v>5.4</v>
      </c>
      <c r="S48" s="257">
        <f t="shared" si="12"/>
        <v>15.363636363636363</v>
      </c>
      <c r="T48" s="257">
        <f t="shared" si="13"/>
        <v>5.75</v>
      </c>
      <c r="U48" s="257">
        <f t="shared" si="14"/>
        <v>3.25</v>
      </c>
      <c r="V48" s="258">
        <f t="shared" si="15"/>
        <v>3.5</v>
      </c>
      <c r="W48" s="256">
        <f t="shared" si="16"/>
        <v>8.837837837837839</v>
      </c>
      <c r="X48" s="257">
        <v>6.324324324324325</v>
      </c>
      <c r="Y48" s="258">
        <v>6.72972972972973</v>
      </c>
      <c r="Z48" s="521">
        <v>5.01</v>
      </c>
      <c r="AA48" s="446">
        <v>4.32</v>
      </c>
      <c r="AB48" s="374">
        <v>5.76</v>
      </c>
    </row>
    <row r="49" spans="1:28" s="245" customFormat="1" ht="13.5" customHeight="1">
      <c r="A49" s="712">
        <v>7</v>
      </c>
      <c r="B49" s="360" t="s">
        <v>26</v>
      </c>
      <c r="C49" s="230">
        <v>15</v>
      </c>
      <c r="D49" s="231">
        <v>52</v>
      </c>
      <c r="E49" s="231">
        <v>19</v>
      </c>
      <c r="F49" s="231">
        <v>144</v>
      </c>
      <c r="G49" s="231">
        <v>21</v>
      </c>
      <c r="H49" s="231">
        <v>14</v>
      </c>
      <c r="I49" s="232">
        <v>23</v>
      </c>
      <c r="J49" s="233">
        <f t="shared" si="8"/>
        <v>288</v>
      </c>
      <c r="K49" s="231">
        <v>257</v>
      </c>
      <c r="L49" s="232">
        <v>229</v>
      </c>
      <c r="M49" s="496">
        <v>14613</v>
      </c>
      <c r="N49" s="284">
        <v>13221</v>
      </c>
      <c r="O49" s="236">
        <v>16421</v>
      </c>
      <c r="P49" s="247">
        <f t="shared" si="9"/>
        <v>5</v>
      </c>
      <c r="Q49" s="238">
        <f t="shared" si="10"/>
        <v>8.666666666666666</v>
      </c>
      <c r="R49" s="238">
        <f t="shared" si="11"/>
        <v>3.8</v>
      </c>
      <c r="S49" s="238">
        <f t="shared" si="12"/>
        <v>13.090909090909092</v>
      </c>
      <c r="T49" s="238">
        <f t="shared" si="13"/>
        <v>5.25</v>
      </c>
      <c r="U49" s="238">
        <f t="shared" si="14"/>
        <v>3.5</v>
      </c>
      <c r="V49" s="239">
        <f t="shared" si="15"/>
        <v>5.75</v>
      </c>
      <c r="W49" s="240">
        <f t="shared" si="16"/>
        <v>7.783783783783784</v>
      </c>
      <c r="X49" s="238">
        <v>6.945945945945946</v>
      </c>
      <c r="Y49" s="239">
        <v>6.1891891891891895</v>
      </c>
      <c r="Z49" s="519">
        <v>4.62</v>
      </c>
      <c r="AA49" s="437">
        <v>4.2</v>
      </c>
      <c r="AB49" s="372">
        <v>5.2</v>
      </c>
    </row>
    <row r="50" spans="1:28" s="245" customFormat="1" ht="13.5" customHeight="1">
      <c r="A50" s="713"/>
      <c r="B50" s="360" t="s">
        <v>27</v>
      </c>
      <c r="C50" s="230">
        <v>15</v>
      </c>
      <c r="D50" s="231">
        <v>50</v>
      </c>
      <c r="E50" s="231">
        <v>5</v>
      </c>
      <c r="F50" s="231">
        <v>132</v>
      </c>
      <c r="G50" s="231">
        <v>24</v>
      </c>
      <c r="H50" s="231">
        <v>5</v>
      </c>
      <c r="I50" s="232">
        <v>11</v>
      </c>
      <c r="J50" s="233">
        <f t="shared" si="8"/>
        <v>242</v>
      </c>
      <c r="K50" s="231">
        <v>246</v>
      </c>
      <c r="L50" s="232">
        <v>186</v>
      </c>
      <c r="M50" s="496">
        <v>13549</v>
      </c>
      <c r="N50" s="284">
        <v>11959</v>
      </c>
      <c r="O50" s="236">
        <v>14082</v>
      </c>
      <c r="P50" s="247">
        <f t="shared" si="9"/>
        <v>5</v>
      </c>
      <c r="Q50" s="238">
        <f t="shared" si="10"/>
        <v>8.333333333333334</v>
      </c>
      <c r="R50" s="238">
        <f t="shared" si="11"/>
        <v>1</v>
      </c>
      <c r="S50" s="238">
        <f t="shared" si="12"/>
        <v>12</v>
      </c>
      <c r="T50" s="238">
        <f t="shared" si="13"/>
        <v>6</v>
      </c>
      <c r="U50" s="238">
        <f t="shared" si="14"/>
        <v>1.25</v>
      </c>
      <c r="V50" s="239">
        <f t="shared" si="15"/>
        <v>2.75</v>
      </c>
      <c r="W50" s="240">
        <f t="shared" si="16"/>
        <v>6.54054054054054</v>
      </c>
      <c r="X50" s="238">
        <v>6.648648648648648</v>
      </c>
      <c r="Y50" s="239">
        <v>5.027027027027027</v>
      </c>
      <c r="Z50" s="519">
        <v>4.29</v>
      </c>
      <c r="AA50" s="437">
        <v>3.81</v>
      </c>
      <c r="AB50" s="372">
        <v>4.49</v>
      </c>
    </row>
    <row r="51" spans="1:28" s="245" customFormat="1" ht="13.5" customHeight="1">
      <c r="A51" s="713"/>
      <c r="B51" s="360" t="s">
        <v>28</v>
      </c>
      <c r="C51" s="230">
        <v>32</v>
      </c>
      <c r="D51" s="231">
        <v>56</v>
      </c>
      <c r="E51" s="231">
        <v>5</v>
      </c>
      <c r="F51" s="231">
        <v>140</v>
      </c>
      <c r="G51" s="231">
        <v>20</v>
      </c>
      <c r="H51" s="231">
        <v>14</v>
      </c>
      <c r="I51" s="232">
        <v>16</v>
      </c>
      <c r="J51" s="233">
        <f t="shared" si="8"/>
        <v>283</v>
      </c>
      <c r="K51" s="231">
        <v>219</v>
      </c>
      <c r="L51" s="232">
        <v>205</v>
      </c>
      <c r="M51" s="496">
        <v>12318</v>
      </c>
      <c r="N51" s="284">
        <v>10315</v>
      </c>
      <c r="O51" s="236">
        <v>11100</v>
      </c>
      <c r="P51" s="247">
        <f t="shared" si="9"/>
        <v>10.666666666666666</v>
      </c>
      <c r="Q51" s="238">
        <f t="shared" si="10"/>
        <v>9.333333333333334</v>
      </c>
      <c r="R51" s="238">
        <f t="shared" si="11"/>
        <v>1</v>
      </c>
      <c r="S51" s="238">
        <f t="shared" si="12"/>
        <v>12.727272727272727</v>
      </c>
      <c r="T51" s="238">
        <f t="shared" si="13"/>
        <v>5</v>
      </c>
      <c r="U51" s="238">
        <f t="shared" si="14"/>
        <v>3.5</v>
      </c>
      <c r="V51" s="239">
        <f t="shared" si="15"/>
        <v>4</v>
      </c>
      <c r="W51" s="240">
        <f t="shared" si="16"/>
        <v>7.648648648648648</v>
      </c>
      <c r="X51" s="238">
        <v>5.918918918918919</v>
      </c>
      <c r="Y51" s="239">
        <v>5.54054054054054</v>
      </c>
      <c r="Z51" s="519">
        <v>3.91</v>
      </c>
      <c r="AA51" s="437">
        <v>3.27</v>
      </c>
      <c r="AB51" s="372">
        <v>3.52</v>
      </c>
    </row>
    <row r="52" spans="1:28" s="245" customFormat="1" ht="13.5" customHeight="1">
      <c r="A52" s="714"/>
      <c r="B52" s="360" t="s">
        <v>29</v>
      </c>
      <c r="C52" s="230">
        <v>18</v>
      </c>
      <c r="D52" s="231">
        <v>39</v>
      </c>
      <c r="E52" s="231">
        <v>3</v>
      </c>
      <c r="F52" s="231">
        <v>88</v>
      </c>
      <c r="G52" s="231">
        <v>9</v>
      </c>
      <c r="H52" s="231">
        <v>8</v>
      </c>
      <c r="I52" s="232">
        <v>10</v>
      </c>
      <c r="J52" s="233">
        <f t="shared" si="8"/>
        <v>175</v>
      </c>
      <c r="K52" s="231">
        <v>191</v>
      </c>
      <c r="L52" s="251">
        <v>172</v>
      </c>
      <c r="M52" s="500">
        <v>10134</v>
      </c>
      <c r="N52" s="288">
        <v>10572</v>
      </c>
      <c r="O52" s="255">
        <v>10690</v>
      </c>
      <c r="P52" s="269">
        <f t="shared" si="9"/>
        <v>6</v>
      </c>
      <c r="Q52" s="257">
        <f t="shared" si="10"/>
        <v>6.5</v>
      </c>
      <c r="R52" s="257">
        <f t="shared" si="11"/>
        <v>0.6</v>
      </c>
      <c r="S52" s="257">
        <f t="shared" si="12"/>
        <v>8</v>
      </c>
      <c r="T52" s="257">
        <f t="shared" si="13"/>
        <v>2.25</v>
      </c>
      <c r="U52" s="257">
        <f t="shared" si="14"/>
        <v>2</v>
      </c>
      <c r="V52" s="258">
        <f t="shared" si="15"/>
        <v>2.5</v>
      </c>
      <c r="W52" s="256">
        <f t="shared" si="16"/>
        <v>4.72972972972973</v>
      </c>
      <c r="X52" s="257">
        <v>5.162162162162162</v>
      </c>
      <c r="Y52" s="258">
        <v>4.648648648648648</v>
      </c>
      <c r="Z52" s="521">
        <v>3.21</v>
      </c>
      <c r="AA52" s="446">
        <v>3.36</v>
      </c>
      <c r="AB52" s="372">
        <v>3.39</v>
      </c>
    </row>
    <row r="53" spans="1:28" s="245" customFormat="1" ht="13.5" customHeight="1">
      <c r="A53" s="712">
        <v>8</v>
      </c>
      <c r="B53" s="375" t="s">
        <v>30</v>
      </c>
      <c r="C53" s="317">
        <v>7</v>
      </c>
      <c r="D53" s="318">
        <v>47</v>
      </c>
      <c r="E53" s="318">
        <v>3</v>
      </c>
      <c r="F53" s="318">
        <v>92</v>
      </c>
      <c r="G53" s="318">
        <v>6</v>
      </c>
      <c r="H53" s="318">
        <v>12</v>
      </c>
      <c r="I53" s="319">
        <v>13</v>
      </c>
      <c r="J53" s="272">
        <f t="shared" si="8"/>
        <v>180</v>
      </c>
      <c r="K53" s="318">
        <v>223</v>
      </c>
      <c r="L53" s="232">
        <v>161</v>
      </c>
      <c r="M53" s="496">
        <v>10802</v>
      </c>
      <c r="N53" s="284">
        <v>10258</v>
      </c>
      <c r="O53" s="236">
        <v>10065</v>
      </c>
      <c r="P53" s="247">
        <f t="shared" si="9"/>
        <v>2.3333333333333335</v>
      </c>
      <c r="Q53" s="238">
        <f t="shared" si="10"/>
        <v>7.833333333333333</v>
      </c>
      <c r="R53" s="238">
        <f t="shared" si="11"/>
        <v>0.6</v>
      </c>
      <c r="S53" s="238">
        <f t="shared" si="12"/>
        <v>8.363636363636363</v>
      </c>
      <c r="T53" s="238">
        <f t="shared" si="13"/>
        <v>1.5</v>
      </c>
      <c r="U53" s="238">
        <f t="shared" si="14"/>
        <v>3</v>
      </c>
      <c r="V53" s="239">
        <f t="shared" si="15"/>
        <v>3.25</v>
      </c>
      <c r="W53" s="240">
        <f t="shared" si="16"/>
        <v>4.864864864864865</v>
      </c>
      <c r="X53" s="238">
        <v>6.027027027027027</v>
      </c>
      <c r="Y53" s="239">
        <v>4.351351351351352</v>
      </c>
      <c r="Z53" s="519">
        <v>3.42</v>
      </c>
      <c r="AA53" s="437">
        <v>3.26</v>
      </c>
      <c r="AB53" s="487">
        <v>3.2</v>
      </c>
    </row>
    <row r="54" spans="1:28" s="245" customFormat="1" ht="13.5" customHeight="1">
      <c r="A54" s="713"/>
      <c r="B54" s="360" t="s">
        <v>31</v>
      </c>
      <c r="C54" s="230">
        <v>12</v>
      </c>
      <c r="D54" s="231">
        <v>47</v>
      </c>
      <c r="E54" s="231">
        <v>2</v>
      </c>
      <c r="F54" s="231">
        <v>113</v>
      </c>
      <c r="G54" s="231">
        <v>15</v>
      </c>
      <c r="H54" s="231">
        <v>9</v>
      </c>
      <c r="I54" s="232">
        <v>10</v>
      </c>
      <c r="J54" s="233">
        <f t="shared" si="8"/>
        <v>208</v>
      </c>
      <c r="K54" s="231">
        <v>173</v>
      </c>
      <c r="L54" s="232">
        <v>154</v>
      </c>
      <c r="M54" s="496">
        <v>10303</v>
      </c>
      <c r="N54" s="284">
        <v>9305</v>
      </c>
      <c r="O54" s="236">
        <v>9681</v>
      </c>
      <c r="P54" s="247">
        <f t="shared" si="9"/>
        <v>4</v>
      </c>
      <c r="Q54" s="238">
        <f t="shared" si="10"/>
        <v>7.833333333333333</v>
      </c>
      <c r="R54" s="238">
        <f t="shared" si="11"/>
        <v>0.4</v>
      </c>
      <c r="S54" s="238">
        <f t="shared" si="12"/>
        <v>10.272727272727273</v>
      </c>
      <c r="T54" s="238">
        <f t="shared" si="13"/>
        <v>3.75</v>
      </c>
      <c r="U54" s="238">
        <f t="shared" si="14"/>
        <v>2.25</v>
      </c>
      <c r="V54" s="239">
        <f t="shared" si="15"/>
        <v>2.5</v>
      </c>
      <c r="W54" s="240">
        <f t="shared" si="16"/>
        <v>5.621621621621622</v>
      </c>
      <c r="X54" s="238">
        <v>4.675675675675675</v>
      </c>
      <c r="Y54" s="239">
        <v>4.162162162162162</v>
      </c>
      <c r="Z54" s="519">
        <v>3.3</v>
      </c>
      <c r="AA54" s="437">
        <v>2.99</v>
      </c>
      <c r="AB54" s="372">
        <v>3.14</v>
      </c>
    </row>
    <row r="55" spans="1:28" s="245" customFormat="1" ht="13.5" customHeight="1">
      <c r="A55" s="713"/>
      <c r="B55" s="360" t="s">
        <v>32</v>
      </c>
      <c r="C55" s="230">
        <v>13</v>
      </c>
      <c r="D55" s="231">
        <v>40</v>
      </c>
      <c r="E55" s="231">
        <v>6</v>
      </c>
      <c r="F55" s="231">
        <v>77</v>
      </c>
      <c r="G55" s="231">
        <v>8</v>
      </c>
      <c r="H55" s="231">
        <v>8</v>
      </c>
      <c r="I55" s="232">
        <v>14</v>
      </c>
      <c r="J55" s="233">
        <f t="shared" si="8"/>
        <v>166</v>
      </c>
      <c r="K55" s="231">
        <v>159</v>
      </c>
      <c r="L55" s="232">
        <v>122</v>
      </c>
      <c r="M55" s="496">
        <v>7404</v>
      </c>
      <c r="N55" s="284">
        <v>6401</v>
      </c>
      <c r="O55" s="236">
        <v>6796</v>
      </c>
      <c r="P55" s="247">
        <f t="shared" si="9"/>
        <v>4.333333333333333</v>
      </c>
      <c r="Q55" s="238">
        <f t="shared" si="10"/>
        <v>6.666666666666667</v>
      </c>
      <c r="R55" s="238">
        <f t="shared" si="11"/>
        <v>1.2</v>
      </c>
      <c r="S55" s="238">
        <f t="shared" si="12"/>
        <v>7</v>
      </c>
      <c r="T55" s="238">
        <f t="shared" si="13"/>
        <v>2</v>
      </c>
      <c r="U55" s="238">
        <f t="shared" si="14"/>
        <v>2</v>
      </c>
      <c r="V55" s="239">
        <f t="shared" si="15"/>
        <v>3.5</v>
      </c>
      <c r="W55" s="240">
        <f t="shared" si="16"/>
        <v>4.486486486486487</v>
      </c>
      <c r="X55" s="238">
        <v>4.297297297297297</v>
      </c>
      <c r="Y55" s="239">
        <v>3.2972972972972974</v>
      </c>
      <c r="Z55" s="519">
        <v>2.45</v>
      </c>
      <c r="AA55" s="437">
        <v>2.14</v>
      </c>
      <c r="AB55" s="372">
        <v>2.26</v>
      </c>
    </row>
    <row r="56" spans="1:28" s="245" customFormat="1" ht="13.5" customHeight="1">
      <c r="A56" s="713"/>
      <c r="B56" s="360" t="s">
        <v>33</v>
      </c>
      <c r="C56" s="230">
        <v>10</v>
      </c>
      <c r="D56" s="231">
        <v>53</v>
      </c>
      <c r="E56" s="231">
        <v>12</v>
      </c>
      <c r="F56" s="231">
        <v>74</v>
      </c>
      <c r="G56" s="231">
        <v>19</v>
      </c>
      <c r="H56" s="231">
        <v>2</v>
      </c>
      <c r="I56" s="232">
        <v>11</v>
      </c>
      <c r="J56" s="233">
        <f t="shared" si="8"/>
        <v>181</v>
      </c>
      <c r="K56" s="231">
        <v>150</v>
      </c>
      <c r="L56" s="232">
        <v>130</v>
      </c>
      <c r="M56" s="496">
        <v>10124</v>
      </c>
      <c r="N56" s="284">
        <v>9275</v>
      </c>
      <c r="O56" s="236">
        <v>9203</v>
      </c>
      <c r="P56" s="247">
        <f t="shared" si="9"/>
        <v>3.3333333333333335</v>
      </c>
      <c r="Q56" s="238">
        <f t="shared" si="10"/>
        <v>8.833333333333334</v>
      </c>
      <c r="R56" s="238">
        <f t="shared" si="11"/>
        <v>2.4</v>
      </c>
      <c r="S56" s="238">
        <f t="shared" si="12"/>
        <v>6.7272727272727275</v>
      </c>
      <c r="T56" s="238">
        <f t="shared" si="13"/>
        <v>4.75</v>
      </c>
      <c r="U56" s="238">
        <f t="shared" si="14"/>
        <v>0.5</v>
      </c>
      <c r="V56" s="239">
        <f t="shared" si="15"/>
        <v>2.75</v>
      </c>
      <c r="W56" s="240">
        <f t="shared" si="16"/>
        <v>4.891891891891892</v>
      </c>
      <c r="X56" s="238">
        <v>4.054054054054054</v>
      </c>
      <c r="Y56" s="239">
        <v>3.5135135135135136</v>
      </c>
      <c r="Z56" s="519">
        <v>3.24</v>
      </c>
      <c r="AA56" s="437">
        <v>2.97</v>
      </c>
      <c r="AB56" s="372">
        <v>2.95</v>
      </c>
    </row>
    <row r="57" spans="1:28" s="245" customFormat="1" ht="13.5" customHeight="1">
      <c r="A57" s="717"/>
      <c r="B57" s="469" t="s">
        <v>34</v>
      </c>
      <c r="C57" s="249">
        <v>15</v>
      </c>
      <c r="D57" s="250">
        <v>63</v>
      </c>
      <c r="E57" s="250">
        <v>9</v>
      </c>
      <c r="F57" s="250">
        <v>65</v>
      </c>
      <c r="G57" s="250">
        <v>11</v>
      </c>
      <c r="H57" s="250">
        <v>9</v>
      </c>
      <c r="I57" s="251">
        <v>6</v>
      </c>
      <c r="J57" s="252">
        <f t="shared" si="8"/>
        <v>178</v>
      </c>
      <c r="K57" s="250">
        <v>157</v>
      </c>
      <c r="L57" s="251">
        <v>164</v>
      </c>
      <c r="M57" s="496">
        <v>10402</v>
      </c>
      <c r="N57" s="288">
        <v>8888</v>
      </c>
      <c r="O57" s="255">
        <v>9729</v>
      </c>
      <c r="P57" s="247">
        <f t="shared" si="9"/>
        <v>5</v>
      </c>
      <c r="Q57" s="238">
        <f t="shared" si="10"/>
        <v>10.5</v>
      </c>
      <c r="R57" s="238">
        <f t="shared" si="11"/>
        <v>1.8</v>
      </c>
      <c r="S57" s="238">
        <f t="shared" si="12"/>
        <v>5.909090909090909</v>
      </c>
      <c r="T57" s="238">
        <f t="shared" si="13"/>
        <v>2.75</v>
      </c>
      <c r="U57" s="238">
        <f t="shared" si="14"/>
        <v>2.25</v>
      </c>
      <c r="V57" s="239">
        <f t="shared" si="15"/>
        <v>1.5</v>
      </c>
      <c r="W57" s="240">
        <f t="shared" si="16"/>
        <v>4.8108108108108105</v>
      </c>
      <c r="X57" s="257">
        <v>4.243243243243243</v>
      </c>
      <c r="Y57" s="258">
        <v>4.4324324324324325</v>
      </c>
      <c r="Z57" s="519">
        <v>3.3</v>
      </c>
      <c r="AA57" s="446">
        <v>2.84</v>
      </c>
      <c r="AB57" s="374">
        <v>3.1</v>
      </c>
    </row>
    <row r="58" spans="1:28" s="245" customFormat="1" ht="15.75" customHeight="1">
      <c r="A58" s="715" t="s">
        <v>60</v>
      </c>
      <c r="B58" s="716"/>
      <c r="C58" s="335">
        <f>SUM(C6:C57)</f>
        <v>999</v>
      </c>
      <c r="D58" s="336">
        <f aca="true" t="shared" si="17" ref="D58:I58">SUM(D6:D57)</f>
        <v>3121</v>
      </c>
      <c r="E58" s="336">
        <f t="shared" si="17"/>
        <v>1919</v>
      </c>
      <c r="F58" s="336">
        <f t="shared" si="17"/>
        <v>8403</v>
      </c>
      <c r="G58" s="336">
        <f t="shared" si="17"/>
        <v>1595</v>
      </c>
      <c r="H58" s="336">
        <f t="shared" si="17"/>
        <v>1452</v>
      </c>
      <c r="I58" s="337">
        <f t="shared" si="17"/>
        <v>1074</v>
      </c>
      <c r="J58" s="335">
        <f aca="true" t="shared" si="18" ref="J58:W58">SUM(J6:J57)</f>
        <v>18563</v>
      </c>
      <c r="K58" s="336">
        <v>19367</v>
      </c>
      <c r="L58" s="337">
        <v>15886</v>
      </c>
      <c r="M58" s="533">
        <f>SUM(M6:M57)</f>
        <v>1065022</v>
      </c>
      <c r="N58" s="8">
        <f t="shared" si="18"/>
        <v>1180638</v>
      </c>
      <c r="O58" s="50">
        <f t="shared" si="18"/>
        <v>1036394</v>
      </c>
      <c r="P58" s="340">
        <f t="shared" si="18"/>
        <v>332.9999999999999</v>
      </c>
      <c r="Q58" s="341">
        <f t="shared" si="18"/>
        <v>520.1666666666666</v>
      </c>
      <c r="R58" s="341">
        <f t="shared" si="18"/>
        <v>383.79999999999995</v>
      </c>
      <c r="S58" s="341">
        <f t="shared" si="18"/>
        <v>763.9090909090908</v>
      </c>
      <c r="T58" s="341">
        <f t="shared" si="18"/>
        <v>398.75</v>
      </c>
      <c r="U58" s="341">
        <f t="shared" si="18"/>
        <v>363</v>
      </c>
      <c r="V58" s="342">
        <f t="shared" si="18"/>
        <v>268.5</v>
      </c>
      <c r="W58" s="343">
        <f t="shared" si="18"/>
        <v>501.70270270270265</v>
      </c>
      <c r="X58" s="341">
        <v>523.4324324324324</v>
      </c>
      <c r="Y58" s="342">
        <v>429.35135135135135</v>
      </c>
      <c r="Z58" s="495">
        <f>SUM(Z6:Z57)</f>
        <v>338.2800000000001</v>
      </c>
      <c r="AA58" s="11">
        <f>SUM(AA6:AA57)</f>
        <v>374.97999999999996</v>
      </c>
      <c r="AB58" s="12">
        <f>SUM(AB6:AB57)</f>
        <v>329.69999999999993</v>
      </c>
    </row>
    <row r="60" spans="11:27" ht="14.25">
      <c r="K60" s="208"/>
      <c r="L60" s="208"/>
      <c r="M60" s="208"/>
      <c r="N60" s="1"/>
      <c r="O60" s="1"/>
      <c r="P60" s="208"/>
      <c r="Q60" s="208"/>
      <c r="R60" s="208"/>
      <c r="S60" s="208"/>
      <c r="T60" s="208"/>
      <c r="U60" s="208"/>
      <c r="V60" s="208"/>
      <c r="W60" s="208"/>
      <c r="X60" s="208"/>
      <c r="Y60" s="208"/>
      <c r="Z60" s="208"/>
      <c r="AA60" s="1"/>
    </row>
    <row r="61" spans="11:27" ht="14.25">
      <c r="K61" s="208"/>
      <c r="L61" s="208"/>
      <c r="M61" s="208"/>
      <c r="N61" s="1"/>
      <c r="O61" s="1"/>
      <c r="P61" s="208"/>
      <c r="Q61" s="208"/>
      <c r="R61" s="208"/>
      <c r="S61" s="208"/>
      <c r="T61" s="208"/>
      <c r="U61" s="208"/>
      <c r="V61" s="208"/>
      <c r="W61" s="208"/>
      <c r="X61" s="208"/>
      <c r="Y61" s="208"/>
      <c r="Z61" s="208"/>
      <c r="AA61" s="349"/>
    </row>
  </sheetData>
  <sheetProtection/>
  <mergeCells count="33">
    <mergeCell ref="Z3:AB3"/>
    <mergeCell ref="M3:O3"/>
    <mergeCell ref="A23:A27"/>
    <mergeCell ref="A28:A31"/>
    <mergeCell ref="A32:A35"/>
    <mergeCell ref="P2:AB2"/>
    <mergeCell ref="C2:O2"/>
    <mergeCell ref="C3:I3"/>
    <mergeCell ref="J3:L3"/>
    <mergeCell ref="P3:V3"/>
    <mergeCell ref="W3:Y3"/>
    <mergeCell ref="A45:A48"/>
    <mergeCell ref="A40:A44"/>
    <mergeCell ref="A58:B58"/>
    <mergeCell ref="A53:A57"/>
    <mergeCell ref="A49:A52"/>
    <mergeCell ref="A6:A9"/>
    <mergeCell ref="A10:A13"/>
    <mergeCell ref="A36:A39"/>
    <mergeCell ref="A19:A22"/>
    <mergeCell ref="A14:A18"/>
    <mergeCell ref="J4:J5"/>
    <mergeCell ref="K4:K5"/>
    <mergeCell ref="L4:L5"/>
    <mergeCell ref="N4:N5"/>
    <mergeCell ref="O4:O5"/>
    <mergeCell ref="M4:M5"/>
    <mergeCell ref="W4:W5"/>
    <mergeCell ref="X4:X5"/>
    <mergeCell ref="Y4:Y5"/>
    <mergeCell ref="AA4:AA5"/>
    <mergeCell ref="AB4:AB5"/>
    <mergeCell ref="Z4:Z5"/>
  </mergeCells>
  <printOptions horizontalCentered="1" verticalCentered="1"/>
  <pageMargins left="0" right="0" top="0.3937007874015748" bottom="0" header="0.4724409448818898" footer="0.15748031496062992"/>
  <pageSetup horizontalDpi="1200" verticalDpi="1200" orientation="landscape" paperSize="9" scale="68" r:id="rId1"/>
  <ignoredErrors>
    <ignoredError sqref="J10:J22" formulaRange="1"/>
    <ignoredError sqref="B6:B32 B33:B55 B56:B5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AB63"/>
  <sheetViews>
    <sheetView showGridLines="0" showZeros="0" zoomScale="75" zoomScaleNormal="75" zoomScalePageLayoutView="0" workbookViewId="0" topLeftCell="A1">
      <pane xSplit="2" ySplit="5" topLeftCell="C18" activePane="bottomRight" state="frozen"/>
      <selection pane="topLeft" activeCell="A48" sqref="A48:A56"/>
      <selection pane="topRight" activeCell="A48" sqref="A48:A56"/>
      <selection pane="bottomLeft" activeCell="A48" sqref="A48:A56"/>
      <selection pane="bottomRight" activeCell="A1" sqref="A1"/>
    </sheetView>
  </sheetViews>
  <sheetFormatPr defaultColWidth="9.00390625" defaultRowHeight="13.5"/>
  <cols>
    <col min="1" max="1" width="3.625" style="346" customWidth="1"/>
    <col min="2" max="2" width="4.625" style="347" customWidth="1"/>
    <col min="3" max="9" width="6.75390625" style="348" customWidth="1"/>
    <col min="10" max="12" width="7.375" style="348" customWidth="1"/>
    <col min="13" max="15" width="9.875" style="348" customWidth="1"/>
    <col min="16" max="22" width="7.75390625" style="348" customWidth="1"/>
    <col min="23" max="28" width="7.875" style="348" customWidth="1"/>
    <col min="29" max="29" width="9.125" style="346" bestFit="1" customWidth="1"/>
    <col min="30" max="30" width="9.625" style="346" bestFit="1" customWidth="1"/>
    <col min="31" max="32" width="9.125" style="346" bestFit="1" customWidth="1"/>
    <col min="33" max="16384" width="9.00390625" style="346" customWidth="1"/>
  </cols>
  <sheetData>
    <row r="1" spans="1:28" s="209" customFormat="1" ht="24.75" customHeight="1">
      <c r="A1" s="206" t="s">
        <v>112</v>
      </c>
      <c r="B1" s="207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</row>
    <row r="2" spans="1:28" s="213" customFormat="1" ht="18" customHeight="1">
      <c r="A2" s="210"/>
      <c r="B2" s="211"/>
      <c r="C2" s="734" t="s">
        <v>56</v>
      </c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  <c r="P2" s="731" t="s">
        <v>88</v>
      </c>
      <c r="Q2" s="732"/>
      <c r="R2" s="732"/>
      <c r="S2" s="732"/>
      <c r="T2" s="732"/>
      <c r="U2" s="732"/>
      <c r="V2" s="732"/>
      <c r="W2" s="732"/>
      <c r="X2" s="732"/>
      <c r="Y2" s="732"/>
      <c r="Z2" s="732"/>
      <c r="AA2" s="732"/>
      <c r="AB2" s="748"/>
    </row>
    <row r="3" spans="1:28" s="213" customFormat="1" ht="18" customHeight="1">
      <c r="A3" s="214"/>
      <c r="B3" s="215"/>
      <c r="C3" s="735" t="s">
        <v>100</v>
      </c>
      <c r="D3" s="736"/>
      <c r="E3" s="736"/>
      <c r="F3" s="736"/>
      <c r="G3" s="736"/>
      <c r="H3" s="736"/>
      <c r="I3" s="736"/>
      <c r="J3" s="737" t="s">
        <v>53</v>
      </c>
      <c r="K3" s="738"/>
      <c r="L3" s="738"/>
      <c r="M3" s="743" t="s">
        <v>59</v>
      </c>
      <c r="N3" s="744"/>
      <c r="O3" s="744"/>
      <c r="P3" s="739" t="s">
        <v>100</v>
      </c>
      <c r="Q3" s="736"/>
      <c r="R3" s="736"/>
      <c r="S3" s="736"/>
      <c r="T3" s="736"/>
      <c r="U3" s="736"/>
      <c r="V3" s="736"/>
      <c r="W3" s="722" t="s">
        <v>57</v>
      </c>
      <c r="X3" s="723"/>
      <c r="Y3" s="723"/>
      <c r="Z3" s="753" t="s">
        <v>58</v>
      </c>
      <c r="AA3" s="754"/>
      <c r="AB3" s="755"/>
    </row>
    <row r="4" spans="1:28" s="213" customFormat="1" ht="6.75" customHeight="1">
      <c r="A4" s="214"/>
      <c r="B4" s="215"/>
      <c r="C4" s="216"/>
      <c r="D4" s="217"/>
      <c r="E4" s="217"/>
      <c r="F4" s="217"/>
      <c r="G4" s="217"/>
      <c r="H4" s="217"/>
      <c r="I4" s="218"/>
      <c r="J4" s="708">
        <v>2014</v>
      </c>
      <c r="K4" s="710">
        <v>2013</v>
      </c>
      <c r="L4" s="706">
        <v>2012</v>
      </c>
      <c r="M4" s="704">
        <v>2014</v>
      </c>
      <c r="N4" s="710">
        <v>2013</v>
      </c>
      <c r="O4" s="706">
        <v>2012</v>
      </c>
      <c r="P4" s="219"/>
      <c r="Q4" s="217"/>
      <c r="R4" s="217"/>
      <c r="S4" s="217"/>
      <c r="T4" s="217"/>
      <c r="U4" s="217"/>
      <c r="V4" s="218"/>
      <c r="W4" s="708">
        <v>2014</v>
      </c>
      <c r="X4" s="710">
        <v>2013</v>
      </c>
      <c r="Y4" s="706">
        <v>2012</v>
      </c>
      <c r="Z4" s="704">
        <v>2014</v>
      </c>
      <c r="AA4" s="710">
        <v>2013</v>
      </c>
      <c r="AB4" s="702">
        <v>2012</v>
      </c>
    </row>
    <row r="5" spans="1:28" s="228" customFormat="1" ht="61.5" customHeight="1">
      <c r="A5" s="220" t="s">
        <v>54</v>
      </c>
      <c r="B5" s="221" t="s">
        <v>55</v>
      </c>
      <c r="C5" s="222" t="s">
        <v>82</v>
      </c>
      <c r="D5" s="223" t="s">
        <v>83</v>
      </c>
      <c r="E5" s="223" t="s">
        <v>84</v>
      </c>
      <c r="F5" s="223" t="s">
        <v>52</v>
      </c>
      <c r="G5" s="223" t="s">
        <v>93</v>
      </c>
      <c r="H5" s="223" t="s">
        <v>85</v>
      </c>
      <c r="I5" s="224" t="s">
        <v>86</v>
      </c>
      <c r="J5" s="709"/>
      <c r="K5" s="711"/>
      <c r="L5" s="707"/>
      <c r="M5" s="705"/>
      <c r="N5" s="711"/>
      <c r="O5" s="707"/>
      <c r="P5" s="225" t="s">
        <v>82</v>
      </c>
      <c r="Q5" s="223" t="s">
        <v>83</v>
      </c>
      <c r="R5" s="223" t="s">
        <v>84</v>
      </c>
      <c r="S5" s="223" t="s">
        <v>52</v>
      </c>
      <c r="T5" s="223" t="s">
        <v>93</v>
      </c>
      <c r="U5" s="223" t="s">
        <v>85</v>
      </c>
      <c r="V5" s="226" t="s">
        <v>86</v>
      </c>
      <c r="W5" s="709"/>
      <c r="X5" s="711"/>
      <c r="Y5" s="707"/>
      <c r="Z5" s="705"/>
      <c r="AA5" s="711"/>
      <c r="AB5" s="703"/>
    </row>
    <row r="6" spans="1:28" s="246" customFormat="1" ht="13.5" customHeight="1">
      <c r="A6" s="721">
        <v>1</v>
      </c>
      <c r="B6" s="350" t="s">
        <v>0</v>
      </c>
      <c r="C6" s="298">
        <v>27</v>
      </c>
      <c r="D6" s="351">
        <v>20</v>
      </c>
      <c r="E6" s="351">
        <v>10</v>
      </c>
      <c r="F6" s="351">
        <v>58</v>
      </c>
      <c r="G6" s="351">
        <v>23</v>
      </c>
      <c r="H6" s="351">
        <v>11</v>
      </c>
      <c r="I6" s="352">
        <v>48</v>
      </c>
      <c r="J6" s="298">
        <f aca="true" t="shared" si="0" ref="J6:J57">SUM(C6:I6)</f>
        <v>197</v>
      </c>
      <c r="K6" s="351">
        <v>245</v>
      </c>
      <c r="L6" s="461">
        <v>224</v>
      </c>
      <c r="M6" s="496">
        <v>12343</v>
      </c>
      <c r="N6" s="351">
        <v>13228</v>
      </c>
      <c r="O6" s="297">
        <v>23027</v>
      </c>
      <c r="P6" s="237">
        <f aca="true" t="shared" si="1" ref="P6:P37">C6/3</f>
        <v>9</v>
      </c>
      <c r="Q6" s="354">
        <f aca="true" t="shared" si="2" ref="Q6:Q37">D6/6</f>
        <v>3.3333333333333335</v>
      </c>
      <c r="R6" s="354">
        <f aca="true" t="shared" si="3" ref="R6:R37">E6/5</f>
        <v>2</v>
      </c>
      <c r="S6" s="354">
        <f aca="true" t="shared" si="4" ref="S6:S37">F6/11</f>
        <v>5.2727272727272725</v>
      </c>
      <c r="T6" s="354">
        <f aca="true" t="shared" si="5" ref="T6:T37">G6/4</f>
        <v>5.75</v>
      </c>
      <c r="U6" s="354">
        <f aca="true" t="shared" si="6" ref="U6:U37">H6/4</f>
        <v>2.75</v>
      </c>
      <c r="V6" s="462">
        <f aca="true" t="shared" si="7" ref="V6:V37">I6/4</f>
        <v>12</v>
      </c>
      <c r="W6" s="356">
        <f aca="true" t="shared" si="8" ref="W6:W37">J6/37</f>
        <v>5.324324324324325</v>
      </c>
      <c r="X6" s="354">
        <v>6.621621621621622</v>
      </c>
      <c r="Y6" s="305">
        <v>6.054054054054054</v>
      </c>
      <c r="Z6" s="497">
        <v>4.26</v>
      </c>
      <c r="AA6" s="484">
        <v>4.39</v>
      </c>
      <c r="AB6" s="359">
        <v>7.38</v>
      </c>
    </row>
    <row r="7" spans="1:28" s="246" customFormat="1" ht="13.5" customHeight="1">
      <c r="A7" s="713"/>
      <c r="B7" s="360" t="s">
        <v>1</v>
      </c>
      <c r="C7" s="233">
        <v>31</v>
      </c>
      <c r="D7" s="263">
        <v>78</v>
      </c>
      <c r="E7" s="263">
        <v>76</v>
      </c>
      <c r="F7" s="263">
        <v>122</v>
      </c>
      <c r="G7" s="263">
        <v>42</v>
      </c>
      <c r="H7" s="263">
        <v>74</v>
      </c>
      <c r="I7" s="264">
        <v>34</v>
      </c>
      <c r="J7" s="233">
        <f t="shared" si="0"/>
        <v>457</v>
      </c>
      <c r="K7" s="263">
        <v>418</v>
      </c>
      <c r="L7" s="422">
        <v>335</v>
      </c>
      <c r="M7" s="496">
        <v>34615</v>
      </c>
      <c r="N7" s="263">
        <v>26623</v>
      </c>
      <c r="O7" s="232">
        <v>31109</v>
      </c>
      <c r="P7" s="247">
        <f t="shared" si="1"/>
        <v>10.333333333333334</v>
      </c>
      <c r="Q7" s="238">
        <f t="shared" si="2"/>
        <v>13</v>
      </c>
      <c r="R7" s="238">
        <f t="shared" si="3"/>
        <v>15.2</v>
      </c>
      <c r="S7" s="238">
        <f t="shared" si="4"/>
        <v>11.090909090909092</v>
      </c>
      <c r="T7" s="238">
        <f t="shared" si="5"/>
        <v>10.5</v>
      </c>
      <c r="U7" s="238">
        <f t="shared" si="6"/>
        <v>18.5</v>
      </c>
      <c r="V7" s="239">
        <f t="shared" si="7"/>
        <v>8.5</v>
      </c>
      <c r="W7" s="240">
        <f t="shared" si="8"/>
        <v>12.35135135135135</v>
      </c>
      <c r="X7" s="238">
        <v>11.297297297297296</v>
      </c>
      <c r="Y7" s="286">
        <v>9.054054054054054</v>
      </c>
      <c r="Z7" s="497">
        <v>10.99</v>
      </c>
      <c r="AA7" s="404">
        <v>8.47</v>
      </c>
      <c r="AB7" s="364">
        <v>9.89</v>
      </c>
    </row>
    <row r="8" spans="1:28" s="246" customFormat="1" ht="13.5" customHeight="1">
      <c r="A8" s="713"/>
      <c r="B8" s="360" t="s">
        <v>2</v>
      </c>
      <c r="C8" s="233">
        <v>20</v>
      </c>
      <c r="D8" s="263">
        <v>59</v>
      </c>
      <c r="E8" s="263">
        <v>49</v>
      </c>
      <c r="F8" s="263">
        <v>149</v>
      </c>
      <c r="G8" s="263">
        <v>30</v>
      </c>
      <c r="H8" s="263">
        <v>57</v>
      </c>
      <c r="I8" s="264">
        <v>43</v>
      </c>
      <c r="J8" s="233">
        <f t="shared" si="0"/>
        <v>407</v>
      </c>
      <c r="K8" s="263">
        <v>417</v>
      </c>
      <c r="L8" s="422">
        <v>371</v>
      </c>
      <c r="M8" s="496">
        <v>32567</v>
      </c>
      <c r="N8" s="263">
        <v>22212</v>
      </c>
      <c r="O8" s="232">
        <v>35298</v>
      </c>
      <c r="P8" s="247">
        <f t="shared" si="1"/>
        <v>6.666666666666667</v>
      </c>
      <c r="Q8" s="238">
        <f t="shared" si="2"/>
        <v>9.833333333333334</v>
      </c>
      <c r="R8" s="238">
        <f t="shared" si="3"/>
        <v>9.8</v>
      </c>
      <c r="S8" s="238">
        <f t="shared" si="4"/>
        <v>13.545454545454545</v>
      </c>
      <c r="T8" s="238">
        <f t="shared" si="5"/>
        <v>7.5</v>
      </c>
      <c r="U8" s="238">
        <f t="shared" si="6"/>
        <v>14.25</v>
      </c>
      <c r="V8" s="239">
        <f t="shared" si="7"/>
        <v>10.75</v>
      </c>
      <c r="W8" s="240">
        <f t="shared" si="8"/>
        <v>11</v>
      </c>
      <c r="X8" s="238">
        <v>11.27027027027027</v>
      </c>
      <c r="Y8" s="286">
        <v>10.027027027027026</v>
      </c>
      <c r="Z8" s="497">
        <v>10.32</v>
      </c>
      <c r="AA8" s="404">
        <v>7.05</v>
      </c>
      <c r="AB8" s="364">
        <v>11.23</v>
      </c>
    </row>
    <row r="9" spans="1:28" s="246" customFormat="1" ht="13.5" customHeight="1">
      <c r="A9" s="713"/>
      <c r="B9" s="360" t="s">
        <v>3</v>
      </c>
      <c r="C9" s="233">
        <v>15</v>
      </c>
      <c r="D9" s="263">
        <v>84</v>
      </c>
      <c r="E9" s="263">
        <v>53</v>
      </c>
      <c r="F9" s="263">
        <v>197</v>
      </c>
      <c r="G9" s="263">
        <v>49</v>
      </c>
      <c r="H9" s="263">
        <v>60</v>
      </c>
      <c r="I9" s="264">
        <v>53</v>
      </c>
      <c r="J9" s="233">
        <f t="shared" si="0"/>
        <v>511</v>
      </c>
      <c r="K9" s="263">
        <v>406</v>
      </c>
      <c r="L9" s="422">
        <v>412</v>
      </c>
      <c r="M9" s="496">
        <v>38174</v>
      </c>
      <c r="N9" s="263">
        <v>24773</v>
      </c>
      <c r="O9" s="232">
        <v>28565</v>
      </c>
      <c r="P9" s="247">
        <f t="shared" si="1"/>
        <v>5</v>
      </c>
      <c r="Q9" s="238">
        <f t="shared" si="2"/>
        <v>14</v>
      </c>
      <c r="R9" s="238">
        <f t="shared" si="3"/>
        <v>10.6</v>
      </c>
      <c r="S9" s="238">
        <f t="shared" si="4"/>
        <v>17.90909090909091</v>
      </c>
      <c r="T9" s="238">
        <f t="shared" si="5"/>
        <v>12.25</v>
      </c>
      <c r="U9" s="238">
        <f t="shared" si="6"/>
        <v>15</v>
      </c>
      <c r="V9" s="239">
        <f t="shared" si="7"/>
        <v>13.25</v>
      </c>
      <c r="W9" s="240">
        <f t="shared" si="8"/>
        <v>13.81081081081081</v>
      </c>
      <c r="X9" s="238">
        <v>10.972972972972974</v>
      </c>
      <c r="Y9" s="286">
        <v>11.135135135135135</v>
      </c>
      <c r="Z9" s="497">
        <v>12.1</v>
      </c>
      <c r="AA9" s="404">
        <v>7.85</v>
      </c>
      <c r="AB9" s="364">
        <v>9.09</v>
      </c>
    </row>
    <row r="10" spans="1:28" s="246" customFormat="1" ht="13.5" customHeight="1">
      <c r="A10" s="714"/>
      <c r="B10" s="360" t="s">
        <v>4</v>
      </c>
      <c r="C10" s="233">
        <v>17</v>
      </c>
      <c r="D10" s="263">
        <v>96</v>
      </c>
      <c r="E10" s="263">
        <v>54</v>
      </c>
      <c r="F10" s="263">
        <v>198</v>
      </c>
      <c r="G10" s="263">
        <v>35</v>
      </c>
      <c r="H10" s="263">
        <v>54</v>
      </c>
      <c r="I10" s="264">
        <v>56</v>
      </c>
      <c r="J10" s="233">
        <f t="shared" si="0"/>
        <v>510</v>
      </c>
      <c r="K10" s="263">
        <v>370</v>
      </c>
      <c r="L10" s="429">
        <v>373</v>
      </c>
      <c r="M10" s="500">
        <v>33005</v>
      </c>
      <c r="N10" s="366">
        <v>24557</v>
      </c>
      <c r="O10" s="251">
        <v>24905</v>
      </c>
      <c r="P10" s="269">
        <f t="shared" si="1"/>
        <v>5.666666666666667</v>
      </c>
      <c r="Q10" s="257">
        <f t="shared" si="2"/>
        <v>16</v>
      </c>
      <c r="R10" s="257">
        <f t="shared" si="3"/>
        <v>10.8</v>
      </c>
      <c r="S10" s="257">
        <f t="shared" si="4"/>
        <v>18</v>
      </c>
      <c r="T10" s="257">
        <f t="shared" si="5"/>
        <v>8.75</v>
      </c>
      <c r="U10" s="257">
        <f t="shared" si="6"/>
        <v>13.5</v>
      </c>
      <c r="V10" s="258">
        <f t="shared" si="7"/>
        <v>14</v>
      </c>
      <c r="W10" s="256">
        <f t="shared" si="8"/>
        <v>13.783783783783784</v>
      </c>
      <c r="X10" s="257">
        <v>10</v>
      </c>
      <c r="Y10" s="290">
        <v>10.08108108108108</v>
      </c>
      <c r="Z10" s="501">
        <v>10.45</v>
      </c>
      <c r="AA10" s="409">
        <v>7.77</v>
      </c>
      <c r="AB10" s="364">
        <v>7.92</v>
      </c>
    </row>
    <row r="11" spans="1:28" s="3" customFormat="1" ht="13.5" customHeight="1">
      <c r="A11" s="718">
        <v>2</v>
      </c>
      <c r="B11" s="375" t="s">
        <v>5</v>
      </c>
      <c r="C11" s="275">
        <v>17</v>
      </c>
      <c r="D11" s="450">
        <v>74</v>
      </c>
      <c r="E11" s="450">
        <v>35</v>
      </c>
      <c r="F11" s="450">
        <v>186</v>
      </c>
      <c r="G11" s="450">
        <v>21</v>
      </c>
      <c r="H11" s="450">
        <v>50</v>
      </c>
      <c r="I11" s="277">
        <v>43</v>
      </c>
      <c r="J11" s="272">
        <f t="shared" si="0"/>
        <v>426</v>
      </c>
      <c r="K11" s="450">
        <v>354</v>
      </c>
      <c r="L11" s="236">
        <v>325</v>
      </c>
      <c r="M11" s="496">
        <v>26055</v>
      </c>
      <c r="N11" s="435">
        <v>24441</v>
      </c>
      <c r="O11" s="236">
        <v>22234</v>
      </c>
      <c r="P11" s="247">
        <f t="shared" si="1"/>
        <v>5.666666666666667</v>
      </c>
      <c r="Q11" s="238">
        <f t="shared" si="2"/>
        <v>12.333333333333334</v>
      </c>
      <c r="R11" s="238">
        <f t="shared" si="3"/>
        <v>7</v>
      </c>
      <c r="S11" s="238">
        <f t="shared" si="4"/>
        <v>16.90909090909091</v>
      </c>
      <c r="T11" s="238">
        <f t="shared" si="5"/>
        <v>5.25</v>
      </c>
      <c r="U11" s="238">
        <f t="shared" si="6"/>
        <v>12.5</v>
      </c>
      <c r="V11" s="268">
        <f t="shared" si="7"/>
        <v>10.75</v>
      </c>
      <c r="W11" s="240">
        <f t="shared" si="8"/>
        <v>11.513513513513514</v>
      </c>
      <c r="X11" s="285">
        <v>9.567567567567568</v>
      </c>
      <c r="Y11" s="286">
        <v>8.783783783783784</v>
      </c>
      <c r="Z11" s="497">
        <v>8.25</v>
      </c>
      <c r="AA11" s="437">
        <v>7.76</v>
      </c>
      <c r="AB11" s="487">
        <v>7.07</v>
      </c>
    </row>
    <row r="12" spans="1:28" s="3" customFormat="1" ht="13.5" customHeight="1">
      <c r="A12" s="719"/>
      <c r="B12" s="360" t="s">
        <v>6</v>
      </c>
      <c r="C12" s="234">
        <v>14</v>
      </c>
      <c r="D12" s="284">
        <v>67</v>
      </c>
      <c r="E12" s="284">
        <v>41</v>
      </c>
      <c r="F12" s="284">
        <v>123</v>
      </c>
      <c r="G12" s="284">
        <v>24</v>
      </c>
      <c r="H12" s="284">
        <v>40</v>
      </c>
      <c r="I12" s="236">
        <v>39</v>
      </c>
      <c r="J12" s="233">
        <f t="shared" si="0"/>
        <v>348</v>
      </c>
      <c r="K12" s="284">
        <v>289</v>
      </c>
      <c r="L12" s="236">
        <v>403</v>
      </c>
      <c r="M12" s="496">
        <v>19651</v>
      </c>
      <c r="N12" s="435">
        <v>23071</v>
      </c>
      <c r="O12" s="236">
        <v>23357</v>
      </c>
      <c r="P12" s="247">
        <f t="shared" si="1"/>
        <v>4.666666666666667</v>
      </c>
      <c r="Q12" s="238">
        <f t="shared" si="2"/>
        <v>11.166666666666666</v>
      </c>
      <c r="R12" s="238">
        <f t="shared" si="3"/>
        <v>8.2</v>
      </c>
      <c r="S12" s="238">
        <f t="shared" si="4"/>
        <v>11.181818181818182</v>
      </c>
      <c r="T12" s="238">
        <f t="shared" si="5"/>
        <v>6</v>
      </c>
      <c r="U12" s="238">
        <f t="shared" si="6"/>
        <v>10</v>
      </c>
      <c r="V12" s="268">
        <f t="shared" si="7"/>
        <v>9.75</v>
      </c>
      <c r="W12" s="240">
        <f t="shared" si="8"/>
        <v>9.405405405405405</v>
      </c>
      <c r="X12" s="285">
        <v>7.8108108108108105</v>
      </c>
      <c r="Y12" s="286">
        <v>10.891891891891891</v>
      </c>
      <c r="Z12" s="497">
        <v>6.23</v>
      </c>
      <c r="AA12" s="437">
        <v>7.31</v>
      </c>
      <c r="AB12" s="372">
        <v>7.42</v>
      </c>
    </row>
    <row r="13" spans="1:28" s="3" customFormat="1" ht="13.5" customHeight="1">
      <c r="A13" s="719"/>
      <c r="B13" s="360" t="s">
        <v>7</v>
      </c>
      <c r="C13" s="234">
        <v>11</v>
      </c>
      <c r="D13" s="284">
        <v>68</v>
      </c>
      <c r="E13" s="284">
        <v>29</v>
      </c>
      <c r="F13" s="284">
        <v>154</v>
      </c>
      <c r="G13" s="284">
        <v>26</v>
      </c>
      <c r="H13" s="284">
        <v>55</v>
      </c>
      <c r="I13" s="236">
        <v>37</v>
      </c>
      <c r="J13" s="233">
        <f t="shared" si="0"/>
        <v>380</v>
      </c>
      <c r="K13" s="284">
        <v>433</v>
      </c>
      <c r="L13" s="236">
        <v>375</v>
      </c>
      <c r="M13" s="496">
        <v>20639</v>
      </c>
      <c r="N13" s="435">
        <v>27857</v>
      </c>
      <c r="O13" s="236">
        <v>22417</v>
      </c>
      <c r="P13" s="247">
        <f t="shared" si="1"/>
        <v>3.6666666666666665</v>
      </c>
      <c r="Q13" s="238">
        <f t="shared" si="2"/>
        <v>11.333333333333334</v>
      </c>
      <c r="R13" s="238">
        <f t="shared" si="3"/>
        <v>5.8</v>
      </c>
      <c r="S13" s="238">
        <f t="shared" si="4"/>
        <v>14</v>
      </c>
      <c r="T13" s="238">
        <f t="shared" si="5"/>
        <v>6.5</v>
      </c>
      <c r="U13" s="238">
        <f t="shared" si="6"/>
        <v>13.75</v>
      </c>
      <c r="V13" s="268">
        <f t="shared" si="7"/>
        <v>9.25</v>
      </c>
      <c r="W13" s="240">
        <f t="shared" si="8"/>
        <v>10.27027027027027</v>
      </c>
      <c r="X13" s="285">
        <v>11.702702702702704</v>
      </c>
      <c r="Y13" s="286">
        <v>10.135135135135135</v>
      </c>
      <c r="Z13" s="497">
        <v>6.53</v>
      </c>
      <c r="AA13" s="437">
        <v>8.82</v>
      </c>
      <c r="AB13" s="372">
        <v>7.12</v>
      </c>
    </row>
    <row r="14" spans="1:28" s="3" customFormat="1" ht="13.5" customHeight="1">
      <c r="A14" s="720"/>
      <c r="B14" s="365" t="s">
        <v>8</v>
      </c>
      <c r="C14" s="253">
        <v>11</v>
      </c>
      <c r="D14" s="288">
        <v>59</v>
      </c>
      <c r="E14" s="288">
        <v>31</v>
      </c>
      <c r="F14" s="288">
        <v>160</v>
      </c>
      <c r="G14" s="288">
        <v>42</v>
      </c>
      <c r="H14" s="288">
        <v>56</v>
      </c>
      <c r="I14" s="255">
        <v>53</v>
      </c>
      <c r="J14" s="252">
        <f t="shared" si="0"/>
        <v>412</v>
      </c>
      <c r="K14" s="288">
        <v>391</v>
      </c>
      <c r="L14" s="255">
        <v>391</v>
      </c>
      <c r="M14" s="500">
        <v>21477</v>
      </c>
      <c r="N14" s="444">
        <v>30389</v>
      </c>
      <c r="O14" s="255">
        <v>22378</v>
      </c>
      <c r="P14" s="269">
        <f t="shared" si="1"/>
        <v>3.6666666666666665</v>
      </c>
      <c r="Q14" s="257">
        <f t="shared" si="2"/>
        <v>9.833333333333334</v>
      </c>
      <c r="R14" s="257">
        <f t="shared" si="3"/>
        <v>6.2</v>
      </c>
      <c r="S14" s="257">
        <f t="shared" si="4"/>
        <v>14.545454545454545</v>
      </c>
      <c r="T14" s="257">
        <f t="shared" si="5"/>
        <v>10.5</v>
      </c>
      <c r="U14" s="257">
        <f t="shared" si="6"/>
        <v>14</v>
      </c>
      <c r="V14" s="270">
        <f t="shared" si="7"/>
        <v>13.25</v>
      </c>
      <c r="W14" s="256">
        <f t="shared" si="8"/>
        <v>11.135135135135135</v>
      </c>
      <c r="X14" s="289">
        <v>10.567567567567568</v>
      </c>
      <c r="Y14" s="290">
        <v>10.567567567567568</v>
      </c>
      <c r="Z14" s="501">
        <v>6.8</v>
      </c>
      <c r="AA14" s="446">
        <v>9.61</v>
      </c>
      <c r="AB14" s="374">
        <v>7.1</v>
      </c>
    </row>
    <row r="15" spans="1:28" s="3" customFormat="1" ht="13.5" customHeight="1">
      <c r="A15" s="712">
        <v>3</v>
      </c>
      <c r="B15" s="360" t="s">
        <v>9</v>
      </c>
      <c r="C15" s="234">
        <v>13</v>
      </c>
      <c r="D15" s="284">
        <v>54</v>
      </c>
      <c r="E15" s="284">
        <v>29</v>
      </c>
      <c r="F15" s="284">
        <v>179</v>
      </c>
      <c r="G15" s="284">
        <v>42</v>
      </c>
      <c r="H15" s="284">
        <v>41</v>
      </c>
      <c r="I15" s="236">
        <v>27</v>
      </c>
      <c r="J15" s="233">
        <f t="shared" si="0"/>
        <v>385</v>
      </c>
      <c r="K15" s="284">
        <v>418</v>
      </c>
      <c r="L15" s="236">
        <v>397</v>
      </c>
      <c r="M15" s="496">
        <v>20658</v>
      </c>
      <c r="N15" s="435">
        <v>32792</v>
      </c>
      <c r="O15" s="236">
        <v>23646</v>
      </c>
      <c r="P15" s="247">
        <f t="shared" si="1"/>
        <v>4.333333333333333</v>
      </c>
      <c r="Q15" s="238">
        <f t="shared" si="2"/>
        <v>9</v>
      </c>
      <c r="R15" s="238">
        <f t="shared" si="3"/>
        <v>5.8</v>
      </c>
      <c r="S15" s="238">
        <f t="shared" si="4"/>
        <v>16.272727272727273</v>
      </c>
      <c r="T15" s="238">
        <f t="shared" si="5"/>
        <v>10.5</v>
      </c>
      <c r="U15" s="238">
        <f t="shared" si="6"/>
        <v>10.25</v>
      </c>
      <c r="V15" s="239">
        <f t="shared" si="7"/>
        <v>6.75</v>
      </c>
      <c r="W15" s="240">
        <f t="shared" si="8"/>
        <v>10.405405405405405</v>
      </c>
      <c r="X15" s="285">
        <v>11.297297297297296</v>
      </c>
      <c r="Y15" s="286">
        <v>10.72972972972973</v>
      </c>
      <c r="Z15" s="497">
        <v>6.54</v>
      </c>
      <c r="AA15" s="437">
        <v>10.38</v>
      </c>
      <c r="AB15" s="372">
        <v>7.5</v>
      </c>
    </row>
    <row r="16" spans="1:28" s="3" customFormat="1" ht="13.5" customHeight="1">
      <c r="A16" s="713"/>
      <c r="B16" s="360" t="s">
        <v>10</v>
      </c>
      <c r="C16" s="234">
        <v>8</v>
      </c>
      <c r="D16" s="284">
        <v>40</v>
      </c>
      <c r="E16" s="284">
        <v>16</v>
      </c>
      <c r="F16" s="284">
        <v>171</v>
      </c>
      <c r="G16" s="284">
        <v>41</v>
      </c>
      <c r="H16" s="284">
        <v>59</v>
      </c>
      <c r="I16" s="236">
        <v>51</v>
      </c>
      <c r="J16" s="233">
        <f t="shared" si="0"/>
        <v>386</v>
      </c>
      <c r="K16" s="284">
        <v>390</v>
      </c>
      <c r="L16" s="236">
        <v>451</v>
      </c>
      <c r="M16" s="496">
        <v>21287</v>
      </c>
      <c r="N16" s="435">
        <v>32216</v>
      </c>
      <c r="O16" s="236">
        <v>23368</v>
      </c>
      <c r="P16" s="247">
        <f t="shared" si="1"/>
        <v>2.6666666666666665</v>
      </c>
      <c r="Q16" s="238">
        <f t="shared" si="2"/>
        <v>6.666666666666667</v>
      </c>
      <c r="R16" s="238">
        <f t="shared" si="3"/>
        <v>3.2</v>
      </c>
      <c r="S16" s="238">
        <f t="shared" si="4"/>
        <v>15.545454545454545</v>
      </c>
      <c r="T16" s="238">
        <f t="shared" si="5"/>
        <v>10.25</v>
      </c>
      <c r="U16" s="238">
        <f t="shared" si="6"/>
        <v>14.75</v>
      </c>
      <c r="V16" s="239">
        <f t="shared" si="7"/>
        <v>12.75</v>
      </c>
      <c r="W16" s="240">
        <f t="shared" si="8"/>
        <v>10.432432432432432</v>
      </c>
      <c r="X16" s="285">
        <v>10.54054054054054</v>
      </c>
      <c r="Y16" s="286">
        <v>12.18918918918919</v>
      </c>
      <c r="Z16" s="497">
        <v>6.74</v>
      </c>
      <c r="AA16" s="437">
        <v>10.22</v>
      </c>
      <c r="AB16" s="372">
        <v>7.43</v>
      </c>
    </row>
    <row r="17" spans="1:28" s="3" customFormat="1" ht="13.5" customHeight="1">
      <c r="A17" s="713"/>
      <c r="B17" s="360" t="s">
        <v>11</v>
      </c>
      <c r="C17" s="234">
        <v>12</v>
      </c>
      <c r="D17" s="284">
        <v>50</v>
      </c>
      <c r="E17" s="284">
        <v>30</v>
      </c>
      <c r="F17" s="284">
        <v>141</v>
      </c>
      <c r="G17" s="284">
        <v>29</v>
      </c>
      <c r="H17" s="284">
        <v>59</v>
      </c>
      <c r="I17" s="236">
        <v>24</v>
      </c>
      <c r="J17" s="233">
        <f t="shared" si="0"/>
        <v>345</v>
      </c>
      <c r="K17" s="284">
        <v>460</v>
      </c>
      <c r="L17" s="236">
        <v>382</v>
      </c>
      <c r="M17" s="496">
        <v>18615</v>
      </c>
      <c r="N17" s="435">
        <v>27746</v>
      </c>
      <c r="O17" s="236">
        <v>21533</v>
      </c>
      <c r="P17" s="247">
        <f t="shared" si="1"/>
        <v>4</v>
      </c>
      <c r="Q17" s="238">
        <f t="shared" si="2"/>
        <v>8.333333333333334</v>
      </c>
      <c r="R17" s="238">
        <f t="shared" si="3"/>
        <v>6</v>
      </c>
      <c r="S17" s="238">
        <f t="shared" si="4"/>
        <v>12.818181818181818</v>
      </c>
      <c r="T17" s="238">
        <f t="shared" si="5"/>
        <v>7.25</v>
      </c>
      <c r="U17" s="238">
        <f t="shared" si="6"/>
        <v>14.75</v>
      </c>
      <c r="V17" s="239">
        <f t="shared" si="7"/>
        <v>6</v>
      </c>
      <c r="W17" s="240">
        <f t="shared" si="8"/>
        <v>9.324324324324325</v>
      </c>
      <c r="X17" s="285">
        <v>12.432432432432432</v>
      </c>
      <c r="Y17" s="286">
        <v>10.324324324324325</v>
      </c>
      <c r="Z17" s="497">
        <v>5.89</v>
      </c>
      <c r="AA17" s="437">
        <v>8.81</v>
      </c>
      <c r="AB17" s="372">
        <v>6.84</v>
      </c>
    </row>
    <row r="18" spans="1:28" s="3" customFormat="1" ht="13.5" customHeight="1">
      <c r="A18" s="714"/>
      <c r="B18" s="365" t="s">
        <v>12</v>
      </c>
      <c r="C18" s="253">
        <v>21</v>
      </c>
      <c r="D18" s="288">
        <v>57</v>
      </c>
      <c r="E18" s="288">
        <v>22</v>
      </c>
      <c r="F18" s="288">
        <v>177</v>
      </c>
      <c r="G18" s="288">
        <v>34</v>
      </c>
      <c r="H18" s="288">
        <v>38</v>
      </c>
      <c r="I18" s="255">
        <v>9</v>
      </c>
      <c r="J18" s="252">
        <f t="shared" si="0"/>
        <v>358</v>
      </c>
      <c r="K18" s="288">
        <v>360</v>
      </c>
      <c r="L18" s="255">
        <v>500</v>
      </c>
      <c r="M18" s="500">
        <v>17941</v>
      </c>
      <c r="N18" s="444">
        <v>25261</v>
      </c>
      <c r="O18" s="255">
        <v>22226</v>
      </c>
      <c r="P18" s="269">
        <f t="shared" si="1"/>
        <v>7</v>
      </c>
      <c r="Q18" s="257">
        <f t="shared" si="2"/>
        <v>9.5</v>
      </c>
      <c r="R18" s="257">
        <f t="shared" si="3"/>
        <v>4.4</v>
      </c>
      <c r="S18" s="257">
        <f t="shared" si="4"/>
        <v>16.09090909090909</v>
      </c>
      <c r="T18" s="257">
        <f t="shared" si="5"/>
        <v>8.5</v>
      </c>
      <c r="U18" s="257">
        <f t="shared" si="6"/>
        <v>9.5</v>
      </c>
      <c r="V18" s="258">
        <f t="shared" si="7"/>
        <v>2.25</v>
      </c>
      <c r="W18" s="256">
        <f t="shared" si="8"/>
        <v>9.675675675675675</v>
      </c>
      <c r="X18" s="289">
        <v>9.72972972972973</v>
      </c>
      <c r="Y18" s="290">
        <v>13.513513513513514</v>
      </c>
      <c r="Z18" s="501">
        <v>5.69</v>
      </c>
      <c r="AA18" s="446">
        <v>8.03</v>
      </c>
      <c r="AB18" s="374">
        <v>7.06</v>
      </c>
    </row>
    <row r="19" spans="1:28" s="245" customFormat="1" ht="13.5" customHeight="1">
      <c r="A19" s="712">
        <v>4</v>
      </c>
      <c r="B19" s="360" t="s">
        <v>13</v>
      </c>
      <c r="C19" s="230">
        <v>18</v>
      </c>
      <c r="D19" s="231">
        <v>98</v>
      </c>
      <c r="E19" s="231">
        <v>43</v>
      </c>
      <c r="F19" s="231">
        <v>183</v>
      </c>
      <c r="G19" s="231">
        <v>31</v>
      </c>
      <c r="H19" s="231">
        <v>24</v>
      </c>
      <c r="I19" s="232">
        <v>7</v>
      </c>
      <c r="J19" s="233">
        <f t="shared" si="0"/>
        <v>404</v>
      </c>
      <c r="K19" s="231">
        <v>291</v>
      </c>
      <c r="L19" s="236">
        <v>547</v>
      </c>
      <c r="M19" s="496">
        <v>16074</v>
      </c>
      <c r="N19" s="263">
        <v>21965</v>
      </c>
      <c r="O19" s="232">
        <v>23545</v>
      </c>
      <c r="P19" s="247">
        <f t="shared" si="1"/>
        <v>6</v>
      </c>
      <c r="Q19" s="238">
        <f t="shared" si="2"/>
        <v>16.333333333333332</v>
      </c>
      <c r="R19" s="238">
        <f t="shared" si="3"/>
        <v>8.6</v>
      </c>
      <c r="S19" s="238">
        <f t="shared" si="4"/>
        <v>16.636363636363637</v>
      </c>
      <c r="T19" s="238">
        <f t="shared" si="5"/>
        <v>7.75</v>
      </c>
      <c r="U19" s="238">
        <f t="shared" si="6"/>
        <v>6</v>
      </c>
      <c r="V19" s="268">
        <f t="shared" si="7"/>
        <v>1.75</v>
      </c>
      <c r="W19" s="240">
        <f t="shared" si="8"/>
        <v>10.91891891891892</v>
      </c>
      <c r="X19" s="238">
        <v>7.864864864864865</v>
      </c>
      <c r="Y19" s="286">
        <v>14.783783783783784</v>
      </c>
      <c r="Z19" s="497">
        <v>5.09</v>
      </c>
      <c r="AA19" s="404">
        <v>6.97</v>
      </c>
      <c r="AB19" s="364">
        <v>7.48</v>
      </c>
    </row>
    <row r="20" spans="1:28" s="245" customFormat="1" ht="13.5" customHeight="1">
      <c r="A20" s="713"/>
      <c r="B20" s="360" t="s">
        <v>14</v>
      </c>
      <c r="C20" s="230">
        <v>13</v>
      </c>
      <c r="D20" s="231">
        <v>99</v>
      </c>
      <c r="E20" s="231">
        <v>44</v>
      </c>
      <c r="F20" s="231">
        <v>167</v>
      </c>
      <c r="G20" s="231">
        <v>38</v>
      </c>
      <c r="H20" s="231">
        <v>26</v>
      </c>
      <c r="I20" s="232">
        <v>15</v>
      </c>
      <c r="J20" s="233">
        <f t="shared" si="0"/>
        <v>402</v>
      </c>
      <c r="K20" s="231">
        <v>340</v>
      </c>
      <c r="L20" s="236">
        <v>626</v>
      </c>
      <c r="M20" s="496">
        <v>18284</v>
      </c>
      <c r="N20" s="263">
        <v>22169</v>
      </c>
      <c r="O20" s="232">
        <v>30283</v>
      </c>
      <c r="P20" s="247">
        <f t="shared" si="1"/>
        <v>4.333333333333333</v>
      </c>
      <c r="Q20" s="238">
        <f t="shared" si="2"/>
        <v>16.5</v>
      </c>
      <c r="R20" s="238">
        <f t="shared" si="3"/>
        <v>8.8</v>
      </c>
      <c r="S20" s="238">
        <f t="shared" si="4"/>
        <v>15.181818181818182</v>
      </c>
      <c r="T20" s="238">
        <f t="shared" si="5"/>
        <v>9.5</v>
      </c>
      <c r="U20" s="238">
        <f t="shared" si="6"/>
        <v>6.5</v>
      </c>
      <c r="V20" s="268">
        <f t="shared" si="7"/>
        <v>3.75</v>
      </c>
      <c r="W20" s="240">
        <f t="shared" si="8"/>
        <v>10.864864864864865</v>
      </c>
      <c r="X20" s="238">
        <v>9.18918918918919</v>
      </c>
      <c r="Y20" s="286">
        <v>16.91891891891892</v>
      </c>
      <c r="Z20" s="497">
        <v>5.76</v>
      </c>
      <c r="AA20" s="404">
        <v>7.04</v>
      </c>
      <c r="AB20" s="364">
        <v>9.6</v>
      </c>
    </row>
    <row r="21" spans="1:28" s="245" customFormat="1" ht="13.5" customHeight="1">
      <c r="A21" s="713"/>
      <c r="B21" s="360" t="s">
        <v>15</v>
      </c>
      <c r="C21" s="230">
        <v>14</v>
      </c>
      <c r="D21" s="231">
        <v>112</v>
      </c>
      <c r="E21" s="231">
        <v>60</v>
      </c>
      <c r="F21" s="231">
        <v>226</v>
      </c>
      <c r="G21" s="231">
        <v>55</v>
      </c>
      <c r="H21" s="231">
        <v>37</v>
      </c>
      <c r="I21" s="232">
        <v>14</v>
      </c>
      <c r="J21" s="233">
        <f t="shared" si="0"/>
        <v>518</v>
      </c>
      <c r="K21" s="231">
        <v>365</v>
      </c>
      <c r="L21" s="236">
        <v>602</v>
      </c>
      <c r="M21" s="496">
        <v>24035</v>
      </c>
      <c r="N21" s="263">
        <v>25623</v>
      </c>
      <c r="O21" s="232">
        <v>33355</v>
      </c>
      <c r="P21" s="247">
        <f t="shared" si="1"/>
        <v>4.666666666666667</v>
      </c>
      <c r="Q21" s="238">
        <f t="shared" si="2"/>
        <v>18.666666666666668</v>
      </c>
      <c r="R21" s="238">
        <f t="shared" si="3"/>
        <v>12</v>
      </c>
      <c r="S21" s="238">
        <f t="shared" si="4"/>
        <v>20.545454545454547</v>
      </c>
      <c r="T21" s="238">
        <f t="shared" si="5"/>
        <v>13.75</v>
      </c>
      <c r="U21" s="238">
        <f t="shared" si="6"/>
        <v>9.25</v>
      </c>
      <c r="V21" s="268">
        <f t="shared" si="7"/>
        <v>3.5</v>
      </c>
      <c r="W21" s="240">
        <f t="shared" si="8"/>
        <v>14</v>
      </c>
      <c r="X21" s="238">
        <v>9.864864864864865</v>
      </c>
      <c r="Y21" s="286">
        <v>16.27027027027027</v>
      </c>
      <c r="Z21" s="497">
        <v>7.62</v>
      </c>
      <c r="AA21" s="404">
        <v>8.12</v>
      </c>
      <c r="AB21" s="364">
        <v>10.57</v>
      </c>
    </row>
    <row r="22" spans="1:28" s="245" customFormat="1" ht="13.5" customHeight="1">
      <c r="A22" s="714"/>
      <c r="B22" s="360" t="s">
        <v>16</v>
      </c>
      <c r="C22" s="230">
        <v>27</v>
      </c>
      <c r="D22" s="231">
        <v>118</v>
      </c>
      <c r="E22" s="231">
        <v>52</v>
      </c>
      <c r="F22" s="231">
        <v>220</v>
      </c>
      <c r="G22" s="231">
        <v>50</v>
      </c>
      <c r="H22" s="231">
        <v>34</v>
      </c>
      <c r="I22" s="232">
        <v>20</v>
      </c>
      <c r="J22" s="233">
        <f t="shared" si="0"/>
        <v>521</v>
      </c>
      <c r="K22" s="231">
        <v>433</v>
      </c>
      <c r="L22" s="255">
        <v>627</v>
      </c>
      <c r="M22" s="500">
        <v>27162</v>
      </c>
      <c r="N22" s="366">
        <v>27990</v>
      </c>
      <c r="O22" s="251">
        <v>33372</v>
      </c>
      <c r="P22" s="269">
        <f t="shared" si="1"/>
        <v>9</v>
      </c>
      <c r="Q22" s="257">
        <f t="shared" si="2"/>
        <v>19.666666666666668</v>
      </c>
      <c r="R22" s="257">
        <f t="shared" si="3"/>
        <v>10.4</v>
      </c>
      <c r="S22" s="257">
        <f t="shared" si="4"/>
        <v>20</v>
      </c>
      <c r="T22" s="257">
        <f t="shared" si="5"/>
        <v>12.5</v>
      </c>
      <c r="U22" s="257">
        <f t="shared" si="6"/>
        <v>8.5</v>
      </c>
      <c r="V22" s="270">
        <f t="shared" si="7"/>
        <v>5</v>
      </c>
      <c r="W22" s="256">
        <f t="shared" si="8"/>
        <v>14.08108108108108</v>
      </c>
      <c r="X22" s="257">
        <v>11.702702702702704</v>
      </c>
      <c r="Y22" s="290">
        <v>16.945945945945947</v>
      </c>
      <c r="Z22" s="501">
        <v>8.63</v>
      </c>
      <c r="AA22" s="409">
        <v>8.92</v>
      </c>
      <c r="AB22" s="364">
        <v>10.63</v>
      </c>
    </row>
    <row r="23" spans="1:28" s="245" customFormat="1" ht="13.5" customHeight="1">
      <c r="A23" s="712">
        <v>5</v>
      </c>
      <c r="B23" s="375" t="s">
        <v>17</v>
      </c>
      <c r="C23" s="317">
        <v>31</v>
      </c>
      <c r="D23" s="318">
        <v>75</v>
      </c>
      <c r="E23" s="318">
        <v>67</v>
      </c>
      <c r="F23" s="318">
        <v>159</v>
      </c>
      <c r="G23" s="318">
        <v>44</v>
      </c>
      <c r="H23" s="318">
        <v>37</v>
      </c>
      <c r="I23" s="319">
        <v>45</v>
      </c>
      <c r="J23" s="272">
        <f t="shared" si="0"/>
        <v>458</v>
      </c>
      <c r="K23" s="318">
        <v>242</v>
      </c>
      <c r="L23" s="236">
        <v>222</v>
      </c>
      <c r="M23" s="496">
        <v>22642</v>
      </c>
      <c r="N23" s="263">
        <v>18689</v>
      </c>
      <c r="O23" s="232">
        <v>16241</v>
      </c>
      <c r="P23" s="247">
        <f t="shared" si="1"/>
        <v>10.333333333333334</v>
      </c>
      <c r="Q23" s="238">
        <f t="shared" si="2"/>
        <v>12.5</v>
      </c>
      <c r="R23" s="238">
        <f t="shared" si="3"/>
        <v>13.4</v>
      </c>
      <c r="S23" s="238">
        <f t="shared" si="4"/>
        <v>14.454545454545455</v>
      </c>
      <c r="T23" s="238">
        <f t="shared" si="5"/>
        <v>11</v>
      </c>
      <c r="U23" s="238">
        <f t="shared" si="6"/>
        <v>9.25</v>
      </c>
      <c r="V23" s="268">
        <f t="shared" si="7"/>
        <v>11.25</v>
      </c>
      <c r="W23" s="240">
        <f t="shared" si="8"/>
        <v>12.378378378378379</v>
      </c>
      <c r="X23" s="238">
        <v>6.54054054054054</v>
      </c>
      <c r="Y23" s="286">
        <v>6</v>
      </c>
      <c r="Z23" s="497">
        <v>7.26</v>
      </c>
      <c r="AA23" s="404">
        <v>6.01</v>
      </c>
      <c r="AB23" s="379">
        <v>5.23</v>
      </c>
    </row>
    <row r="24" spans="1:28" s="245" customFormat="1" ht="13.5" customHeight="1">
      <c r="A24" s="713"/>
      <c r="B24" s="360" t="s">
        <v>18</v>
      </c>
      <c r="C24" s="230">
        <v>35</v>
      </c>
      <c r="D24" s="231">
        <v>95</v>
      </c>
      <c r="E24" s="231">
        <v>58</v>
      </c>
      <c r="F24" s="231">
        <v>175</v>
      </c>
      <c r="G24" s="231">
        <v>49</v>
      </c>
      <c r="H24" s="231">
        <v>46</v>
      </c>
      <c r="I24" s="232">
        <v>33</v>
      </c>
      <c r="J24" s="233">
        <f t="shared" si="0"/>
        <v>491</v>
      </c>
      <c r="K24" s="231">
        <v>456</v>
      </c>
      <c r="L24" s="236">
        <v>392</v>
      </c>
      <c r="M24" s="496">
        <v>20093</v>
      </c>
      <c r="N24" s="263">
        <v>25348</v>
      </c>
      <c r="O24" s="232">
        <v>24703</v>
      </c>
      <c r="P24" s="247">
        <f t="shared" si="1"/>
        <v>11.666666666666666</v>
      </c>
      <c r="Q24" s="238">
        <f t="shared" si="2"/>
        <v>15.833333333333334</v>
      </c>
      <c r="R24" s="238">
        <f t="shared" si="3"/>
        <v>11.6</v>
      </c>
      <c r="S24" s="238">
        <f t="shared" si="4"/>
        <v>15.909090909090908</v>
      </c>
      <c r="T24" s="238">
        <f t="shared" si="5"/>
        <v>12.25</v>
      </c>
      <c r="U24" s="238">
        <f t="shared" si="6"/>
        <v>11.5</v>
      </c>
      <c r="V24" s="239">
        <f t="shared" si="7"/>
        <v>8.25</v>
      </c>
      <c r="W24" s="240">
        <f t="shared" si="8"/>
        <v>13.27027027027027</v>
      </c>
      <c r="X24" s="238">
        <v>12.324324324324325</v>
      </c>
      <c r="Y24" s="286">
        <v>10.594594594594595</v>
      </c>
      <c r="Z24" s="497">
        <v>6.37</v>
      </c>
      <c r="AA24" s="404">
        <v>8.03</v>
      </c>
      <c r="AB24" s="364">
        <v>7.83</v>
      </c>
    </row>
    <row r="25" spans="1:28" s="245" customFormat="1" ht="13.5" customHeight="1">
      <c r="A25" s="713"/>
      <c r="B25" s="360" t="s">
        <v>19</v>
      </c>
      <c r="C25" s="230">
        <v>32</v>
      </c>
      <c r="D25" s="231">
        <v>114</v>
      </c>
      <c r="E25" s="231">
        <v>67</v>
      </c>
      <c r="F25" s="231">
        <v>263</v>
      </c>
      <c r="G25" s="231">
        <v>47</v>
      </c>
      <c r="H25" s="231">
        <v>39</v>
      </c>
      <c r="I25" s="232">
        <v>16</v>
      </c>
      <c r="J25" s="233">
        <f t="shared" si="0"/>
        <v>578</v>
      </c>
      <c r="K25" s="231">
        <v>450</v>
      </c>
      <c r="L25" s="236">
        <v>385</v>
      </c>
      <c r="M25" s="496">
        <v>27665</v>
      </c>
      <c r="N25" s="263">
        <v>27405</v>
      </c>
      <c r="O25" s="232">
        <v>27492</v>
      </c>
      <c r="P25" s="247">
        <f t="shared" si="1"/>
        <v>10.666666666666666</v>
      </c>
      <c r="Q25" s="238">
        <f t="shared" si="2"/>
        <v>19</v>
      </c>
      <c r="R25" s="238">
        <f t="shared" si="3"/>
        <v>13.4</v>
      </c>
      <c r="S25" s="238">
        <f t="shared" si="4"/>
        <v>23.90909090909091</v>
      </c>
      <c r="T25" s="238">
        <f t="shared" si="5"/>
        <v>11.75</v>
      </c>
      <c r="U25" s="238">
        <f t="shared" si="6"/>
        <v>9.75</v>
      </c>
      <c r="V25" s="239">
        <f t="shared" si="7"/>
        <v>4</v>
      </c>
      <c r="W25" s="240">
        <f t="shared" si="8"/>
        <v>15.621621621621621</v>
      </c>
      <c r="X25" s="238">
        <v>12.162162162162161</v>
      </c>
      <c r="Y25" s="286">
        <v>10.405405405405405</v>
      </c>
      <c r="Z25" s="497">
        <v>8.75</v>
      </c>
      <c r="AA25" s="404">
        <v>8.68</v>
      </c>
      <c r="AB25" s="364">
        <v>8.71</v>
      </c>
    </row>
    <row r="26" spans="1:28" s="245" customFormat="1" ht="13.5" customHeight="1">
      <c r="A26" s="713"/>
      <c r="B26" s="360" t="s">
        <v>20</v>
      </c>
      <c r="C26" s="230">
        <v>41</v>
      </c>
      <c r="D26" s="231">
        <v>99</v>
      </c>
      <c r="E26" s="231">
        <v>87</v>
      </c>
      <c r="F26" s="231">
        <v>222</v>
      </c>
      <c r="G26" s="231">
        <v>62</v>
      </c>
      <c r="H26" s="231">
        <v>34</v>
      </c>
      <c r="I26" s="232">
        <v>23</v>
      </c>
      <c r="J26" s="233">
        <f t="shared" si="0"/>
        <v>568</v>
      </c>
      <c r="K26" s="231">
        <v>410</v>
      </c>
      <c r="L26" s="236">
        <v>445</v>
      </c>
      <c r="M26" s="496">
        <v>27947</v>
      </c>
      <c r="N26" s="263">
        <v>24232</v>
      </c>
      <c r="O26" s="232">
        <v>28962</v>
      </c>
      <c r="P26" s="247">
        <f t="shared" si="1"/>
        <v>13.666666666666666</v>
      </c>
      <c r="Q26" s="238">
        <f t="shared" si="2"/>
        <v>16.5</v>
      </c>
      <c r="R26" s="238">
        <f t="shared" si="3"/>
        <v>17.4</v>
      </c>
      <c r="S26" s="238">
        <f t="shared" si="4"/>
        <v>20.181818181818183</v>
      </c>
      <c r="T26" s="238">
        <f t="shared" si="5"/>
        <v>15.5</v>
      </c>
      <c r="U26" s="238">
        <f t="shared" si="6"/>
        <v>8.5</v>
      </c>
      <c r="V26" s="239">
        <f t="shared" si="7"/>
        <v>5.75</v>
      </c>
      <c r="W26" s="240">
        <f t="shared" si="8"/>
        <v>15.35135135135135</v>
      </c>
      <c r="X26" s="238">
        <v>11.08108108108108</v>
      </c>
      <c r="Y26" s="286">
        <v>12.027027027027026</v>
      </c>
      <c r="Z26" s="497">
        <v>8.85</v>
      </c>
      <c r="AA26" s="404">
        <v>7.69</v>
      </c>
      <c r="AB26" s="364">
        <v>9.18</v>
      </c>
    </row>
    <row r="27" spans="1:28" s="245" customFormat="1" ht="13.5" customHeight="1">
      <c r="A27" s="714"/>
      <c r="B27" s="365" t="s">
        <v>21</v>
      </c>
      <c r="C27" s="249">
        <v>35</v>
      </c>
      <c r="D27" s="250">
        <v>97</v>
      </c>
      <c r="E27" s="250">
        <v>68</v>
      </c>
      <c r="F27" s="250">
        <v>233</v>
      </c>
      <c r="G27" s="250">
        <v>59</v>
      </c>
      <c r="H27" s="250">
        <v>52</v>
      </c>
      <c r="I27" s="251">
        <v>24</v>
      </c>
      <c r="J27" s="252">
        <f t="shared" si="0"/>
        <v>568</v>
      </c>
      <c r="K27" s="250">
        <v>391</v>
      </c>
      <c r="L27" s="255">
        <v>386</v>
      </c>
      <c r="M27" s="500">
        <v>25582</v>
      </c>
      <c r="N27" s="366">
        <v>21574</v>
      </c>
      <c r="O27" s="251">
        <v>28720</v>
      </c>
      <c r="P27" s="269">
        <f t="shared" si="1"/>
        <v>11.666666666666666</v>
      </c>
      <c r="Q27" s="257">
        <f t="shared" si="2"/>
        <v>16.166666666666668</v>
      </c>
      <c r="R27" s="257">
        <f t="shared" si="3"/>
        <v>13.6</v>
      </c>
      <c r="S27" s="257">
        <f t="shared" si="4"/>
        <v>21.181818181818183</v>
      </c>
      <c r="T27" s="257">
        <f t="shared" si="5"/>
        <v>14.75</v>
      </c>
      <c r="U27" s="257">
        <f t="shared" si="6"/>
        <v>13</v>
      </c>
      <c r="V27" s="258">
        <f t="shared" si="7"/>
        <v>6</v>
      </c>
      <c r="W27" s="256">
        <f t="shared" si="8"/>
        <v>15.35135135135135</v>
      </c>
      <c r="X27" s="257">
        <v>10.567567567567568</v>
      </c>
      <c r="Y27" s="290">
        <v>10.432432432432432</v>
      </c>
      <c r="Z27" s="501">
        <v>8.1</v>
      </c>
      <c r="AA27" s="409">
        <v>6.84</v>
      </c>
      <c r="AB27" s="371">
        <v>9.1</v>
      </c>
    </row>
    <row r="28" spans="1:28" s="245" customFormat="1" ht="13.5" customHeight="1">
      <c r="A28" s="712">
        <v>6</v>
      </c>
      <c r="B28" s="360" t="s">
        <v>22</v>
      </c>
      <c r="C28" s="230">
        <v>27</v>
      </c>
      <c r="D28" s="231">
        <v>89</v>
      </c>
      <c r="E28" s="231">
        <v>37</v>
      </c>
      <c r="F28" s="231">
        <v>266</v>
      </c>
      <c r="G28" s="231">
        <v>49</v>
      </c>
      <c r="H28" s="231">
        <v>44</v>
      </c>
      <c r="I28" s="232">
        <v>23</v>
      </c>
      <c r="J28" s="233">
        <f t="shared" si="0"/>
        <v>535</v>
      </c>
      <c r="K28" s="231">
        <v>353</v>
      </c>
      <c r="L28" s="236">
        <v>298</v>
      </c>
      <c r="M28" s="496">
        <v>20985</v>
      </c>
      <c r="N28" s="263">
        <v>18927</v>
      </c>
      <c r="O28" s="232">
        <v>25231</v>
      </c>
      <c r="P28" s="247">
        <f t="shared" si="1"/>
        <v>9</v>
      </c>
      <c r="Q28" s="238">
        <f t="shared" si="2"/>
        <v>14.833333333333334</v>
      </c>
      <c r="R28" s="238">
        <f t="shared" si="3"/>
        <v>7.4</v>
      </c>
      <c r="S28" s="238">
        <f t="shared" si="4"/>
        <v>24.181818181818183</v>
      </c>
      <c r="T28" s="238">
        <f t="shared" si="5"/>
        <v>12.25</v>
      </c>
      <c r="U28" s="238">
        <f t="shared" si="6"/>
        <v>11</v>
      </c>
      <c r="V28" s="268">
        <f t="shared" si="7"/>
        <v>5.75</v>
      </c>
      <c r="W28" s="240">
        <f t="shared" si="8"/>
        <v>14.45945945945946</v>
      </c>
      <c r="X28" s="238">
        <v>9.54054054054054</v>
      </c>
      <c r="Y28" s="286">
        <v>8.054054054054054</v>
      </c>
      <c r="Z28" s="497">
        <v>6.66</v>
      </c>
      <c r="AA28" s="404">
        <v>6</v>
      </c>
      <c r="AB28" s="364">
        <v>8</v>
      </c>
    </row>
    <row r="29" spans="1:28" s="245" customFormat="1" ht="13.5" customHeight="1">
      <c r="A29" s="713"/>
      <c r="B29" s="360" t="s">
        <v>23</v>
      </c>
      <c r="C29" s="230">
        <v>25</v>
      </c>
      <c r="D29" s="231">
        <v>63</v>
      </c>
      <c r="E29" s="231">
        <v>18</v>
      </c>
      <c r="F29" s="231">
        <v>191</v>
      </c>
      <c r="G29" s="231">
        <v>23</v>
      </c>
      <c r="H29" s="231">
        <v>19</v>
      </c>
      <c r="I29" s="232">
        <v>13</v>
      </c>
      <c r="J29" s="233">
        <f t="shared" si="0"/>
        <v>352</v>
      </c>
      <c r="K29" s="231">
        <v>282</v>
      </c>
      <c r="L29" s="236">
        <v>280</v>
      </c>
      <c r="M29" s="496">
        <v>18354</v>
      </c>
      <c r="N29" s="263">
        <v>17318</v>
      </c>
      <c r="O29" s="232">
        <v>23238</v>
      </c>
      <c r="P29" s="247">
        <f t="shared" si="1"/>
        <v>8.333333333333334</v>
      </c>
      <c r="Q29" s="238">
        <f t="shared" si="2"/>
        <v>10.5</v>
      </c>
      <c r="R29" s="238">
        <f t="shared" si="3"/>
        <v>3.6</v>
      </c>
      <c r="S29" s="238">
        <f t="shared" si="4"/>
        <v>17.363636363636363</v>
      </c>
      <c r="T29" s="238">
        <f t="shared" si="5"/>
        <v>5.75</v>
      </c>
      <c r="U29" s="238">
        <f t="shared" si="6"/>
        <v>4.75</v>
      </c>
      <c r="V29" s="268">
        <f t="shared" si="7"/>
        <v>3.25</v>
      </c>
      <c r="W29" s="240">
        <f t="shared" si="8"/>
        <v>9.513513513513514</v>
      </c>
      <c r="X29" s="238">
        <v>7.621621621621622</v>
      </c>
      <c r="Y29" s="286">
        <v>7.5675675675675675</v>
      </c>
      <c r="Z29" s="497">
        <v>5.81</v>
      </c>
      <c r="AA29" s="404">
        <v>5.48</v>
      </c>
      <c r="AB29" s="364">
        <v>7.36</v>
      </c>
    </row>
    <row r="30" spans="1:28" s="245" customFormat="1" ht="13.5" customHeight="1">
      <c r="A30" s="713"/>
      <c r="B30" s="360" t="s">
        <v>24</v>
      </c>
      <c r="C30" s="230">
        <v>18</v>
      </c>
      <c r="D30" s="231">
        <v>72</v>
      </c>
      <c r="E30" s="231">
        <v>31</v>
      </c>
      <c r="F30" s="231">
        <v>184</v>
      </c>
      <c r="G30" s="231">
        <v>25</v>
      </c>
      <c r="H30" s="231">
        <v>13</v>
      </c>
      <c r="I30" s="232">
        <v>19</v>
      </c>
      <c r="J30" s="233">
        <f t="shared" si="0"/>
        <v>362</v>
      </c>
      <c r="K30" s="231">
        <v>215</v>
      </c>
      <c r="L30" s="236">
        <v>250</v>
      </c>
      <c r="M30" s="496">
        <v>17296</v>
      </c>
      <c r="N30" s="263">
        <v>14781</v>
      </c>
      <c r="O30" s="232">
        <v>20283</v>
      </c>
      <c r="P30" s="247">
        <f t="shared" si="1"/>
        <v>6</v>
      </c>
      <c r="Q30" s="238">
        <f t="shared" si="2"/>
        <v>12</v>
      </c>
      <c r="R30" s="238">
        <f t="shared" si="3"/>
        <v>6.2</v>
      </c>
      <c r="S30" s="238">
        <f t="shared" si="4"/>
        <v>16.727272727272727</v>
      </c>
      <c r="T30" s="238">
        <f t="shared" si="5"/>
        <v>6.25</v>
      </c>
      <c r="U30" s="238">
        <f t="shared" si="6"/>
        <v>3.25</v>
      </c>
      <c r="V30" s="268">
        <f t="shared" si="7"/>
        <v>4.75</v>
      </c>
      <c r="W30" s="240">
        <f t="shared" si="8"/>
        <v>9.783783783783784</v>
      </c>
      <c r="X30" s="238">
        <v>5.8108108108108105</v>
      </c>
      <c r="Y30" s="286">
        <v>6.756756756756757</v>
      </c>
      <c r="Z30" s="497">
        <v>5.48</v>
      </c>
      <c r="AA30" s="404">
        <v>4.68</v>
      </c>
      <c r="AB30" s="364">
        <v>6.43</v>
      </c>
    </row>
    <row r="31" spans="1:28" s="245" customFormat="1" ht="13.5" customHeight="1">
      <c r="A31" s="714"/>
      <c r="B31" s="365">
        <v>26</v>
      </c>
      <c r="C31" s="249">
        <v>19</v>
      </c>
      <c r="D31" s="250">
        <v>62</v>
      </c>
      <c r="E31" s="250">
        <v>27</v>
      </c>
      <c r="F31" s="250">
        <v>169</v>
      </c>
      <c r="G31" s="250">
        <v>23</v>
      </c>
      <c r="H31" s="250">
        <v>13</v>
      </c>
      <c r="I31" s="251">
        <v>14</v>
      </c>
      <c r="J31" s="252">
        <f t="shared" si="0"/>
        <v>327</v>
      </c>
      <c r="K31" s="250">
        <v>234</v>
      </c>
      <c r="L31" s="255">
        <v>249</v>
      </c>
      <c r="M31" s="500">
        <v>15808</v>
      </c>
      <c r="N31" s="366">
        <v>13615</v>
      </c>
      <c r="O31" s="251">
        <v>18164</v>
      </c>
      <c r="P31" s="269">
        <f t="shared" si="1"/>
        <v>6.333333333333333</v>
      </c>
      <c r="Q31" s="257">
        <f t="shared" si="2"/>
        <v>10.333333333333334</v>
      </c>
      <c r="R31" s="257">
        <f t="shared" si="3"/>
        <v>5.4</v>
      </c>
      <c r="S31" s="257">
        <f t="shared" si="4"/>
        <v>15.363636363636363</v>
      </c>
      <c r="T31" s="257">
        <f t="shared" si="5"/>
        <v>5.75</v>
      </c>
      <c r="U31" s="257">
        <f t="shared" si="6"/>
        <v>3.25</v>
      </c>
      <c r="V31" s="270">
        <f t="shared" si="7"/>
        <v>3.5</v>
      </c>
      <c r="W31" s="256">
        <f t="shared" si="8"/>
        <v>8.837837837837839</v>
      </c>
      <c r="X31" s="257">
        <v>6.324324324324325</v>
      </c>
      <c r="Y31" s="290">
        <v>6.72972972972973</v>
      </c>
      <c r="Z31" s="501">
        <v>5.01</v>
      </c>
      <c r="AA31" s="409">
        <v>4.32</v>
      </c>
      <c r="AB31" s="371">
        <v>5.76</v>
      </c>
    </row>
    <row r="32" spans="1:28" s="245" customFormat="1" ht="13.5" customHeight="1">
      <c r="A32" s="712">
        <v>7</v>
      </c>
      <c r="B32" s="360" t="s">
        <v>26</v>
      </c>
      <c r="C32" s="230">
        <v>15</v>
      </c>
      <c r="D32" s="231">
        <v>52</v>
      </c>
      <c r="E32" s="231">
        <v>19</v>
      </c>
      <c r="F32" s="231">
        <v>144</v>
      </c>
      <c r="G32" s="231">
        <v>21</v>
      </c>
      <c r="H32" s="231">
        <v>14</v>
      </c>
      <c r="I32" s="232">
        <v>23</v>
      </c>
      <c r="J32" s="233">
        <f t="shared" si="0"/>
        <v>288</v>
      </c>
      <c r="K32" s="231">
        <v>257</v>
      </c>
      <c r="L32" s="236">
        <v>229</v>
      </c>
      <c r="M32" s="496">
        <v>14613</v>
      </c>
      <c r="N32" s="263">
        <v>13221</v>
      </c>
      <c r="O32" s="232">
        <v>16421</v>
      </c>
      <c r="P32" s="247">
        <f t="shared" si="1"/>
        <v>5</v>
      </c>
      <c r="Q32" s="238">
        <f t="shared" si="2"/>
        <v>8.666666666666666</v>
      </c>
      <c r="R32" s="238">
        <f t="shared" si="3"/>
        <v>3.8</v>
      </c>
      <c r="S32" s="238">
        <f t="shared" si="4"/>
        <v>13.090909090909092</v>
      </c>
      <c r="T32" s="238">
        <f t="shared" si="5"/>
        <v>5.25</v>
      </c>
      <c r="U32" s="238">
        <f t="shared" si="6"/>
        <v>3.5</v>
      </c>
      <c r="V32" s="239">
        <f t="shared" si="7"/>
        <v>5.75</v>
      </c>
      <c r="W32" s="240">
        <f t="shared" si="8"/>
        <v>7.783783783783784</v>
      </c>
      <c r="X32" s="238">
        <v>6.945945945945946</v>
      </c>
      <c r="Y32" s="286">
        <v>6.1891891891891895</v>
      </c>
      <c r="Z32" s="497">
        <v>4.62</v>
      </c>
      <c r="AA32" s="404">
        <v>4.2</v>
      </c>
      <c r="AB32" s="364">
        <v>5.2</v>
      </c>
    </row>
    <row r="33" spans="1:28" s="245" customFormat="1" ht="13.5" customHeight="1">
      <c r="A33" s="713"/>
      <c r="B33" s="360" t="s">
        <v>27</v>
      </c>
      <c r="C33" s="230">
        <v>15</v>
      </c>
      <c r="D33" s="231">
        <v>50</v>
      </c>
      <c r="E33" s="231">
        <v>5</v>
      </c>
      <c r="F33" s="231">
        <v>132</v>
      </c>
      <c r="G33" s="231">
        <v>24</v>
      </c>
      <c r="H33" s="231">
        <v>5</v>
      </c>
      <c r="I33" s="232">
        <v>11</v>
      </c>
      <c r="J33" s="233">
        <f t="shared" si="0"/>
        <v>242</v>
      </c>
      <c r="K33" s="231">
        <v>246</v>
      </c>
      <c r="L33" s="236">
        <v>186</v>
      </c>
      <c r="M33" s="496">
        <v>13549</v>
      </c>
      <c r="N33" s="263">
        <v>11959</v>
      </c>
      <c r="O33" s="232">
        <v>14082</v>
      </c>
      <c r="P33" s="247">
        <f t="shared" si="1"/>
        <v>5</v>
      </c>
      <c r="Q33" s="238">
        <f t="shared" si="2"/>
        <v>8.333333333333334</v>
      </c>
      <c r="R33" s="238">
        <f t="shared" si="3"/>
        <v>1</v>
      </c>
      <c r="S33" s="238">
        <f t="shared" si="4"/>
        <v>12</v>
      </c>
      <c r="T33" s="238">
        <f t="shared" si="5"/>
        <v>6</v>
      </c>
      <c r="U33" s="238">
        <f t="shared" si="6"/>
        <v>1.25</v>
      </c>
      <c r="V33" s="239">
        <f t="shared" si="7"/>
        <v>2.75</v>
      </c>
      <c r="W33" s="240">
        <f t="shared" si="8"/>
        <v>6.54054054054054</v>
      </c>
      <c r="X33" s="238">
        <v>6.648648648648648</v>
      </c>
      <c r="Y33" s="286">
        <v>5.027027027027027</v>
      </c>
      <c r="Z33" s="497">
        <v>4.29</v>
      </c>
      <c r="AA33" s="404">
        <v>3.81</v>
      </c>
      <c r="AB33" s="364">
        <v>4.49</v>
      </c>
    </row>
    <row r="34" spans="1:28" s="245" customFormat="1" ht="13.5" customHeight="1">
      <c r="A34" s="713"/>
      <c r="B34" s="360" t="s">
        <v>28</v>
      </c>
      <c r="C34" s="230">
        <v>32</v>
      </c>
      <c r="D34" s="231">
        <v>56</v>
      </c>
      <c r="E34" s="231">
        <v>5</v>
      </c>
      <c r="F34" s="231">
        <v>140</v>
      </c>
      <c r="G34" s="231">
        <v>20</v>
      </c>
      <c r="H34" s="231">
        <v>14</v>
      </c>
      <c r="I34" s="232">
        <v>16</v>
      </c>
      <c r="J34" s="233">
        <f t="shared" si="0"/>
        <v>283</v>
      </c>
      <c r="K34" s="231">
        <v>219</v>
      </c>
      <c r="L34" s="236">
        <v>205</v>
      </c>
      <c r="M34" s="496">
        <v>12318</v>
      </c>
      <c r="N34" s="263">
        <v>10315</v>
      </c>
      <c r="O34" s="232">
        <v>11100</v>
      </c>
      <c r="P34" s="247">
        <f t="shared" si="1"/>
        <v>10.666666666666666</v>
      </c>
      <c r="Q34" s="238">
        <f t="shared" si="2"/>
        <v>9.333333333333334</v>
      </c>
      <c r="R34" s="238">
        <f t="shared" si="3"/>
        <v>1</v>
      </c>
      <c r="S34" s="238">
        <f t="shared" si="4"/>
        <v>12.727272727272727</v>
      </c>
      <c r="T34" s="238">
        <f t="shared" si="5"/>
        <v>5</v>
      </c>
      <c r="U34" s="238">
        <f t="shared" si="6"/>
        <v>3.5</v>
      </c>
      <c r="V34" s="239">
        <f t="shared" si="7"/>
        <v>4</v>
      </c>
      <c r="W34" s="240">
        <f t="shared" si="8"/>
        <v>7.648648648648648</v>
      </c>
      <c r="X34" s="238">
        <v>5.918918918918919</v>
      </c>
      <c r="Y34" s="286">
        <v>5.54054054054054</v>
      </c>
      <c r="Z34" s="497">
        <v>3.91</v>
      </c>
      <c r="AA34" s="404">
        <v>3.27</v>
      </c>
      <c r="AB34" s="364">
        <v>3.52</v>
      </c>
    </row>
    <row r="35" spans="1:28" s="245" customFormat="1" ht="13.5" customHeight="1">
      <c r="A35" s="714"/>
      <c r="B35" s="360" t="s">
        <v>29</v>
      </c>
      <c r="C35" s="230">
        <v>18</v>
      </c>
      <c r="D35" s="231">
        <v>39</v>
      </c>
      <c r="E35" s="231">
        <v>3</v>
      </c>
      <c r="F35" s="231">
        <v>88</v>
      </c>
      <c r="G35" s="231">
        <v>9</v>
      </c>
      <c r="H35" s="231">
        <v>8</v>
      </c>
      <c r="I35" s="232">
        <v>10</v>
      </c>
      <c r="J35" s="233">
        <f t="shared" si="0"/>
        <v>175</v>
      </c>
      <c r="K35" s="231">
        <v>191</v>
      </c>
      <c r="L35" s="255">
        <v>172</v>
      </c>
      <c r="M35" s="500">
        <v>10134</v>
      </c>
      <c r="N35" s="366">
        <v>10572</v>
      </c>
      <c r="O35" s="251">
        <v>10690</v>
      </c>
      <c r="P35" s="269">
        <f t="shared" si="1"/>
        <v>6</v>
      </c>
      <c r="Q35" s="257">
        <f t="shared" si="2"/>
        <v>6.5</v>
      </c>
      <c r="R35" s="257">
        <f t="shared" si="3"/>
        <v>0.6</v>
      </c>
      <c r="S35" s="257">
        <f t="shared" si="4"/>
        <v>8</v>
      </c>
      <c r="T35" s="257">
        <f t="shared" si="5"/>
        <v>2.25</v>
      </c>
      <c r="U35" s="257">
        <f t="shared" si="6"/>
        <v>2</v>
      </c>
      <c r="V35" s="258">
        <f t="shared" si="7"/>
        <v>2.5</v>
      </c>
      <c r="W35" s="256">
        <f t="shared" si="8"/>
        <v>4.72972972972973</v>
      </c>
      <c r="X35" s="257">
        <v>5.162162162162162</v>
      </c>
      <c r="Y35" s="290">
        <v>4.648648648648648</v>
      </c>
      <c r="Z35" s="501">
        <v>3.21</v>
      </c>
      <c r="AA35" s="409">
        <v>3.36</v>
      </c>
      <c r="AB35" s="364">
        <v>3.39</v>
      </c>
    </row>
    <row r="36" spans="1:28" s="245" customFormat="1" ht="13.5" customHeight="1">
      <c r="A36" s="712">
        <v>8</v>
      </c>
      <c r="B36" s="375" t="s">
        <v>30</v>
      </c>
      <c r="C36" s="317">
        <v>7</v>
      </c>
      <c r="D36" s="318">
        <v>47</v>
      </c>
      <c r="E36" s="318">
        <v>3</v>
      </c>
      <c r="F36" s="318">
        <v>92</v>
      </c>
      <c r="G36" s="318">
        <v>6</v>
      </c>
      <c r="H36" s="318">
        <v>12</v>
      </c>
      <c r="I36" s="319">
        <v>13</v>
      </c>
      <c r="J36" s="272">
        <f t="shared" si="0"/>
        <v>180</v>
      </c>
      <c r="K36" s="318">
        <v>223</v>
      </c>
      <c r="L36" s="236">
        <v>161</v>
      </c>
      <c r="M36" s="496">
        <v>10802</v>
      </c>
      <c r="N36" s="263">
        <v>10258</v>
      </c>
      <c r="O36" s="232">
        <v>10065</v>
      </c>
      <c r="P36" s="247">
        <f t="shared" si="1"/>
        <v>2.3333333333333335</v>
      </c>
      <c r="Q36" s="238">
        <f t="shared" si="2"/>
        <v>7.833333333333333</v>
      </c>
      <c r="R36" s="238">
        <f t="shared" si="3"/>
        <v>0.6</v>
      </c>
      <c r="S36" s="238">
        <f t="shared" si="4"/>
        <v>8.363636363636363</v>
      </c>
      <c r="T36" s="238">
        <f t="shared" si="5"/>
        <v>1.5</v>
      </c>
      <c r="U36" s="238">
        <f t="shared" si="6"/>
        <v>3</v>
      </c>
      <c r="V36" s="239">
        <f t="shared" si="7"/>
        <v>3.25</v>
      </c>
      <c r="W36" s="240">
        <f t="shared" si="8"/>
        <v>4.864864864864865</v>
      </c>
      <c r="X36" s="238">
        <v>6.027027027027027</v>
      </c>
      <c r="Y36" s="286">
        <v>4.351351351351352</v>
      </c>
      <c r="Z36" s="497">
        <v>3.42</v>
      </c>
      <c r="AA36" s="404">
        <v>3.26</v>
      </c>
      <c r="AB36" s="379">
        <v>3.2</v>
      </c>
    </row>
    <row r="37" spans="1:28" s="245" customFormat="1" ht="13.5" customHeight="1">
      <c r="A37" s="713"/>
      <c r="B37" s="360" t="s">
        <v>31</v>
      </c>
      <c r="C37" s="230">
        <v>12</v>
      </c>
      <c r="D37" s="231">
        <v>47</v>
      </c>
      <c r="E37" s="231">
        <v>2</v>
      </c>
      <c r="F37" s="231">
        <v>113</v>
      </c>
      <c r="G37" s="231">
        <v>15</v>
      </c>
      <c r="H37" s="231">
        <v>9</v>
      </c>
      <c r="I37" s="232">
        <v>10</v>
      </c>
      <c r="J37" s="233">
        <f t="shared" si="0"/>
        <v>208</v>
      </c>
      <c r="K37" s="231">
        <v>173</v>
      </c>
      <c r="L37" s="236">
        <v>154</v>
      </c>
      <c r="M37" s="496">
        <v>10303</v>
      </c>
      <c r="N37" s="263">
        <v>9305</v>
      </c>
      <c r="O37" s="232">
        <v>9681</v>
      </c>
      <c r="P37" s="247">
        <f t="shared" si="1"/>
        <v>4</v>
      </c>
      <c r="Q37" s="238">
        <f t="shared" si="2"/>
        <v>7.833333333333333</v>
      </c>
      <c r="R37" s="238">
        <f t="shared" si="3"/>
        <v>0.4</v>
      </c>
      <c r="S37" s="238">
        <f t="shared" si="4"/>
        <v>10.272727272727273</v>
      </c>
      <c r="T37" s="238">
        <f t="shared" si="5"/>
        <v>3.75</v>
      </c>
      <c r="U37" s="238">
        <f t="shared" si="6"/>
        <v>2.25</v>
      </c>
      <c r="V37" s="268">
        <f t="shared" si="7"/>
        <v>2.5</v>
      </c>
      <c r="W37" s="240">
        <f t="shared" si="8"/>
        <v>5.621621621621622</v>
      </c>
      <c r="X37" s="238">
        <v>4.675675675675675</v>
      </c>
      <c r="Y37" s="286">
        <v>4.162162162162162</v>
      </c>
      <c r="Z37" s="497">
        <v>3.3</v>
      </c>
      <c r="AA37" s="404">
        <v>2.99</v>
      </c>
      <c r="AB37" s="364">
        <v>3.14</v>
      </c>
    </row>
    <row r="38" spans="1:28" s="245" customFormat="1" ht="13.5" customHeight="1">
      <c r="A38" s="713"/>
      <c r="B38" s="360" t="s">
        <v>32</v>
      </c>
      <c r="C38" s="230">
        <v>13</v>
      </c>
      <c r="D38" s="231">
        <v>40</v>
      </c>
      <c r="E38" s="231">
        <v>6</v>
      </c>
      <c r="F38" s="231">
        <v>77</v>
      </c>
      <c r="G38" s="231">
        <v>8</v>
      </c>
      <c r="H38" s="231">
        <v>8</v>
      </c>
      <c r="I38" s="232">
        <v>14</v>
      </c>
      <c r="J38" s="233">
        <f t="shared" si="0"/>
        <v>166</v>
      </c>
      <c r="K38" s="231">
        <v>159</v>
      </c>
      <c r="L38" s="236">
        <v>122</v>
      </c>
      <c r="M38" s="496">
        <v>7404</v>
      </c>
      <c r="N38" s="263">
        <v>6401</v>
      </c>
      <c r="O38" s="232">
        <v>6796</v>
      </c>
      <c r="P38" s="247">
        <f aca="true" t="shared" si="9" ref="P38:P57">C38/3</f>
        <v>4.333333333333333</v>
      </c>
      <c r="Q38" s="238">
        <f aca="true" t="shared" si="10" ref="Q38:Q57">D38/6</f>
        <v>6.666666666666667</v>
      </c>
      <c r="R38" s="238">
        <f aca="true" t="shared" si="11" ref="R38:R57">E38/5</f>
        <v>1.2</v>
      </c>
      <c r="S38" s="238">
        <f aca="true" t="shared" si="12" ref="S38:S57">F38/11</f>
        <v>7</v>
      </c>
      <c r="T38" s="238">
        <f aca="true" t="shared" si="13" ref="T38:T57">G38/4</f>
        <v>2</v>
      </c>
      <c r="U38" s="238">
        <f aca="true" t="shared" si="14" ref="U38:U57">H38/4</f>
        <v>2</v>
      </c>
      <c r="V38" s="268">
        <f aca="true" t="shared" si="15" ref="V38:V57">I38/4</f>
        <v>3.5</v>
      </c>
      <c r="W38" s="240">
        <f aca="true" t="shared" si="16" ref="W38:W58">J38/37</f>
        <v>4.486486486486487</v>
      </c>
      <c r="X38" s="238">
        <v>4.297297297297297</v>
      </c>
      <c r="Y38" s="286">
        <v>3.2972972972972974</v>
      </c>
      <c r="Z38" s="497">
        <v>2.45</v>
      </c>
      <c r="AA38" s="404">
        <v>2.14</v>
      </c>
      <c r="AB38" s="364">
        <v>2.26</v>
      </c>
    </row>
    <row r="39" spans="1:28" s="245" customFormat="1" ht="13.5" customHeight="1">
      <c r="A39" s="713"/>
      <c r="B39" s="360" t="s">
        <v>33</v>
      </c>
      <c r="C39" s="230">
        <v>10</v>
      </c>
      <c r="D39" s="231">
        <v>53</v>
      </c>
      <c r="E39" s="231">
        <v>12</v>
      </c>
      <c r="F39" s="231">
        <v>74</v>
      </c>
      <c r="G39" s="231">
        <v>19</v>
      </c>
      <c r="H39" s="231">
        <v>2</v>
      </c>
      <c r="I39" s="232">
        <v>11</v>
      </c>
      <c r="J39" s="233">
        <f t="shared" si="0"/>
        <v>181</v>
      </c>
      <c r="K39" s="231">
        <v>150</v>
      </c>
      <c r="L39" s="236">
        <v>130</v>
      </c>
      <c r="M39" s="496">
        <v>10124</v>
      </c>
      <c r="N39" s="263">
        <v>9275</v>
      </c>
      <c r="O39" s="232">
        <v>9203</v>
      </c>
      <c r="P39" s="247">
        <f t="shared" si="9"/>
        <v>3.3333333333333335</v>
      </c>
      <c r="Q39" s="238">
        <f t="shared" si="10"/>
        <v>8.833333333333334</v>
      </c>
      <c r="R39" s="238">
        <f t="shared" si="11"/>
        <v>2.4</v>
      </c>
      <c r="S39" s="238">
        <f t="shared" si="12"/>
        <v>6.7272727272727275</v>
      </c>
      <c r="T39" s="238">
        <f t="shared" si="13"/>
        <v>4.75</v>
      </c>
      <c r="U39" s="238">
        <f t="shared" si="14"/>
        <v>0.5</v>
      </c>
      <c r="V39" s="268">
        <f t="shared" si="15"/>
        <v>2.75</v>
      </c>
      <c r="W39" s="240">
        <f t="shared" si="16"/>
        <v>4.891891891891892</v>
      </c>
      <c r="X39" s="238">
        <v>4.054054054054054</v>
      </c>
      <c r="Y39" s="286">
        <v>3.5135135135135136</v>
      </c>
      <c r="Z39" s="497">
        <v>3.24</v>
      </c>
      <c r="AA39" s="404">
        <v>2.97</v>
      </c>
      <c r="AB39" s="364">
        <v>2.95</v>
      </c>
    </row>
    <row r="40" spans="1:28" s="245" customFormat="1" ht="13.5" customHeight="1">
      <c r="A40" s="714"/>
      <c r="B40" s="365" t="s">
        <v>34</v>
      </c>
      <c r="C40" s="249">
        <v>15</v>
      </c>
      <c r="D40" s="250">
        <v>63</v>
      </c>
      <c r="E40" s="250">
        <v>9</v>
      </c>
      <c r="F40" s="250">
        <v>65</v>
      </c>
      <c r="G40" s="250">
        <v>11</v>
      </c>
      <c r="H40" s="250">
        <v>9</v>
      </c>
      <c r="I40" s="251">
        <v>6</v>
      </c>
      <c r="J40" s="252">
        <f t="shared" si="0"/>
        <v>178</v>
      </c>
      <c r="K40" s="250">
        <v>157</v>
      </c>
      <c r="L40" s="255">
        <v>164</v>
      </c>
      <c r="M40" s="500">
        <v>10402</v>
      </c>
      <c r="N40" s="366">
        <v>8888</v>
      </c>
      <c r="O40" s="251">
        <v>9729</v>
      </c>
      <c r="P40" s="269">
        <f t="shared" si="9"/>
        <v>5</v>
      </c>
      <c r="Q40" s="257">
        <f t="shared" si="10"/>
        <v>10.5</v>
      </c>
      <c r="R40" s="257">
        <f t="shared" si="11"/>
        <v>1.8</v>
      </c>
      <c r="S40" s="257">
        <f t="shared" si="12"/>
        <v>5.909090909090909</v>
      </c>
      <c r="T40" s="257">
        <f t="shared" si="13"/>
        <v>2.75</v>
      </c>
      <c r="U40" s="257">
        <f t="shared" si="14"/>
        <v>2.25</v>
      </c>
      <c r="V40" s="270">
        <f t="shared" si="15"/>
        <v>1.5</v>
      </c>
      <c r="W40" s="256">
        <f t="shared" si="16"/>
        <v>4.8108108108108105</v>
      </c>
      <c r="X40" s="257">
        <v>4.243243243243243</v>
      </c>
      <c r="Y40" s="290">
        <v>4.4324324324324325</v>
      </c>
      <c r="Z40" s="501">
        <v>3.3</v>
      </c>
      <c r="AA40" s="409">
        <v>2.84</v>
      </c>
      <c r="AB40" s="371">
        <v>3.1</v>
      </c>
    </row>
    <row r="41" spans="1:28" s="245" customFormat="1" ht="13.5" customHeight="1">
      <c r="A41" s="712">
        <v>9</v>
      </c>
      <c r="B41" s="360" t="s">
        <v>35</v>
      </c>
      <c r="C41" s="230">
        <v>12</v>
      </c>
      <c r="D41" s="231">
        <v>59</v>
      </c>
      <c r="E41" s="231">
        <v>9</v>
      </c>
      <c r="F41" s="231">
        <v>70</v>
      </c>
      <c r="G41" s="231">
        <v>14</v>
      </c>
      <c r="H41" s="231">
        <v>2</v>
      </c>
      <c r="I41" s="232">
        <v>5</v>
      </c>
      <c r="J41" s="233">
        <f t="shared" si="0"/>
        <v>171</v>
      </c>
      <c r="K41" s="231">
        <v>154</v>
      </c>
      <c r="L41" s="236">
        <v>152</v>
      </c>
      <c r="M41" s="496">
        <v>10856</v>
      </c>
      <c r="N41" s="263">
        <v>9673</v>
      </c>
      <c r="O41" s="232">
        <v>9920</v>
      </c>
      <c r="P41" s="247">
        <f t="shared" si="9"/>
        <v>4</v>
      </c>
      <c r="Q41" s="238">
        <f t="shared" si="10"/>
        <v>9.833333333333334</v>
      </c>
      <c r="R41" s="238">
        <f t="shared" si="11"/>
        <v>1.8</v>
      </c>
      <c r="S41" s="238">
        <f t="shared" si="12"/>
        <v>6.363636363636363</v>
      </c>
      <c r="T41" s="238">
        <f t="shared" si="13"/>
        <v>3.5</v>
      </c>
      <c r="U41" s="238">
        <f t="shared" si="14"/>
        <v>0.5</v>
      </c>
      <c r="V41" s="239">
        <f t="shared" si="15"/>
        <v>1.25</v>
      </c>
      <c r="W41" s="240">
        <f t="shared" si="16"/>
        <v>4.621621621621622</v>
      </c>
      <c r="X41" s="238">
        <v>4.162162162162162</v>
      </c>
      <c r="Y41" s="286">
        <v>4.108108108108108</v>
      </c>
      <c r="Z41" s="497">
        <v>3.45</v>
      </c>
      <c r="AA41" s="404">
        <v>3.07</v>
      </c>
      <c r="AB41" s="364">
        <v>3.15</v>
      </c>
    </row>
    <row r="42" spans="1:28" s="245" customFormat="1" ht="13.5" customHeight="1">
      <c r="A42" s="713"/>
      <c r="B42" s="360" t="s">
        <v>36</v>
      </c>
      <c r="C42" s="230">
        <v>10</v>
      </c>
      <c r="D42" s="231">
        <v>45</v>
      </c>
      <c r="E42" s="231">
        <v>8</v>
      </c>
      <c r="F42" s="231">
        <v>79</v>
      </c>
      <c r="G42" s="231">
        <v>14</v>
      </c>
      <c r="H42" s="231">
        <v>3</v>
      </c>
      <c r="I42" s="232">
        <v>12</v>
      </c>
      <c r="J42" s="233">
        <f t="shared" si="0"/>
        <v>171</v>
      </c>
      <c r="K42" s="231">
        <v>176</v>
      </c>
      <c r="L42" s="236">
        <v>148</v>
      </c>
      <c r="M42" s="496">
        <v>10423</v>
      </c>
      <c r="N42" s="263">
        <v>9613</v>
      </c>
      <c r="O42" s="232">
        <v>10118</v>
      </c>
      <c r="P42" s="247">
        <f t="shared" si="9"/>
        <v>3.3333333333333335</v>
      </c>
      <c r="Q42" s="238">
        <f t="shared" si="10"/>
        <v>7.5</v>
      </c>
      <c r="R42" s="238">
        <f t="shared" si="11"/>
        <v>1.6</v>
      </c>
      <c r="S42" s="238">
        <f t="shared" si="12"/>
        <v>7.181818181818182</v>
      </c>
      <c r="T42" s="238">
        <f t="shared" si="13"/>
        <v>3.5</v>
      </c>
      <c r="U42" s="238">
        <f t="shared" si="14"/>
        <v>0.75</v>
      </c>
      <c r="V42" s="239">
        <f t="shared" si="15"/>
        <v>3</v>
      </c>
      <c r="W42" s="240">
        <f t="shared" si="16"/>
        <v>4.621621621621622</v>
      </c>
      <c r="X42" s="238">
        <v>4.756756756756757</v>
      </c>
      <c r="Y42" s="286">
        <v>4</v>
      </c>
      <c r="Z42" s="497">
        <v>3.31</v>
      </c>
      <c r="AA42" s="404">
        <v>3.06</v>
      </c>
      <c r="AB42" s="364">
        <v>3.22</v>
      </c>
    </row>
    <row r="43" spans="1:28" s="245" customFormat="1" ht="13.5" customHeight="1">
      <c r="A43" s="713"/>
      <c r="B43" s="360" t="s">
        <v>37</v>
      </c>
      <c r="C43" s="230">
        <v>9</v>
      </c>
      <c r="D43" s="231">
        <v>33</v>
      </c>
      <c r="E43" s="231">
        <v>5</v>
      </c>
      <c r="F43" s="231">
        <v>71</v>
      </c>
      <c r="G43" s="231">
        <v>5</v>
      </c>
      <c r="H43" s="231">
        <v>10</v>
      </c>
      <c r="I43" s="232">
        <v>9</v>
      </c>
      <c r="J43" s="233">
        <f t="shared" si="0"/>
        <v>142</v>
      </c>
      <c r="K43" s="231">
        <v>157</v>
      </c>
      <c r="L43" s="236">
        <v>105</v>
      </c>
      <c r="M43" s="496">
        <v>9157</v>
      </c>
      <c r="N43" s="263">
        <v>8381</v>
      </c>
      <c r="O43" s="232">
        <v>8554</v>
      </c>
      <c r="P43" s="247">
        <f t="shared" si="9"/>
        <v>3</v>
      </c>
      <c r="Q43" s="238">
        <f t="shared" si="10"/>
        <v>5.5</v>
      </c>
      <c r="R43" s="238">
        <f t="shared" si="11"/>
        <v>1</v>
      </c>
      <c r="S43" s="238">
        <f t="shared" si="12"/>
        <v>6.454545454545454</v>
      </c>
      <c r="T43" s="238">
        <f t="shared" si="13"/>
        <v>1.25</v>
      </c>
      <c r="U43" s="238">
        <f t="shared" si="14"/>
        <v>2.5</v>
      </c>
      <c r="V43" s="239">
        <f t="shared" si="15"/>
        <v>2.25</v>
      </c>
      <c r="W43" s="240">
        <f t="shared" si="16"/>
        <v>3.8378378378378377</v>
      </c>
      <c r="X43" s="238">
        <v>4.243243243243243</v>
      </c>
      <c r="Y43" s="286">
        <v>2.8378378378378377</v>
      </c>
      <c r="Z43" s="497">
        <v>2.92</v>
      </c>
      <c r="AA43" s="404">
        <v>2.68</v>
      </c>
      <c r="AB43" s="364">
        <v>2.73</v>
      </c>
    </row>
    <row r="44" spans="1:28" s="245" customFormat="1" ht="13.5" customHeight="1">
      <c r="A44" s="714"/>
      <c r="B44" s="365" t="s">
        <v>38</v>
      </c>
      <c r="C44" s="249">
        <v>14</v>
      </c>
      <c r="D44" s="250">
        <v>30</v>
      </c>
      <c r="E44" s="250">
        <v>6</v>
      </c>
      <c r="F44" s="250">
        <v>78</v>
      </c>
      <c r="G44" s="250">
        <v>14</v>
      </c>
      <c r="H44" s="250">
        <v>3</v>
      </c>
      <c r="I44" s="251">
        <v>8</v>
      </c>
      <c r="J44" s="252">
        <f t="shared" si="0"/>
        <v>153</v>
      </c>
      <c r="K44" s="250">
        <v>166</v>
      </c>
      <c r="L44" s="255">
        <v>146</v>
      </c>
      <c r="M44" s="500">
        <v>9225</v>
      </c>
      <c r="N44" s="366">
        <v>8279</v>
      </c>
      <c r="O44" s="251">
        <v>9756</v>
      </c>
      <c r="P44" s="269">
        <f t="shared" si="9"/>
        <v>4.666666666666667</v>
      </c>
      <c r="Q44" s="257">
        <f t="shared" si="10"/>
        <v>5</v>
      </c>
      <c r="R44" s="257">
        <f t="shared" si="11"/>
        <v>1.2</v>
      </c>
      <c r="S44" s="257">
        <f t="shared" si="12"/>
        <v>7.090909090909091</v>
      </c>
      <c r="T44" s="257">
        <f t="shared" si="13"/>
        <v>3.5</v>
      </c>
      <c r="U44" s="257">
        <f t="shared" si="14"/>
        <v>0.75</v>
      </c>
      <c r="V44" s="258">
        <f t="shared" si="15"/>
        <v>2</v>
      </c>
      <c r="W44" s="256">
        <f t="shared" si="16"/>
        <v>4.135135135135135</v>
      </c>
      <c r="X44" s="257">
        <v>4.486486486486487</v>
      </c>
      <c r="Y44" s="290">
        <v>3.945945945945946</v>
      </c>
      <c r="Z44" s="501">
        <v>2.93</v>
      </c>
      <c r="AA44" s="409">
        <v>2.63</v>
      </c>
      <c r="AB44" s="371">
        <v>3.09</v>
      </c>
    </row>
    <row r="45" spans="1:28" s="245" customFormat="1" ht="13.5" customHeight="1">
      <c r="A45" s="712">
        <v>10</v>
      </c>
      <c r="B45" s="375" t="s">
        <v>39</v>
      </c>
      <c r="C45" s="317">
        <v>5</v>
      </c>
      <c r="D45" s="318">
        <v>30</v>
      </c>
      <c r="E45" s="318">
        <v>0</v>
      </c>
      <c r="F45" s="318">
        <v>76</v>
      </c>
      <c r="G45" s="318">
        <v>12</v>
      </c>
      <c r="H45" s="318">
        <v>6</v>
      </c>
      <c r="I45" s="319">
        <v>5</v>
      </c>
      <c r="J45" s="272">
        <f t="shared" si="0"/>
        <v>134</v>
      </c>
      <c r="K45" s="318">
        <v>150</v>
      </c>
      <c r="L45" s="236">
        <v>163</v>
      </c>
      <c r="M45" s="496">
        <v>9940</v>
      </c>
      <c r="N45" s="263">
        <v>9465</v>
      </c>
      <c r="O45" s="232">
        <v>9967</v>
      </c>
      <c r="P45" s="247">
        <f t="shared" si="9"/>
        <v>1.6666666666666667</v>
      </c>
      <c r="Q45" s="238">
        <f t="shared" si="10"/>
        <v>5</v>
      </c>
      <c r="R45" s="238">
        <f t="shared" si="11"/>
        <v>0</v>
      </c>
      <c r="S45" s="238">
        <f t="shared" si="12"/>
        <v>6.909090909090909</v>
      </c>
      <c r="T45" s="238">
        <f t="shared" si="13"/>
        <v>3</v>
      </c>
      <c r="U45" s="238">
        <f t="shared" si="14"/>
        <v>1.5</v>
      </c>
      <c r="V45" s="239">
        <f t="shared" si="15"/>
        <v>1.25</v>
      </c>
      <c r="W45" s="240">
        <f t="shared" si="16"/>
        <v>3.6216216216216215</v>
      </c>
      <c r="X45" s="238">
        <v>4.054054054054054</v>
      </c>
      <c r="Y45" s="286">
        <v>4.405405405405405</v>
      </c>
      <c r="Z45" s="497">
        <v>3.16</v>
      </c>
      <c r="AA45" s="404">
        <v>3</v>
      </c>
      <c r="AB45" s="379">
        <v>3.17</v>
      </c>
    </row>
    <row r="46" spans="1:28" s="245" customFormat="1" ht="13.5" customHeight="1">
      <c r="A46" s="713"/>
      <c r="B46" s="360" t="s">
        <v>40</v>
      </c>
      <c r="C46" s="230">
        <v>15</v>
      </c>
      <c r="D46" s="231">
        <v>39</v>
      </c>
      <c r="E46" s="231">
        <v>1</v>
      </c>
      <c r="F46" s="231">
        <v>69</v>
      </c>
      <c r="G46" s="231">
        <v>11</v>
      </c>
      <c r="H46" s="231">
        <v>5</v>
      </c>
      <c r="I46" s="232">
        <v>7</v>
      </c>
      <c r="J46" s="233">
        <f t="shared" si="0"/>
        <v>147</v>
      </c>
      <c r="K46" s="231">
        <v>142</v>
      </c>
      <c r="L46" s="236">
        <v>147</v>
      </c>
      <c r="M46" s="496">
        <v>9853</v>
      </c>
      <c r="N46" s="263">
        <v>9706</v>
      </c>
      <c r="O46" s="232">
        <v>9375</v>
      </c>
      <c r="P46" s="247">
        <f t="shared" si="9"/>
        <v>5</v>
      </c>
      <c r="Q46" s="238">
        <f t="shared" si="10"/>
        <v>6.5</v>
      </c>
      <c r="R46" s="238">
        <f t="shared" si="11"/>
        <v>0.2</v>
      </c>
      <c r="S46" s="238">
        <f t="shared" si="12"/>
        <v>6.2727272727272725</v>
      </c>
      <c r="T46" s="238">
        <f t="shared" si="13"/>
        <v>2.75</v>
      </c>
      <c r="U46" s="238">
        <f t="shared" si="14"/>
        <v>1.25</v>
      </c>
      <c r="V46" s="268">
        <f t="shared" si="15"/>
        <v>1.75</v>
      </c>
      <c r="W46" s="240">
        <f t="shared" si="16"/>
        <v>3.972972972972973</v>
      </c>
      <c r="X46" s="238">
        <v>3.8378378378378377</v>
      </c>
      <c r="Y46" s="286">
        <v>3.972972972972973</v>
      </c>
      <c r="Z46" s="497">
        <v>3.14</v>
      </c>
      <c r="AA46" s="404">
        <v>3.08</v>
      </c>
      <c r="AB46" s="364">
        <v>2.97</v>
      </c>
    </row>
    <row r="47" spans="1:28" s="245" customFormat="1" ht="13.5" customHeight="1">
      <c r="A47" s="713"/>
      <c r="B47" s="360" t="s">
        <v>41</v>
      </c>
      <c r="C47" s="230">
        <v>7</v>
      </c>
      <c r="D47" s="231">
        <v>20</v>
      </c>
      <c r="E47" s="231">
        <v>2</v>
      </c>
      <c r="F47" s="231">
        <v>80</v>
      </c>
      <c r="G47" s="231">
        <v>6</v>
      </c>
      <c r="H47" s="231">
        <v>5</v>
      </c>
      <c r="I47" s="232">
        <v>6</v>
      </c>
      <c r="J47" s="233">
        <f t="shared" si="0"/>
        <v>126</v>
      </c>
      <c r="K47" s="231">
        <v>158</v>
      </c>
      <c r="L47" s="236">
        <v>162</v>
      </c>
      <c r="M47" s="496">
        <v>9418</v>
      </c>
      <c r="N47" s="263">
        <v>9185</v>
      </c>
      <c r="O47" s="232">
        <v>11791</v>
      </c>
      <c r="P47" s="247">
        <f t="shared" si="9"/>
        <v>2.3333333333333335</v>
      </c>
      <c r="Q47" s="238">
        <f t="shared" si="10"/>
        <v>3.3333333333333335</v>
      </c>
      <c r="R47" s="238">
        <f t="shared" si="11"/>
        <v>0.4</v>
      </c>
      <c r="S47" s="238">
        <f t="shared" si="12"/>
        <v>7.2727272727272725</v>
      </c>
      <c r="T47" s="238">
        <f t="shared" si="13"/>
        <v>1.5</v>
      </c>
      <c r="U47" s="238">
        <f t="shared" si="14"/>
        <v>1.25</v>
      </c>
      <c r="V47" s="268">
        <f t="shared" si="15"/>
        <v>1.5</v>
      </c>
      <c r="W47" s="240">
        <f t="shared" si="16"/>
        <v>3.4054054054054053</v>
      </c>
      <c r="X47" s="238">
        <v>4.27027027027027</v>
      </c>
      <c r="Y47" s="286">
        <v>4.378378378378378</v>
      </c>
      <c r="Z47" s="497">
        <v>2.99</v>
      </c>
      <c r="AA47" s="404">
        <v>2.91</v>
      </c>
      <c r="AB47" s="364">
        <v>3.74</v>
      </c>
    </row>
    <row r="48" spans="1:28" s="245" customFormat="1" ht="13.5" customHeight="1">
      <c r="A48" s="713"/>
      <c r="B48" s="360" t="s">
        <v>42</v>
      </c>
      <c r="C48" s="230">
        <v>11</v>
      </c>
      <c r="D48" s="231">
        <v>31</v>
      </c>
      <c r="E48" s="231">
        <v>5</v>
      </c>
      <c r="F48" s="231">
        <v>69</v>
      </c>
      <c r="G48" s="231">
        <v>11</v>
      </c>
      <c r="H48" s="231">
        <v>12</v>
      </c>
      <c r="I48" s="232">
        <v>8</v>
      </c>
      <c r="J48" s="233">
        <f t="shared" si="0"/>
        <v>147</v>
      </c>
      <c r="K48" s="231">
        <v>244</v>
      </c>
      <c r="L48" s="236">
        <v>239</v>
      </c>
      <c r="M48" s="496">
        <v>11447</v>
      </c>
      <c r="N48" s="263">
        <v>11637</v>
      </c>
      <c r="O48" s="232">
        <v>14628</v>
      </c>
      <c r="P48" s="247">
        <f t="shared" si="9"/>
        <v>3.6666666666666665</v>
      </c>
      <c r="Q48" s="238">
        <f t="shared" si="10"/>
        <v>5.166666666666667</v>
      </c>
      <c r="R48" s="238">
        <f t="shared" si="11"/>
        <v>1</v>
      </c>
      <c r="S48" s="238">
        <f t="shared" si="12"/>
        <v>6.2727272727272725</v>
      </c>
      <c r="T48" s="238">
        <f t="shared" si="13"/>
        <v>2.75</v>
      </c>
      <c r="U48" s="238">
        <f t="shared" si="14"/>
        <v>3</v>
      </c>
      <c r="V48" s="268">
        <f t="shared" si="15"/>
        <v>2</v>
      </c>
      <c r="W48" s="240">
        <f t="shared" si="16"/>
        <v>3.972972972972973</v>
      </c>
      <c r="X48" s="238">
        <v>6.594594594594595</v>
      </c>
      <c r="Y48" s="286">
        <v>6.45945945945946</v>
      </c>
      <c r="Z48" s="497">
        <v>3.63</v>
      </c>
      <c r="AA48" s="404">
        <v>3.69</v>
      </c>
      <c r="AB48" s="364">
        <v>4.64</v>
      </c>
    </row>
    <row r="49" spans="1:28" s="245" customFormat="1" ht="13.5" customHeight="1">
      <c r="A49" s="714"/>
      <c r="B49" s="365" t="s">
        <v>43</v>
      </c>
      <c r="C49" s="249">
        <v>10</v>
      </c>
      <c r="D49" s="250">
        <v>32</v>
      </c>
      <c r="E49" s="250">
        <v>6</v>
      </c>
      <c r="F49" s="250">
        <v>87</v>
      </c>
      <c r="G49" s="250">
        <v>9</v>
      </c>
      <c r="H49" s="250">
        <v>8</v>
      </c>
      <c r="I49" s="251">
        <v>11</v>
      </c>
      <c r="J49" s="252">
        <f t="shared" si="0"/>
        <v>163</v>
      </c>
      <c r="K49" s="250">
        <v>245</v>
      </c>
      <c r="L49" s="255">
        <v>283</v>
      </c>
      <c r="M49" s="500">
        <v>13353</v>
      </c>
      <c r="N49" s="366">
        <v>12996</v>
      </c>
      <c r="O49" s="251">
        <v>17694</v>
      </c>
      <c r="P49" s="269">
        <f t="shared" si="9"/>
        <v>3.3333333333333335</v>
      </c>
      <c r="Q49" s="257">
        <f t="shared" si="10"/>
        <v>5.333333333333333</v>
      </c>
      <c r="R49" s="257">
        <f t="shared" si="11"/>
        <v>1.2</v>
      </c>
      <c r="S49" s="257">
        <f t="shared" si="12"/>
        <v>7.909090909090909</v>
      </c>
      <c r="T49" s="257">
        <f t="shared" si="13"/>
        <v>2.25</v>
      </c>
      <c r="U49" s="257">
        <f t="shared" si="14"/>
        <v>2</v>
      </c>
      <c r="V49" s="270">
        <f t="shared" si="15"/>
        <v>2.75</v>
      </c>
      <c r="W49" s="256">
        <f t="shared" si="16"/>
        <v>4.405405405405405</v>
      </c>
      <c r="X49" s="257">
        <v>6.621621621621622</v>
      </c>
      <c r="Y49" s="290">
        <v>7.648648648648648</v>
      </c>
      <c r="Z49" s="501">
        <v>4.25</v>
      </c>
      <c r="AA49" s="409">
        <v>4.14</v>
      </c>
      <c r="AB49" s="371">
        <v>5.61</v>
      </c>
    </row>
    <row r="50" spans="1:28" s="245" customFormat="1" ht="13.5" customHeight="1">
      <c r="A50" s="712">
        <v>11</v>
      </c>
      <c r="B50" s="360" t="s">
        <v>44</v>
      </c>
      <c r="C50" s="230">
        <v>11</v>
      </c>
      <c r="D50" s="231">
        <v>32</v>
      </c>
      <c r="E50" s="231">
        <v>4</v>
      </c>
      <c r="F50" s="231">
        <v>83</v>
      </c>
      <c r="G50" s="231">
        <v>13</v>
      </c>
      <c r="H50" s="231">
        <v>16</v>
      </c>
      <c r="I50" s="232">
        <v>11</v>
      </c>
      <c r="J50" s="233">
        <f t="shared" si="0"/>
        <v>170</v>
      </c>
      <c r="K50" s="231">
        <v>283</v>
      </c>
      <c r="L50" s="232">
        <v>427</v>
      </c>
      <c r="M50" s="496">
        <v>13185</v>
      </c>
      <c r="N50" s="263">
        <v>12988</v>
      </c>
      <c r="O50" s="232">
        <v>27695</v>
      </c>
      <c r="P50" s="247">
        <f t="shared" si="9"/>
        <v>3.6666666666666665</v>
      </c>
      <c r="Q50" s="238">
        <f t="shared" si="10"/>
        <v>5.333333333333333</v>
      </c>
      <c r="R50" s="238">
        <f t="shared" si="11"/>
        <v>0.8</v>
      </c>
      <c r="S50" s="238">
        <f t="shared" si="12"/>
        <v>7.545454545454546</v>
      </c>
      <c r="T50" s="238">
        <f t="shared" si="13"/>
        <v>3.25</v>
      </c>
      <c r="U50" s="238">
        <f t="shared" si="14"/>
        <v>4</v>
      </c>
      <c r="V50" s="239">
        <f t="shared" si="15"/>
        <v>2.75</v>
      </c>
      <c r="W50" s="240">
        <f t="shared" si="16"/>
        <v>4.594594594594595</v>
      </c>
      <c r="X50" s="238">
        <v>7.648648648648648</v>
      </c>
      <c r="Y50" s="286">
        <v>11.54054054054054</v>
      </c>
      <c r="Z50" s="497">
        <v>4.19</v>
      </c>
      <c r="AA50" s="404">
        <v>4.12</v>
      </c>
      <c r="AB50" s="364">
        <v>8.78</v>
      </c>
    </row>
    <row r="51" spans="1:28" s="245" customFormat="1" ht="13.5" customHeight="1">
      <c r="A51" s="713"/>
      <c r="B51" s="360" t="s">
        <v>45</v>
      </c>
      <c r="C51" s="230">
        <v>13</v>
      </c>
      <c r="D51" s="231">
        <v>39</v>
      </c>
      <c r="E51" s="231">
        <v>6</v>
      </c>
      <c r="F51" s="231">
        <v>94</v>
      </c>
      <c r="G51" s="231">
        <v>30</v>
      </c>
      <c r="H51" s="231">
        <v>13</v>
      </c>
      <c r="I51" s="232">
        <v>20</v>
      </c>
      <c r="J51" s="233">
        <f t="shared" si="0"/>
        <v>215</v>
      </c>
      <c r="K51" s="231">
        <v>316</v>
      </c>
      <c r="L51" s="232">
        <v>601</v>
      </c>
      <c r="M51" s="496">
        <v>18366</v>
      </c>
      <c r="N51" s="263">
        <v>18129</v>
      </c>
      <c r="O51" s="232">
        <v>35996</v>
      </c>
      <c r="P51" s="247">
        <f t="shared" si="9"/>
        <v>4.333333333333333</v>
      </c>
      <c r="Q51" s="238">
        <f t="shared" si="10"/>
        <v>6.5</v>
      </c>
      <c r="R51" s="238">
        <f t="shared" si="11"/>
        <v>1.2</v>
      </c>
      <c r="S51" s="238">
        <f t="shared" si="12"/>
        <v>8.545454545454545</v>
      </c>
      <c r="T51" s="238">
        <f t="shared" si="13"/>
        <v>7.5</v>
      </c>
      <c r="U51" s="238">
        <f t="shared" si="14"/>
        <v>3.25</v>
      </c>
      <c r="V51" s="239">
        <f t="shared" si="15"/>
        <v>5</v>
      </c>
      <c r="W51" s="240">
        <f t="shared" si="16"/>
        <v>5.8108108108108105</v>
      </c>
      <c r="X51" s="238">
        <v>8.54054054054054</v>
      </c>
      <c r="Y51" s="286">
        <v>16.243243243243242</v>
      </c>
      <c r="Z51" s="497">
        <v>5.82</v>
      </c>
      <c r="AA51" s="404">
        <v>5.74</v>
      </c>
      <c r="AB51" s="364">
        <v>11.42</v>
      </c>
    </row>
    <row r="52" spans="1:28" s="245" customFormat="1" ht="13.5" customHeight="1">
      <c r="A52" s="713"/>
      <c r="B52" s="360" t="s">
        <v>46</v>
      </c>
      <c r="C52" s="230">
        <v>25</v>
      </c>
      <c r="D52" s="231">
        <v>58</v>
      </c>
      <c r="E52" s="231">
        <v>22</v>
      </c>
      <c r="F52" s="231">
        <v>97</v>
      </c>
      <c r="G52" s="231">
        <v>20</v>
      </c>
      <c r="H52" s="231">
        <v>16</v>
      </c>
      <c r="I52" s="232">
        <v>27</v>
      </c>
      <c r="J52" s="233">
        <f t="shared" si="0"/>
        <v>265</v>
      </c>
      <c r="K52" s="231">
        <v>393</v>
      </c>
      <c r="L52" s="232">
        <v>801</v>
      </c>
      <c r="M52" s="496">
        <v>23537</v>
      </c>
      <c r="N52" s="263">
        <v>21226</v>
      </c>
      <c r="O52" s="232">
        <v>41145</v>
      </c>
      <c r="P52" s="247">
        <f t="shared" si="9"/>
        <v>8.333333333333334</v>
      </c>
      <c r="Q52" s="238">
        <f t="shared" si="10"/>
        <v>9.666666666666666</v>
      </c>
      <c r="R52" s="238">
        <f t="shared" si="11"/>
        <v>4.4</v>
      </c>
      <c r="S52" s="238">
        <f t="shared" si="12"/>
        <v>8.818181818181818</v>
      </c>
      <c r="T52" s="238">
        <f t="shared" si="13"/>
        <v>5</v>
      </c>
      <c r="U52" s="238">
        <f t="shared" si="14"/>
        <v>4</v>
      </c>
      <c r="V52" s="239">
        <f t="shared" si="15"/>
        <v>6.75</v>
      </c>
      <c r="W52" s="240">
        <f t="shared" si="16"/>
        <v>7.162162162162162</v>
      </c>
      <c r="X52" s="238">
        <v>10.621621621621621</v>
      </c>
      <c r="Y52" s="239">
        <v>21.64864864864865</v>
      </c>
      <c r="Z52" s="497">
        <v>7.49</v>
      </c>
      <c r="AA52" s="404">
        <v>6.75</v>
      </c>
      <c r="AB52" s="364">
        <v>13.04</v>
      </c>
    </row>
    <row r="53" spans="1:28" s="245" customFormat="1" ht="13.5" customHeight="1">
      <c r="A53" s="714"/>
      <c r="B53" s="365" t="s">
        <v>47</v>
      </c>
      <c r="C53" s="249">
        <v>21</v>
      </c>
      <c r="D53" s="250">
        <v>60</v>
      </c>
      <c r="E53" s="250">
        <v>25</v>
      </c>
      <c r="F53" s="250">
        <v>118</v>
      </c>
      <c r="G53" s="250">
        <v>25</v>
      </c>
      <c r="H53" s="250">
        <v>11</v>
      </c>
      <c r="I53" s="251">
        <v>21</v>
      </c>
      <c r="J53" s="252">
        <f t="shared" si="0"/>
        <v>281</v>
      </c>
      <c r="K53" s="250">
        <v>498</v>
      </c>
      <c r="L53" s="251">
        <v>962</v>
      </c>
      <c r="M53" s="500">
        <v>24249</v>
      </c>
      <c r="N53" s="366">
        <v>32608</v>
      </c>
      <c r="O53" s="251">
        <v>56902</v>
      </c>
      <c r="P53" s="269">
        <f t="shared" si="9"/>
        <v>7</v>
      </c>
      <c r="Q53" s="257">
        <f t="shared" si="10"/>
        <v>10</v>
      </c>
      <c r="R53" s="257">
        <f t="shared" si="11"/>
        <v>5</v>
      </c>
      <c r="S53" s="257">
        <f t="shared" si="12"/>
        <v>10.727272727272727</v>
      </c>
      <c r="T53" s="257">
        <f t="shared" si="13"/>
        <v>6.25</v>
      </c>
      <c r="U53" s="257">
        <f t="shared" si="14"/>
        <v>2.75</v>
      </c>
      <c r="V53" s="258">
        <f t="shared" si="15"/>
        <v>5.25</v>
      </c>
      <c r="W53" s="256">
        <f t="shared" si="16"/>
        <v>7.594594594594595</v>
      </c>
      <c r="X53" s="257">
        <v>13.45945945945946</v>
      </c>
      <c r="Y53" s="258">
        <v>26</v>
      </c>
      <c r="Z53" s="501">
        <v>7.68</v>
      </c>
      <c r="AA53" s="409">
        <v>10.34</v>
      </c>
      <c r="AB53" s="371">
        <v>18.04</v>
      </c>
    </row>
    <row r="54" spans="1:28" s="245" customFormat="1" ht="13.5" customHeight="1">
      <c r="A54" s="712">
        <v>12</v>
      </c>
      <c r="B54" s="360" t="s">
        <v>48</v>
      </c>
      <c r="C54" s="230">
        <v>27</v>
      </c>
      <c r="D54" s="231">
        <v>57</v>
      </c>
      <c r="E54" s="231">
        <v>91</v>
      </c>
      <c r="F54" s="231">
        <v>110</v>
      </c>
      <c r="G54" s="231">
        <v>21</v>
      </c>
      <c r="H54" s="231">
        <v>22</v>
      </c>
      <c r="I54" s="232">
        <v>30</v>
      </c>
      <c r="J54" s="233">
        <f t="shared" si="0"/>
        <v>358</v>
      </c>
      <c r="K54" s="231">
        <v>625</v>
      </c>
      <c r="L54" s="232">
        <v>1178</v>
      </c>
      <c r="M54" s="496">
        <v>30499</v>
      </c>
      <c r="N54" s="263">
        <v>41550</v>
      </c>
      <c r="O54" s="232">
        <v>62080</v>
      </c>
      <c r="P54" s="247">
        <f t="shared" si="9"/>
        <v>9</v>
      </c>
      <c r="Q54" s="238">
        <f t="shared" si="10"/>
        <v>9.5</v>
      </c>
      <c r="R54" s="238">
        <f t="shared" si="11"/>
        <v>18.2</v>
      </c>
      <c r="S54" s="238">
        <f t="shared" si="12"/>
        <v>10</v>
      </c>
      <c r="T54" s="238">
        <f t="shared" si="13"/>
        <v>5.25</v>
      </c>
      <c r="U54" s="238">
        <f t="shared" si="14"/>
        <v>5.5</v>
      </c>
      <c r="V54" s="268">
        <f t="shared" si="15"/>
        <v>7.5</v>
      </c>
      <c r="W54" s="240">
        <f t="shared" si="16"/>
        <v>9.675675675675675</v>
      </c>
      <c r="X54" s="238">
        <v>16.89189189189189</v>
      </c>
      <c r="Y54" s="239">
        <v>31.83783783783784</v>
      </c>
      <c r="Z54" s="497">
        <v>9.67</v>
      </c>
      <c r="AA54" s="404">
        <v>13.16</v>
      </c>
      <c r="AB54" s="364">
        <v>19.65</v>
      </c>
    </row>
    <row r="55" spans="1:28" s="245" customFormat="1" ht="13.5" customHeight="1">
      <c r="A55" s="713"/>
      <c r="B55" s="360" t="s">
        <v>49</v>
      </c>
      <c r="C55" s="230">
        <v>26</v>
      </c>
      <c r="D55" s="231">
        <v>98</v>
      </c>
      <c r="E55" s="231">
        <v>110</v>
      </c>
      <c r="F55" s="231">
        <v>140</v>
      </c>
      <c r="G55" s="231">
        <v>17</v>
      </c>
      <c r="H55" s="231">
        <v>35</v>
      </c>
      <c r="I55" s="232">
        <v>22</v>
      </c>
      <c r="J55" s="233">
        <f t="shared" si="0"/>
        <v>448</v>
      </c>
      <c r="K55" s="231">
        <v>625</v>
      </c>
      <c r="L55" s="232">
        <v>1101</v>
      </c>
      <c r="M55" s="496">
        <v>34191</v>
      </c>
      <c r="N55" s="263">
        <v>50469</v>
      </c>
      <c r="O55" s="232">
        <v>60727</v>
      </c>
      <c r="P55" s="247">
        <f t="shared" si="9"/>
        <v>8.666666666666666</v>
      </c>
      <c r="Q55" s="238">
        <f t="shared" si="10"/>
        <v>16.333333333333332</v>
      </c>
      <c r="R55" s="238">
        <f t="shared" si="11"/>
        <v>22</v>
      </c>
      <c r="S55" s="238">
        <f t="shared" si="12"/>
        <v>12.727272727272727</v>
      </c>
      <c r="T55" s="238">
        <f t="shared" si="13"/>
        <v>4.25</v>
      </c>
      <c r="U55" s="238">
        <f t="shared" si="14"/>
        <v>8.75</v>
      </c>
      <c r="V55" s="239">
        <f t="shared" si="15"/>
        <v>5.5</v>
      </c>
      <c r="W55" s="240">
        <f t="shared" si="16"/>
        <v>12.108108108108109</v>
      </c>
      <c r="X55" s="238">
        <v>16.89189189189189</v>
      </c>
      <c r="Y55" s="239">
        <v>29.756756756756758</v>
      </c>
      <c r="Z55" s="497">
        <v>10.83</v>
      </c>
      <c r="AA55" s="404">
        <v>15.98</v>
      </c>
      <c r="AB55" s="364">
        <v>19.25</v>
      </c>
    </row>
    <row r="56" spans="1:28" s="245" customFormat="1" ht="13.5" customHeight="1">
      <c r="A56" s="713"/>
      <c r="B56" s="360" t="s">
        <v>50</v>
      </c>
      <c r="C56" s="230">
        <v>30</v>
      </c>
      <c r="D56" s="231">
        <v>115</v>
      </c>
      <c r="E56" s="231">
        <v>81</v>
      </c>
      <c r="F56" s="231">
        <v>144</v>
      </c>
      <c r="G56" s="231">
        <v>42</v>
      </c>
      <c r="H56" s="231">
        <v>31</v>
      </c>
      <c r="I56" s="232">
        <v>34</v>
      </c>
      <c r="J56" s="233">
        <f t="shared" si="0"/>
        <v>477</v>
      </c>
      <c r="K56" s="231">
        <v>613</v>
      </c>
      <c r="L56" s="232">
        <v>951</v>
      </c>
      <c r="M56" s="496">
        <v>36394</v>
      </c>
      <c r="N56" s="263">
        <v>56926</v>
      </c>
      <c r="O56" s="232">
        <v>53568</v>
      </c>
      <c r="P56" s="247">
        <f t="shared" si="9"/>
        <v>10</v>
      </c>
      <c r="Q56" s="238">
        <f t="shared" si="10"/>
        <v>19.166666666666668</v>
      </c>
      <c r="R56" s="238">
        <f t="shared" si="11"/>
        <v>16.2</v>
      </c>
      <c r="S56" s="238">
        <f t="shared" si="12"/>
        <v>13.090909090909092</v>
      </c>
      <c r="T56" s="238">
        <f t="shared" si="13"/>
        <v>10.5</v>
      </c>
      <c r="U56" s="238">
        <f t="shared" si="14"/>
        <v>7.75</v>
      </c>
      <c r="V56" s="239">
        <f t="shared" si="15"/>
        <v>8.5</v>
      </c>
      <c r="W56" s="240">
        <f t="shared" si="16"/>
        <v>12.891891891891891</v>
      </c>
      <c r="X56" s="238">
        <v>16.56756756756757</v>
      </c>
      <c r="Y56" s="239">
        <v>25.7027027027027</v>
      </c>
      <c r="Z56" s="497">
        <v>11.54</v>
      </c>
      <c r="AA56" s="404">
        <v>18.12</v>
      </c>
      <c r="AB56" s="364">
        <v>17.01</v>
      </c>
    </row>
    <row r="57" spans="1:28" s="245" customFormat="1" ht="14.25">
      <c r="A57" s="713"/>
      <c r="B57" s="360" t="s">
        <v>51</v>
      </c>
      <c r="C57" s="230">
        <v>37</v>
      </c>
      <c r="D57" s="231">
        <v>169</v>
      </c>
      <c r="E57" s="231">
        <v>81</v>
      </c>
      <c r="F57" s="231">
        <v>139</v>
      </c>
      <c r="G57" s="231">
        <v>55</v>
      </c>
      <c r="H57" s="231">
        <v>41</v>
      </c>
      <c r="I57" s="232">
        <v>33</v>
      </c>
      <c r="J57" s="233">
        <f t="shared" si="0"/>
        <v>555</v>
      </c>
      <c r="K57" s="231">
        <v>511</v>
      </c>
      <c r="L57" s="232">
        <v>613</v>
      </c>
      <c r="M57" s="496">
        <v>32383</v>
      </c>
      <c r="N57" s="263">
        <v>43588</v>
      </c>
      <c r="O57" s="232">
        <v>35726</v>
      </c>
      <c r="P57" s="247">
        <f t="shared" si="9"/>
        <v>12.333333333333334</v>
      </c>
      <c r="Q57" s="238">
        <f t="shared" si="10"/>
        <v>28.166666666666668</v>
      </c>
      <c r="R57" s="238">
        <f t="shared" si="11"/>
        <v>16.2</v>
      </c>
      <c r="S57" s="238">
        <f t="shared" si="12"/>
        <v>12.636363636363637</v>
      </c>
      <c r="T57" s="238">
        <f t="shared" si="13"/>
        <v>13.75</v>
      </c>
      <c r="U57" s="238">
        <f t="shared" si="14"/>
        <v>10.25</v>
      </c>
      <c r="V57" s="239">
        <f t="shared" si="15"/>
        <v>8.25</v>
      </c>
      <c r="W57" s="240">
        <f t="shared" si="16"/>
        <v>15</v>
      </c>
      <c r="X57" s="238">
        <v>13.81081081081081</v>
      </c>
      <c r="Y57" s="239">
        <v>16.56756756756757</v>
      </c>
      <c r="Z57" s="497">
        <v>10.28</v>
      </c>
      <c r="AA57" s="404">
        <v>13.89</v>
      </c>
      <c r="AB57" s="364">
        <v>11.38</v>
      </c>
    </row>
    <row r="58" spans="1:28" s="245" customFormat="1" ht="13.5" customHeight="1" hidden="1">
      <c r="A58" s="380"/>
      <c r="B58" s="469">
        <v>53</v>
      </c>
      <c r="C58" s="382"/>
      <c r="D58" s="383"/>
      <c r="E58" s="383"/>
      <c r="F58" s="383"/>
      <c r="G58" s="383"/>
      <c r="H58" s="383"/>
      <c r="I58" s="384"/>
      <c r="J58" s="385">
        <f>SUM(C58:I58)</f>
        <v>0</v>
      </c>
      <c r="K58" s="383">
        <v>0</v>
      </c>
      <c r="L58" s="384">
        <v>0</v>
      </c>
      <c r="M58" s="534"/>
      <c r="N58" s="383"/>
      <c r="O58" s="384"/>
      <c r="P58" s="470"/>
      <c r="Q58" s="391"/>
      <c r="R58" s="391"/>
      <c r="S58" s="391"/>
      <c r="T58" s="391"/>
      <c r="U58" s="391"/>
      <c r="V58" s="392"/>
      <c r="W58" s="471">
        <f t="shared" si="16"/>
        <v>0</v>
      </c>
      <c r="X58" s="391">
        <v>0</v>
      </c>
      <c r="Y58" s="392">
        <v>0</v>
      </c>
      <c r="Z58" s="492"/>
      <c r="AA58" s="493"/>
      <c r="AB58" s="395"/>
    </row>
    <row r="59" spans="1:28" s="245" customFormat="1" ht="15.75" customHeight="1">
      <c r="A59" s="746" t="s">
        <v>60</v>
      </c>
      <c r="B59" s="747"/>
      <c r="C59" s="335">
        <f aca="true" t="shared" si="17" ref="C59:W59">SUM(C6:C58)</f>
        <v>972</v>
      </c>
      <c r="D59" s="336">
        <f t="shared" si="17"/>
        <v>3393</v>
      </c>
      <c r="E59" s="336">
        <f t="shared" si="17"/>
        <v>1660</v>
      </c>
      <c r="F59" s="336">
        <f t="shared" si="17"/>
        <v>7202</v>
      </c>
      <c r="G59" s="336">
        <f t="shared" si="17"/>
        <v>1445</v>
      </c>
      <c r="H59" s="336">
        <f t="shared" si="17"/>
        <v>1392</v>
      </c>
      <c r="I59" s="337">
        <f t="shared" si="17"/>
        <v>1166</v>
      </c>
      <c r="J59" s="338">
        <f t="shared" si="17"/>
        <v>17230</v>
      </c>
      <c r="K59" s="336">
        <v>16644</v>
      </c>
      <c r="L59" s="337">
        <v>19950</v>
      </c>
      <c r="M59" s="535">
        <f>SUM(M6:M57)</f>
        <v>1005079</v>
      </c>
      <c r="N59" s="336">
        <f t="shared" si="17"/>
        <v>1071415</v>
      </c>
      <c r="O59" s="337">
        <f t="shared" si="17"/>
        <v>1231061</v>
      </c>
      <c r="P59" s="340">
        <f t="shared" si="17"/>
        <v>324</v>
      </c>
      <c r="Q59" s="341">
        <f t="shared" si="17"/>
        <v>565.4999999999998</v>
      </c>
      <c r="R59" s="341">
        <f t="shared" si="17"/>
        <v>331.99999999999994</v>
      </c>
      <c r="S59" s="341">
        <f t="shared" si="17"/>
        <v>654.7272727272727</v>
      </c>
      <c r="T59" s="341">
        <f t="shared" si="17"/>
        <v>361.25</v>
      </c>
      <c r="U59" s="341">
        <f t="shared" si="17"/>
        <v>348</v>
      </c>
      <c r="V59" s="397">
        <f t="shared" si="17"/>
        <v>291.5</v>
      </c>
      <c r="W59" s="343">
        <f t="shared" si="17"/>
        <v>465.67567567567573</v>
      </c>
      <c r="X59" s="341">
        <v>449.83783783783787</v>
      </c>
      <c r="Y59" s="342">
        <v>539.1891891891892</v>
      </c>
      <c r="Z59" s="495">
        <v>319.68</v>
      </c>
      <c r="AA59" s="341">
        <v>341</v>
      </c>
      <c r="AB59" s="397">
        <v>391.68</v>
      </c>
    </row>
    <row r="60" ht="12">
      <c r="J60" s="4"/>
    </row>
    <row r="62" spans="14:27" ht="14.25"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402"/>
    </row>
    <row r="63" spans="14:27" ht="14.25"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</row>
  </sheetData>
  <sheetProtection/>
  <mergeCells count="33">
    <mergeCell ref="P2:AB2"/>
    <mergeCell ref="C2:O2"/>
    <mergeCell ref="C3:I3"/>
    <mergeCell ref="J3:L3"/>
    <mergeCell ref="P3:V3"/>
    <mergeCell ref="W3:Y3"/>
    <mergeCell ref="A59:B59"/>
    <mergeCell ref="A36:A40"/>
    <mergeCell ref="A41:A44"/>
    <mergeCell ref="A54:A57"/>
    <mergeCell ref="A19:A22"/>
    <mergeCell ref="Z3:AB3"/>
    <mergeCell ref="M3:O3"/>
    <mergeCell ref="M4:M5"/>
    <mergeCell ref="Z4:Z5"/>
    <mergeCell ref="N4:N5"/>
    <mergeCell ref="A50:A53"/>
    <mergeCell ref="A32:A35"/>
    <mergeCell ref="A28:A31"/>
    <mergeCell ref="A6:A10"/>
    <mergeCell ref="A11:A14"/>
    <mergeCell ref="A23:A27"/>
    <mergeCell ref="A15:A18"/>
    <mergeCell ref="A45:A49"/>
    <mergeCell ref="Y4:Y5"/>
    <mergeCell ref="AA4:AA5"/>
    <mergeCell ref="AB4:AB5"/>
    <mergeCell ref="J4:J5"/>
    <mergeCell ref="K4:K5"/>
    <mergeCell ref="L4:L5"/>
    <mergeCell ref="O4:O5"/>
    <mergeCell ref="W4:W5"/>
    <mergeCell ref="X4:X5"/>
  </mergeCells>
  <printOptions horizontalCentered="1" verticalCentered="1"/>
  <pageMargins left="0" right="0" top="0" bottom="0.3937007874015748" header="0.4724409448818898" footer="0.15748031496062992"/>
  <pageSetup horizontalDpi="1200" verticalDpi="1200" orientation="landscape" paperSize="9" scale="68" r:id="rId1"/>
  <ignoredErrors>
    <ignoredError sqref="N59:O59 J31" formulaRange="1"/>
    <ignoredError sqref="B6:B32 B33:B52 B53:B57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AC60"/>
  <sheetViews>
    <sheetView showGridLines="0" showZeros="0" zoomScale="75" zoomScaleNormal="75" zoomScalePageLayoutView="0" workbookViewId="0" topLeftCell="A1">
      <pane xSplit="2" ySplit="5" topLeftCell="C6" activePane="bottomRight" state="frozen"/>
      <selection pane="topLeft" activeCell="A48" sqref="A48:A56"/>
      <selection pane="topRight" activeCell="A48" sqref="A48:A56"/>
      <selection pane="bottomLeft" activeCell="A48" sqref="A48:A56"/>
      <selection pane="bottomRight" activeCell="A1" sqref="A1"/>
    </sheetView>
  </sheetViews>
  <sheetFormatPr defaultColWidth="9.00390625" defaultRowHeight="13.5"/>
  <cols>
    <col min="1" max="1" width="3.625" style="62" customWidth="1"/>
    <col min="2" max="2" width="4.625" style="60" customWidth="1"/>
    <col min="3" max="9" width="6.75390625" style="5" customWidth="1"/>
    <col min="10" max="12" width="7.375" style="5" customWidth="1"/>
    <col min="13" max="13" width="8.875" style="5" customWidth="1"/>
    <col min="14" max="15" width="8.75390625" style="5" customWidth="1"/>
    <col min="16" max="22" width="7.75390625" style="5" customWidth="1"/>
    <col min="23" max="28" width="7.875" style="5" customWidth="1"/>
    <col min="29" max="29" width="9.125" style="62" bestFit="1" customWidth="1"/>
    <col min="30" max="30" width="9.625" style="62" bestFit="1" customWidth="1"/>
    <col min="31" max="32" width="9.125" style="62" bestFit="1" customWidth="1"/>
    <col min="33" max="16384" width="9.00390625" style="62" customWidth="1"/>
  </cols>
  <sheetData>
    <row r="1" spans="1:28" s="58" customFormat="1" ht="24.75" customHeight="1">
      <c r="A1" s="13" t="s">
        <v>113</v>
      </c>
      <c r="B1" s="53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s="65" customFormat="1" ht="18" customHeight="1">
      <c r="A2" s="537"/>
      <c r="B2" s="538"/>
      <c r="C2" s="764" t="s">
        <v>56</v>
      </c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2"/>
      <c r="O2" s="762"/>
      <c r="P2" s="761" t="s">
        <v>88</v>
      </c>
      <c r="Q2" s="762"/>
      <c r="R2" s="762"/>
      <c r="S2" s="762"/>
      <c r="T2" s="762"/>
      <c r="U2" s="762"/>
      <c r="V2" s="762"/>
      <c r="W2" s="762"/>
      <c r="X2" s="762"/>
      <c r="Y2" s="762"/>
      <c r="Z2" s="762"/>
      <c r="AA2" s="762"/>
      <c r="AB2" s="763"/>
    </row>
    <row r="3" spans="1:28" s="65" customFormat="1" ht="18" customHeight="1">
      <c r="A3" s="539"/>
      <c r="B3" s="540"/>
      <c r="C3" s="765" t="s">
        <v>103</v>
      </c>
      <c r="D3" s="766"/>
      <c r="E3" s="766"/>
      <c r="F3" s="766"/>
      <c r="G3" s="766"/>
      <c r="H3" s="766"/>
      <c r="I3" s="766"/>
      <c r="J3" s="743" t="s">
        <v>53</v>
      </c>
      <c r="K3" s="745"/>
      <c r="L3" s="745"/>
      <c r="M3" s="744" t="s">
        <v>59</v>
      </c>
      <c r="N3" s="744"/>
      <c r="O3" s="744"/>
      <c r="P3" s="767" t="s">
        <v>103</v>
      </c>
      <c r="Q3" s="766"/>
      <c r="R3" s="766"/>
      <c r="S3" s="766"/>
      <c r="T3" s="766"/>
      <c r="U3" s="766"/>
      <c r="V3" s="766"/>
      <c r="W3" s="774" t="s">
        <v>57</v>
      </c>
      <c r="X3" s="775"/>
      <c r="Y3" s="775"/>
      <c r="Z3" s="754" t="s">
        <v>58</v>
      </c>
      <c r="AA3" s="754"/>
      <c r="AB3" s="755"/>
    </row>
    <row r="4" spans="1:28" s="213" customFormat="1" ht="6.75" customHeight="1">
      <c r="A4" s="214"/>
      <c r="B4" s="215"/>
      <c r="C4" s="216"/>
      <c r="D4" s="217"/>
      <c r="E4" s="217"/>
      <c r="F4" s="217"/>
      <c r="G4" s="217"/>
      <c r="H4" s="217"/>
      <c r="I4" s="218"/>
      <c r="J4" s="708" t="s">
        <v>108</v>
      </c>
      <c r="K4" s="710" t="s">
        <v>97</v>
      </c>
      <c r="L4" s="706" t="s">
        <v>96</v>
      </c>
      <c r="M4" s="708" t="s">
        <v>108</v>
      </c>
      <c r="N4" s="710" t="s">
        <v>97</v>
      </c>
      <c r="O4" s="706" t="s">
        <v>96</v>
      </c>
      <c r="P4" s="219"/>
      <c r="Q4" s="217"/>
      <c r="R4" s="217"/>
      <c r="S4" s="217"/>
      <c r="T4" s="217"/>
      <c r="U4" s="217"/>
      <c r="V4" s="218"/>
      <c r="W4" s="708" t="s">
        <v>108</v>
      </c>
      <c r="X4" s="710" t="s">
        <v>97</v>
      </c>
      <c r="Y4" s="706" t="s">
        <v>96</v>
      </c>
      <c r="Z4" s="708" t="s">
        <v>108</v>
      </c>
      <c r="AA4" s="710" t="s">
        <v>97</v>
      </c>
      <c r="AB4" s="702" t="s">
        <v>96</v>
      </c>
    </row>
    <row r="5" spans="1:28" s="228" customFormat="1" ht="61.5" customHeight="1">
      <c r="A5" s="220" t="s">
        <v>54</v>
      </c>
      <c r="B5" s="221" t="s">
        <v>55</v>
      </c>
      <c r="C5" s="222" t="s">
        <v>82</v>
      </c>
      <c r="D5" s="223" t="s">
        <v>83</v>
      </c>
      <c r="E5" s="223" t="s">
        <v>84</v>
      </c>
      <c r="F5" s="223" t="s">
        <v>52</v>
      </c>
      <c r="G5" s="223" t="s">
        <v>93</v>
      </c>
      <c r="H5" s="223" t="s">
        <v>85</v>
      </c>
      <c r="I5" s="224" t="s">
        <v>86</v>
      </c>
      <c r="J5" s="709"/>
      <c r="K5" s="711"/>
      <c r="L5" s="707"/>
      <c r="M5" s="709"/>
      <c r="N5" s="711"/>
      <c r="O5" s="707"/>
      <c r="P5" s="225" t="s">
        <v>82</v>
      </c>
      <c r="Q5" s="223" t="s">
        <v>83</v>
      </c>
      <c r="R5" s="223" t="s">
        <v>84</v>
      </c>
      <c r="S5" s="223" t="s">
        <v>52</v>
      </c>
      <c r="T5" s="223" t="s">
        <v>93</v>
      </c>
      <c r="U5" s="223" t="s">
        <v>85</v>
      </c>
      <c r="V5" s="226" t="s">
        <v>86</v>
      </c>
      <c r="W5" s="709"/>
      <c r="X5" s="711"/>
      <c r="Y5" s="707"/>
      <c r="Z5" s="709"/>
      <c r="AA5" s="711"/>
      <c r="AB5" s="703"/>
    </row>
    <row r="6" spans="1:28" s="544" customFormat="1" ht="13.5" customHeight="1">
      <c r="A6" s="770">
        <v>9</v>
      </c>
      <c r="B6" s="541" t="s">
        <v>35</v>
      </c>
      <c r="C6" s="234">
        <v>2</v>
      </c>
      <c r="D6" s="284">
        <v>0</v>
      </c>
      <c r="E6" s="284">
        <v>2</v>
      </c>
      <c r="F6" s="284">
        <v>0</v>
      </c>
      <c r="G6" s="284">
        <v>1</v>
      </c>
      <c r="H6" s="284">
        <v>0</v>
      </c>
      <c r="I6" s="236">
        <v>1</v>
      </c>
      <c r="J6" s="485">
        <f>SUM(C6:I6)</f>
        <v>6</v>
      </c>
      <c r="K6" s="284">
        <v>24</v>
      </c>
      <c r="L6" s="236">
        <v>42</v>
      </c>
      <c r="M6" s="542">
        <v>1536</v>
      </c>
      <c r="N6" s="284">
        <v>1565</v>
      </c>
      <c r="O6" s="236">
        <v>1692</v>
      </c>
      <c r="P6" s="302">
        <f aca="true" t="shared" si="0" ref="P6:P37">C6/3</f>
        <v>0.6666666666666666</v>
      </c>
      <c r="Q6" s="285">
        <f aca="true" t="shared" si="1" ref="Q6:Q37">D6/6</f>
        <v>0</v>
      </c>
      <c r="R6" s="285">
        <f aca="true" t="shared" si="2" ref="R6:R37">E6/5</f>
        <v>0.4</v>
      </c>
      <c r="S6" s="285">
        <f aca="true" t="shared" si="3" ref="S6:S37">F6/11</f>
        <v>0</v>
      </c>
      <c r="T6" s="285">
        <f aca="true" t="shared" si="4" ref="T6:T37">G6/4</f>
        <v>0.25</v>
      </c>
      <c r="U6" s="285">
        <f aca="true" t="shared" si="5" ref="U6:U37">H6/4</f>
        <v>0</v>
      </c>
      <c r="V6" s="286">
        <f aca="true" t="shared" si="6" ref="V6:V37">I6/4</f>
        <v>0.25</v>
      </c>
      <c r="W6" s="308">
        <f aca="true" t="shared" si="7" ref="W6:W37">J6/37</f>
        <v>0.16216216216216217</v>
      </c>
      <c r="X6" s="285">
        <v>0.6486486486486487</v>
      </c>
      <c r="Y6" s="286">
        <v>1.135135135135135</v>
      </c>
      <c r="Z6" s="543">
        <v>0.49</v>
      </c>
      <c r="AA6" s="437">
        <v>0.5</v>
      </c>
      <c r="AB6" s="372">
        <v>0.54</v>
      </c>
    </row>
    <row r="7" spans="1:28" s="544" customFormat="1" ht="13.5" customHeight="1">
      <c r="A7" s="758"/>
      <c r="B7" s="545" t="s">
        <v>36</v>
      </c>
      <c r="C7" s="234">
        <v>2</v>
      </c>
      <c r="D7" s="284">
        <v>4</v>
      </c>
      <c r="E7" s="284">
        <v>4</v>
      </c>
      <c r="F7" s="284">
        <v>1</v>
      </c>
      <c r="G7" s="284">
        <v>4</v>
      </c>
      <c r="H7" s="284">
        <v>2</v>
      </c>
      <c r="I7" s="236">
        <v>0</v>
      </c>
      <c r="J7" s="485">
        <f aca="true" t="shared" si="8" ref="J7:J57">SUM(C7:I7)</f>
        <v>17</v>
      </c>
      <c r="K7" s="284">
        <v>24</v>
      </c>
      <c r="L7" s="236">
        <v>28</v>
      </c>
      <c r="M7" s="542">
        <v>1426</v>
      </c>
      <c r="N7" s="284">
        <v>1306</v>
      </c>
      <c r="O7" s="236">
        <v>1470</v>
      </c>
      <c r="P7" s="302">
        <f t="shared" si="0"/>
        <v>0.6666666666666666</v>
      </c>
      <c r="Q7" s="285">
        <f t="shared" si="1"/>
        <v>0.6666666666666666</v>
      </c>
      <c r="R7" s="285">
        <f t="shared" si="2"/>
        <v>0.8</v>
      </c>
      <c r="S7" s="285">
        <f t="shared" si="3"/>
        <v>0.09090909090909091</v>
      </c>
      <c r="T7" s="285">
        <f t="shared" si="4"/>
        <v>1</v>
      </c>
      <c r="U7" s="285">
        <f t="shared" si="5"/>
        <v>0.5</v>
      </c>
      <c r="V7" s="286">
        <f t="shared" si="6"/>
        <v>0</v>
      </c>
      <c r="W7" s="308">
        <f t="shared" si="7"/>
        <v>0.4594594594594595</v>
      </c>
      <c r="X7" s="285">
        <v>0.6486486486486487</v>
      </c>
      <c r="Y7" s="286">
        <v>0.7567567567567568</v>
      </c>
      <c r="Z7" s="543">
        <v>0.45</v>
      </c>
      <c r="AA7" s="437">
        <v>0.42</v>
      </c>
      <c r="AB7" s="372">
        <v>0.47</v>
      </c>
    </row>
    <row r="8" spans="1:28" s="544" customFormat="1" ht="13.5" customHeight="1">
      <c r="A8" s="758"/>
      <c r="B8" s="545" t="s">
        <v>37</v>
      </c>
      <c r="C8" s="234">
        <v>2</v>
      </c>
      <c r="D8" s="284">
        <v>4</v>
      </c>
      <c r="E8" s="284">
        <v>8</v>
      </c>
      <c r="F8" s="284">
        <v>9</v>
      </c>
      <c r="G8" s="284">
        <v>7</v>
      </c>
      <c r="H8" s="284">
        <v>0</v>
      </c>
      <c r="I8" s="236">
        <v>0</v>
      </c>
      <c r="J8" s="485">
        <f t="shared" si="8"/>
        <v>30</v>
      </c>
      <c r="K8" s="284">
        <v>15</v>
      </c>
      <c r="L8" s="236">
        <v>31</v>
      </c>
      <c r="M8" s="542">
        <v>1522</v>
      </c>
      <c r="N8" s="284">
        <v>1332</v>
      </c>
      <c r="O8" s="236">
        <v>1482</v>
      </c>
      <c r="P8" s="302">
        <f t="shared" si="0"/>
        <v>0.6666666666666666</v>
      </c>
      <c r="Q8" s="285">
        <f t="shared" si="1"/>
        <v>0.6666666666666666</v>
      </c>
      <c r="R8" s="285">
        <f t="shared" si="2"/>
        <v>1.6</v>
      </c>
      <c r="S8" s="285">
        <f t="shared" si="3"/>
        <v>0.8181818181818182</v>
      </c>
      <c r="T8" s="285">
        <f t="shared" si="4"/>
        <v>1.75</v>
      </c>
      <c r="U8" s="285">
        <f t="shared" si="5"/>
        <v>0</v>
      </c>
      <c r="V8" s="286">
        <f t="shared" si="6"/>
        <v>0</v>
      </c>
      <c r="W8" s="308">
        <f t="shared" si="7"/>
        <v>0.8108108108108109</v>
      </c>
      <c r="X8" s="285">
        <v>0.40540540540540543</v>
      </c>
      <c r="Y8" s="286">
        <v>0.8378378378378378</v>
      </c>
      <c r="Z8" s="543">
        <v>0.49</v>
      </c>
      <c r="AA8" s="437">
        <v>0.42</v>
      </c>
      <c r="AB8" s="372">
        <v>0.47</v>
      </c>
    </row>
    <row r="9" spans="1:28" s="544" customFormat="1" ht="13.5" customHeight="1">
      <c r="A9" s="759"/>
      <c r="B9" s="546" t="s">
        <v>38</v>
      </c>
      <c r="C9" s="253">
        <v>1</v>
      </c>
      <c r="D9" s="288">
        <v>2</v>
      </c>
      <c r="E9" s="288">
        <v>2</v>
      </c>
      <c r="F9" s="288">
        <v>2</v>
      </c>
      <c r="G9" s="288">
        <v>1</v>
      </c>
      <c r="H9" s="288">
        <v>1</v>
      </c>
      <c r="I9" s="255">
        <v>0</v>
      </c>
      <c r="J9" s="547">
        <f t="shared" si="8"/>
        <v>9</v>
      </c>
      <c r="K9" s="288">
        <v>27</v>
      </c>
      <c r="L9" s="255">
        <v>28</v>
      </c>
      <c r="M9" s="548">
        <v>1390</v>
      </c>
      <c r="N9" s="288">
        <v>1430</v>
      </c>
      <c r="O9" s="255">
        <v>1471</v>
      </c>
      <c r="P9" s="310">
        <f t="shared" si="0"/>
        <v>0.3333333333333333</v>
      </c>
      <c r="Q9" s="289">
        <f t="shared" si="1"/>
        <v>0.3333333333333333</v>
      </c>
      <c r="R9" s="289">
        <f t="shared" si="2"/>
        <v>0.4</v>
      </c>
      <c r="S9" s="289">
        <f t="shared" si="3"/>
        <v>0.18181818181818182</v>
      </c>
      <c r="T9" s="289">
        <f t="shared" si="4"/>
        <v>0.25</v>
      </c>
      <c r="U9" s="289">
        <f t="shared" si="5"/>
        <v>0.25</v>
      </c>
      <c r="V9" s="290">
        <f t="shared" si="6"/>
        <v>0</v>
      </c>
      <c r="W9" s="312">
        <f t="shared" si="7"/>
        <v>0.24324324324324326</v>
      </c>
      <c r="X9" s="289">
        <v>0.7297297297297297</v>
      </c>
      <c r="Y9" s="290">
        <v>0.7567567567567568</v>
      </c>
      <c r="Z9" s="549">
        <v>0.44</v>
      </c>
      <c r="AA9" s="446">
        <v>0.45</v>
      </c>
      <c r="AB9" s="374">
        <v>0.47</v>
      </c>
    </row>
    <row r="10" spans="1:29" s="46" customFormat="1" ht="13.5" customHeight="1">
      <c r="A10" s="727">
        <v>10</v>
      </c>
      <c r="B10" s="550">
        <v>40</v>
      </c>
      <c r="C10" s="275">
        <v>0</v>
      </c>
      <c r="D10" s="450">
        <v>1</v>
      </c>
      <c r="E10" s="450">
        <v>2</v>
      </c>
      <c r="F10" s="450">
        <v>5</v>
      </c>
      <c r="G10" s="450">
        <v>1</v>
      </c>
      <c r="H10" s="450">
        <v>0</v>
      </c>
      <c r="I10" s="277">
        <v>1</v>
      </c>
      <c r="J10" s="551">
        <f t="shared" si="8"/>
        <v>10</v>
      </c>
      <c r="K10" s="450">
        <v>27</v>
      </c>
      <c r="L10" s="277">
        <v>34</v>
      </c>
      <c r="M10" s="552">
        <v>1608</v>
      </c>
      <c r="N10" s="450">
        <v>1452</v>
      </c>
      <c r="O10" s="277">
        <v>1874</v>
      </c>
      <c r="P10" s="313">
        <f t="shared" si="0"/>
        <v>0</v>
      </c>
      <c r="Q10" s="314">
        <f t="shared" si="1"/>
        <v>0.16666666666666666</v>
      </c>
      <c r="R10" s="314">
        <f t="shared" si="2"/>
        <v>0.4</v>
      </c>
      <c r="S10" s="314">
        <f t="shared" si="3"/>
        <v>0.45454545454545453</v>
      </c>
      <c r="T10" s="314">
        <f t="shared" si="4"/>
        <v>0.25</v>
      </c>
      <c r="U10" s="314">
        <f t="shared" si="5"/>
        <v>0</v>
      </c>
      <c r="V10" s="321">
        <f t="shared" si="6"/>
        <v>0.25</v>
      </c>
      <c r="W10" s="320">
        <f t="shared" si="7"/>
        <v>0.2702702702702703</v>
      </c>
      <c r="X10" s="314">
        <v>0.7297297297297297</v>
      </c>
      <c r="Y10" s="321">
        <v>0.918918918918919</v>
      </c>
      <c r="Z10" s="553">
        <v>0.51</v>
      </c>
      <c r="AA10" s="433">
        <v>0.46</v>
      </c>
      <c r="AB10" s="487">
        <v>0.6</v>
      </c>
      <c r="AC10" s="554"/>
    </row>
    <row r="11" spans="1:29" s="46" customFormat="1" ht="13.5" customHeight="1">
      <c r="A11" s="728"/>
      <c r="B11" s="283">
        <v>41</v>
      </c>
      <c r="C11" s="234">
        <v>2</v>
      </c>
      <c r="D11" s="284">
        <v>2</v>
      </c>
      <c r="E11" s="284">
        <v>1</v>
      </c>
      <c r="F11" s="284">
        <v>7</v>
      </c>
      <c r="G11" s="284">
        <v>0</v>
      </c>
      <c r="H11" s="284">
        <v>9</v>
      </c>
      <c r="I11" s="236">
        <v>0</v>
      </c>
      <c r="J11" s="485">
        <f t="shared" si="8"/>
        <v>21</v>
      </c>
      <c r="K11" s="284">
        <v>34</v>
      </c>
      <c r="L11" s="236">
        <v>22</v>
      </c>
      <c r="M11" s="542">
        <v>1788</v>
      </c>
      <c r="N11" s="284">
        <v>1677</v>
      </c>
      <c r="O11" s="236">
        <v>1866</v>
      </c>
      <c r="P11" s="302">
        <f t="shared" si="0"/>
        <v>0.6666666666666666</v>
      </c>
      <c r="Q11" s="285">
        <f t="shared" si="1"/>
        <v>0.3333333333333333</v>
      </c>
      <c r="R11" s="285">
        <f t="shared" si="2"/>
        <v>0.2</v>
      </c>
      <c r="S11" s="285">
        <f t="shared" si="3"/>
        <v>0.6363636363636364</v>
      </c>
      <c r="T11" s="285">
        <f t="shared" si="4"/>
        <v>0</v>
      </c>
      <c r="U11" s="285">
        <f t="shared" si="5"/>
        <v>2.25</v>
      </c>
      <c r="V11" s="309">
        <f t="shared" si="6"/>
        <v>0</v>
      </c>
      <c r="W11" s="308">
        <f t="shared" si="7"/>
        <v>0.5675675675675675</v>
      </c>
      <c r="X11" s="285">
        <v>0.918918918918919</v>
      </c>
      <c r="Y11" s="286">
        <v>0.5945945945945946</v>
      </c>
      <c r="Z11" s="543">
        <v>0.57</v>
      </c>
      <c r="AA11" s="437">
        <v>0.53</v>
      </c>
      <c r="AB11" s="372">
        <v>0.6</v>
      </c>
      <c r="AC11" s="554"/>
    </row>
    <row r="12" spans="1:29" s="46" customFormat="1" ht="13.5" customHeight="1">
      <c r="A12" s="728"/>
      <c r="B12" s="283">
        <v>42</v>
      </c>
      <c r="C12" s="234">
        <v>4</v>
      </c>
      <c r="D12" s="284">
        <v>2</v>
      </c>
      <c r="E12" s="284">
        <v>3</v>
      </c>
      <c r="F12" s="284">
        <v>8</v>
      </c>
      <c r="G12" s="284">
        <v>3</v>
      </c>
      <c r="H12" s="284">
        <v>8</v>
      </c>
      <c r="I12" s="236">
        <v>0</v>
      </c>
      <c r="J12" s="485">
        <f t="shared" si="8"/>
        <v>28</v>
      </c>
      <c r="K12" s="284">
        <v>26</v>
      </c>
      <c r="L12" s="236">
        <v>37</v>
      </c>
      <c r="M12" s="542">
        <v>1747</v>
      </c>
      <c r="N12" s="284">
        <v>1589</v>
      </c>
      <c r="O12" s="236">
        <v>2987</v>
      </c>
      <c r="P12" s="302">
        <f t="shared" si="0"/>
        <v>1.3333333333333333</v>
      </c>
      <c r="Q12" s="285">
        <f t="shared" si="1"/>
        <v>0.3333333333333333</v>
      </c>
      <c r="R12" s="285">
        <f t="shared" si="2"/>
        <v>0.6</v>
      </c>
      <c r="S12" s="285">
        <f t="shared" si="3"/>
        <v>0.7272727272727273</v>
      </c>
      <c r="T12" s="285">
        <f t="shared" si="4"/>
        <v>0.75</v>
      </c>
      <c r="U12" s="285">
        <f t="shared" si="5"/>
        <v>2</v>
      </c>
      <c r="V12" s="309">
        <f t="shared" si="6"/>
        <v>0</v>
      </c>
      <c r="W12" s="308">
        <f t="shared" si="7"/>
        <v>0.7567567567567568</v>
      </c>
      <c r="X12" s="285">
        <v>0.7027027027027027</v>
      </c>
      <c r="Y12" s="286">
        <v>1</v>
      </c>
      <c r="Z12" s="543">
        <v>0.55</v>
      </c>
      <c r="AA12" s="437">
        <v>0.5</v>
      </c>
      <c r="AB12" s="372">
        <v>0.95</v>
      </c>
      <c r="AC12" s="554"/>
    </row>
    <row r="13" spans="1:29" s="46" customFormat="1" ht="13.5" customHeight="1">
      <c r="A13" s="728"/>
      <c r="B13" s="283">
        <v>43</v>
      </c>
      <c r="C13" s="234">
        <v>2</v>
      </c>
      <c r="D13" s="284">
        <v>0</v>
      </c>
      <c r="E13" s="442">
        <v>5</v>
      </c>
      <c r="F13" s="284">
        <v>7</v>
      </c>
      <c r="G13" s="442">
        <v>1</v>
      </c>
      <c r="H13" s="284">
        <v>10</v>
      </c>
      <c r="I13" s="442">
        <v>0</v>
      </c>
      <c r="J13" s="555">
        <f t="shared" si="8"/>
        <v>25</v>
      </c>
      <c r="K13" s="284">
        <v>38</v>
      </c>
      <c r="L13" s="442">
        <v>28</v>
      </c>
      <c r="M13" s="542">
        <v>1704</v>
      </c>
      <c r="N13" s="284">
        <v>2290</v>
      </c>
      <c r="O13" s="442">
        <v>2987</v>
      </c>
      <c r="P13" s="556">
        <f t="shared" si="0"/>
        <v>0.6666666666666666</v>
      </c>
      <c r="Q13" s="285">
        <f t="shared" si="1"/>
        <v>0</v>
      </c>
      <c r="R13" s="440">
        <f t="shared" si="2"/>
        <v>1</v>
      </c>
      <c r="S13" s="285">
        <f t="shared" si="3"/>
        <v>0.6363636363636364</v>
      </c>
      <c r="T13" s="440">
        <f t="shared" si="4"/>
        <v>0.25</v>
      </c>
      <c r="U13" s="285">
        <f t="shared" si="5"/>
        <v>2.5</v>
      </c>
      <c r="V13" s="440">
        <f t="shared" si="6"/>
        <v>0</v>
      </c>
      <c r="W13" s="439">
        <f t="shared" si="7"/>
        <v>0.6756756756756757</v>
      </c>
      <c r="X13" s="285">
        <v>1.027027027027027</v>
      </c>
      <c r="Y13" s="440">
        <v>0.7567567567567568</v>
      </c>
      <c r="Z13" s="557">
        <v>0.54</v>
      </c>
      <c r="AA13" s="437">
        <v>0.73</v>
      </c>
      <c r="AB13" s="372">
        <v>0.95</v>
      </c>
      <c r="AC13" s="554"/>
    </row>
    <row r="14" spans="1:29" s="46" customFormat="1" ht="13.5" customHeight="1">
      <c r="A14" s="729"/>
      <c r="B14" s="525">
        <v>44</v>
      </c>
      <c r="C14" s="253">
        <v>5</v>
      </c>
      <c r="D14" s="288">
        <v>1</v>
      </c>
      <c r="E14" s="288">
        <v>3</v>
      </c>
      <c r="F14" s="288">
        <v>20</v>
      </c>
      <c r="G14" s="288">
        <v>3</v>
      </c>
      <c r="H14" s="288">
        <v>12</v>
      </c>
      <c r="I14" s="255">
        <v>3</v>
      </c>
      <c r="J14" s="547">
        <f t="shared" si="8"/>
        <v>47</v>
      </c>
      <c r="K14" s="288">
        <v>22</v>
      </c>
      <c r="L14" s="255">
        <v>45</v>
      </c>
      <c r="M14" s="548">
        <v>2649</v>
      </c>
      <c r="N14" s="288">
        <v>2492</v>
      </c>
      <c r="O14" s="255">
        <v>3867</v>
      </c>
      <c r="P14" s="310">
        <f t="shared" si="0"/>
        <v>1.6666666666666667</v>
      </c>
      <c r="Q14" s="289">
        <f t="shared" si="1"/>
        <v>0.16666666666666666</v>
      </c>
      <c r="R14" s="289">
        <f t="shared" si="2"/>
        <v>0.6</v>
      </c>
      <c r="S14" s="289">
        <f t="shared" si="3"/>
        <v>1.8181818181818181</v>
      </c>
      <c r="T14" s="289">
        <f t="shared" si="4"/>
        <v>0.75</v>
      </c>
      <c r="U14" s="289">
        <f t="shared" si="5"/>
        <v>3</v>
      </c>
      <c r="V14" s="311">
        <f t="shared" si="6"/>
        <v>0.75</v>
      </c>
      <c r="W14" s="312">
        <f t="shared" si="7"/>
        <v>1.2702702702702702</v>
      </c>
      <c r="X14" s="289">
        <v>0.5945945945945946</v>
      </c>
      <c r="Y14" s="290">
        <v>1.2162162162162162</v>
      </c>
      <c r="Z14" s="549">
        <v>0.84</v>
      </c>
      <c r="AA14" s="446">
        <v>0.79</v>
      </c>
      <c r="AB14" s="374">
        <v>1.23</v>
      </c>
      <c r="AC14" s="554"/>
    </row>
    <row r="15" spans="1:28" s="3" customFormat="1" ht="13.5" customHeight="1">
      <c r="A15" s="728">
        <v>11</v>
      </c>
      <c r="B15" s="524">
        <v>45</v>
      </c>
      <c r="C15" s="234">
        <v>5</v>
      </c>
      <c r="D15" s="284">
        <v>1</v>
      </c>
      <c r="E15" s="284">
        <v>7</v>
      </c>
      <c r="F15" s="284">
        <v>10</v>
      </c>
      <c r="G15" s="284">
        <v>3</v>
      </c>
      <c r="H15" s="284">
        <v>10</v>
      </c>
      <c r="I15" s="236">
        <v>0</v>
      </c>
      <c r="J15" s="485">
        <f t="shared" si="8"/>
        <v>36</v>
      </c>
      <c r="K15" s="284">
        <v>47</v>
      </c>
      <c r="L15" s="236">
        <v>35</v>
      </c>
      <c r="M15" s="542">
        <v>2656</v>
      </c>
      <c r="N15" s="284">
        <v>3461</v>
      </c>
      <c r="O15" s="236">
        <v>4187</v>
      </c>
      <c r="P15" s="302">
        <f t="shared" si="0"/>
        <v>1.6666666666666667</v>
      </c>
      <c r="Q15" s="285">
        <f t="shared" si="1"/>
        <v>0.16666666666666666</v>
      </c>
      <c r="R15" s="285">
        <f t="shared" si="2"/>
        <v>1.4</v>
      </c>
      <c r="S15" s="285">
        <f t="shared" si="3"/>
        <v>0.9090909090909091</v>
      </c>
      <c r="T15" s="285">
        <f t="shared" si="4"/>
        <v>0.75</v>
      </c>
      <c r="U15" s="285">
        <f t="shared" si="5"/>
        <v>2.5</v>
      </c>
      <c r="V15" s="286">
        <f t="shared" si="6"/>
        <v>0</v>
      </c>
      <c r="W15" s="308">
        <f t="shared" si="7"/>
        <v>0.972972972972973</v>
      </c>
      <c r="X15" s="285">
        <v>1.2702702702702702</v>
      </c>
      <c r="Y15" s="286">
        <v>0.9459459459459459</v>
      </c>
      <c r="Z15" s="543">
        <v>0.84</v>
      </c>
      <c r="AA15" s="437">
        <v>1.1</v>
      </c>
      <c r="AB15" s="372">
        <v>1.33</v>
      </c>
    </row>
    <row r="16" spans="1:28" s="3" customFormat="1" ht="13.5" customHeight="1">
      <c r="A16" s="728"/>
      <c r="B16" s="524">
        <v>46</v>
      </c>
      <c r="C16" s="234">
        <v>2</v>
      </c>
      <c r="D16" s="284">
        <v>1</v>
      </c>
      <c r="E16" s="284">
        <v>9</v>
      </c>
      <c r="F16" s="284">
        <v>17</v>
      </c>
      <c r="G16" s="284">
        <v>2</v>
      </c>
      <c r="H16" s="284">
        <v>8</v>
      </c>
      <c r="I16" s="236">
        <v>13</v>
      </c>
      <c r="J16" s="485">
        <f t="shared" si="8"/>
        <v>52</v>
      </c>
      <c r="K16" s="284">
        <v>55</v>
      </c>
      <c r="L16" s="236">
        <v>64</v>
      </c>
      <c r="M16" s="542">
        <v>3328</v>
      </c>
      <c r="N16" s="284">
        <v>4064</v>
      </c>
      <c r="O16" s="236">
        <v>4514</v>
      </c>
      <c r="P16" s="302">
        <f t="shared" si="0"/>
        <v>0.6666666666666666</v>
      </c>
      <c r="Q16" s="285">
        <f t="shared" si="1"/>
        <v>0.16666666666666666</v>
      </c>
      <c r="R16" s="285">
        <f t="shared" si="2"/>
        <v>1.8</v>
      </c>
      <c r="S16" s="285">
        <f t="shared" si="3"/>
        <v>1.5454545454545454</v>
      </c>
      <c r="T16" s="285">
        <f t="shared" si="4"/>
        <v>0.5</v>
      </c>
      <c r="U16" s="285">
        <f t="shared" si="5"/>
        <v>2</v>
      </c>
      <c r="V16" s="286">
        <f t="shared" si="6"/>
        <v>3.25</v>
      </c>
      <c r="W16" s="308">
        <f t="shared" si="7"/>
        <v>1.4054054054054055</v>
      </c>
      <c r="X16" s="285">
        <v>1.4864864864864864</v>
      </c>
      <c r="Y16" s="286">
        <v>1.7297297297297298</v>
      </c>
      <c r="Z16" s="543">
        <v>1.05</v>
      </c>
      <c r="AA16" s="437">
        <v>1.29</v>
      </c>
      <c r="AB16" s="372">
        <v>1.44</v>
      </c>
    </row>
    <row r="17" spans="1:28" s="3" customFormat="1" ht="13.5" customHeight="1">
      <c r="A17" s="728"/>
      <c r="B17" s="524">
        <v>47</v>
      </c>
      <c r="C17" s="234">
        <v>7</v>
      </c>
      <c r="D17" s="284">
        <v>0</v>
      </c>
      <c r="E17" s="284">
        <v>17</v>
      </c>
      <c r="F17" s="284">
        <v>18</v>
      </c>
      <c r="G17" s="284">
        <v>3</v>
      </c>
      <c r="H17" s="284">
        <v>12</v>
      </c>
      <c r="I17" s="236">
        <v>0</v>
      </c>
      <c r="J17" s="485">
        <f t="shared" si="8"/>
        <v>57</v>
      </c>
      <c r="K17" s="284">
        <v>93</v>
      </c>
      <c r="L17" s="236">
        <v>40</v>
      </c>
      <c r="M17" s="542">
        <v>3636</v>
      </c>
      <c r="N17" s="284">
        <v>4613</v>
      </c>
      <c r="O17" s="236">
        <v>5580</v>
      </c>
      <c r="P17" s="302">
        <f t="shared" si="0"/>
        <v>2.3333333333333335</v>
      </c>
      <c r="Q17" s="285">
        <f t="shared" si="1"/>
        <v>0</v>
      </c>
      <c r="R17" s="285">
        <f t="shared" si="2"/>
        <v>3.4</v>
      </c>
      <c r="S17" s="285">
        <f t="shared" si="3"/>
        <v>1.6363636363636365</v>
      </c>
      <c r="T17" s="285">
        <f t="shared" si="4"/>
        <v>0.75</v>
      </c>
      <c r="U17" s="285">
        <f t="shared" si="5"/>
        <v>3</v>
      </c>
      <c r="V17" s="286">
        <f t="shared" si="6"/>
        <v>0</v>
      </c>
      <c r="W17" s="308">
        <f t="shared" si="7"/>
        <v>1.5405405405405406</v>
      </c>
      <c r="X17" s="285">
        <v>2.5135135135135136</v>
      </c>
      <c r="Y17" s="286">
        <v>1.0810810810810811</v>
      </c>
      <c r="Z17" s="543">
        <v>1.16</v>
      </c>
      <c r="AA17" s="437">
        <v>1.46</v>
      </c>
      <c r="AB17" s="372">
        <v>1.78</v>
      </c>
    </row>
    <row r="18" spans="1:28" s="3" customFormat="1" ht="13.5" customHeight="1">
      <c r="A18" s="729"/>
      <c r="B18" s="525">
        <v>48</v>
      </c>
      <c r="C18" s="253">
        <v>5</v>
      </c>
      <c r="D18" s="288">
        <v>2</v>
      </c>
      <c r="E18" s="288">
        <v>14</v>
      </c>
      <c r="F18" s="288">
        <v>15</v>
      </c>
      <c r="G18" s="288">
        <v>3</v>
      </c>
      <c r="H18" s="288">
        <v>9</v>
      </c>
      <c r="I18" s="255">
        <v>4</v>
      </c>
      <c r="J18" s="547">
        <f t="shared" si="8"/>
        <v>52</v>
      </c>
      <c r="K18" s="288">
        <v>79</v>
      </c>
      <c r="L18" s="255">
        <v>75</v>
      </c>
      <c r="M18" s="548">
        <v>5184</v>
      </c>
      <c r="N18" s="288">
        <v>5458</v>
      </c>
      <c r="O18" s="255">
        <v>6596</v>
      </c>
      <c r="P18" s="310">
        <f t="shared" si="0"/>
        <v>1.6666666666666667</v>
      </c>
      <c r="Q18" s="289">
        <f t="shared" si="1"/>
        <v>0.3333333333333333</v>
      </c>
      <c r="R18" s="289">
        <f t="shared" si="2"/>
        <v>2.8</v>
      </c>
      <c r="S18" s="289">
        <f t="shared" si="3"/>
        <v>1.3636363636363635</v>
      </c>
      <c r="T18" s="289">
        <f t="shared" si="4"/>
        <v>0.75</v>
      </c>
      <c r="U18" s="289">
        <f t="shared" si="5"/>
        <v>2.25</v>
      </c>
      <c r="V18" s="290">
        <f t="shared" si="6"/>
        <v>1</v>
      </c>
      <c r="W18" s="312">
        <f t="shared" si="7"/>
        <v>1.4054054054054055</v>
      </c>
      <c r="X18" s="289">
        <v>2.135135135135135</v>
      </c>
      <c r="Y18" s="290">
        <v>2.02702702702703</v>
      </c>
      <c r="Z18" s="549">
        <v>1.64</v>
      </c>
      <c r="AA18" s="446">
        <v>1.73</v>
      </c>
      <c r="AB18" s="374">
        <v>2.09</v>
      </c>
    </row>
    <row r="19" spans="1:28" s="3" customFormat="1" ht="13.5" customHeight="1">
      <c r="A19" s="757">
        <v>12</v>
      </c>
      <c r="B19" s="524">
        <v>49</v>
      </c>
      <c r="C19" s="234">
        <v>2</v>
      </c>
      <c r="D19" s="284">
        <v>6</v>
      </c>
      <c r="E19" s="284">
        <v>13</v>
      </c>
      <c r="F19" s="284">
        <v>42</v>
      </c>
      <c r="G19" s="284">
        <v>7</v>
      </c>
      <c r="H19" s="284">
        <v>6</v>
      </c>
      <c r="I19" s="236">
        <v>4</v>
      </c>
      <c r="J19" s="485">
        <f t="shared" si="8"/>
        <v>80</v>
      </c>
      <c r="K19" s="284">
        <v>94</v>
      </c>
      <c r="L19" s="236">
        <v>54</v>
      </c>
      <c r="M19" s="542">
        <v>5318</v>
      </c>
      <c r="N19" s="284">
        <v>5647</v>
      </c>
      <c r="O19" s="236">
        <v>6922</v>
      </c>
      <c r="P19" s="302">
        <f t="shared" si="0"/>
        <v>0.6666666666666666</v>
      </c>
      <c r="Q19" s="285">
        <f t="shared" si="1"/>
        <v>1</v>
      </c>
      <c r="R19" s="285">
        <f t="shared" si="2"/>
        <v>2.6</v>
      </c>
      <c r="S19" s="285">
        <f t="shared" si="3"/>
        <v>3.8181818181818183</v>
      </c>
      <c r="T19" s="285">
        <f t="shared" si="4"/>
        <v>1.75</v>
      </c>
      <c r="U19" s="285">
        <f t="shared" si="5"/>
        <v>1.5</v>
      </c>
      <c r="V19" s="309">
        <f t="shared" si="6"/>
        <v>1</v>
      </c>
      <c r="W19" s="308">
        <f t="shared" si="7"/>
        <v>2.1621621621621623</v>
      </c>
      <c r="X19" s="285">
        <v>2.5405405405405403</v>
      </c>
      <c r="Y19" s="286">
        <v>1.4594594594594594</v>
      </c>
      <c r="Z19" s="543">
        <v>1.68</v>
      </c>
      <c r="AA19" s="437">
        <v>1.79</v>
      </c>
      <c r="AB19" s="372">
        <v>2.2</v>
      </c>
    </row>
    <row r="20" spans="1:28" s="3" customFormat="1" ht="13.5" customHeight="1">
      <c r="A20" s="758"/>
      <c r="B20" s="524">
        <v>50</v>
      </c>
      <c r="C20" s="234">
        <v>2</v>
      </c>
      <c r="D20" s="284">
        <v>17</v>
      </c>
      <c r="E20" s="284">
        <v>31</v>
      </c>
      <c r="F20" s="284">
        <v>38</v>
      </c>
      <c r="G20" s="284">
        <v>9</v>
      </c>
      <c r="H20" s="284">
        <v>5</v>
      </c>
      <c r="I20" s="236">
        <v>3</v>
      </c>
      <c r="J20" s="485">
        <f t="shared" si="8"/>
        <v>105</v>
      </c>
      <c r="K20" s="284">
        <v>113</v>
      </c>
      <c r="L20" s="236">
        <v>112</v>
      </c>
      <c r="M20" s="542">
        <v>5870</v>
      </c>
      <c r="N20" s="284">
        <v>6647</v>
      </c>
      <c r="O20" s="236">
        <v>8528</v>
      </c>
      <c r="P20" s="302">
        <f t="shared" si="0"/>
        <v>0.6666666666666666</v>
      </c>
      <c r="Q20" s="285">
        <f t="shared" si="1"/>
        <v>2.8333333333333335</v>
      </c>
      <c r="R20" s="285">
        <f t="shared" si="2"/>
        <v>6.2</v>
      </c>
      <c r="S20" s="285">
        <f t="shared" si="3"/>
        <v>3.4545454545454546</v>
      </c>
      <c r="T20" s="285">
        <f t="shared" si="4"/>
        <v>2.25</v>
      </c>
      <c r="U20" s="285">
        <f t="shared" si="5"/>
        <v>1.25</v>
      </c>
      <c r="V20" s="286">
        <f t="shared" si="6"/>
        <v>0.75</v>
      </c>
      <c r="W20" s="308">
        <f t="shared" si="7"/>
        <v>2.8378378378378377</v>
      </c>
      <c r="X20" s="285">
        <v>3.054054054054054</v>
      </c>
      <c r="Y20" s="286">
        <v>3.027027027027027</v>
      </c>
      <c r="Z20" s="543">
        <v>1.86</v>
      </c>
      <c r="AA20" s="437">
        <v>2.11</v>
      </c>
      <c r="AB20" s="372">
        <v>2.7</v>
      </c>
    </row>
    <row r="21" spans="1:28" s="3" customFormat="1" ht="13.5" customHeight="1">
      <c r="A21" s="758"/>
      <c r="B21" s="524">
        <v>51</v>
      </c>
      <c r="C21" s="234">
        <v>1</v>
      </c>
      <c r="D21" s="284">
        <v>9</v>
      </c>
      <c r="E21" s="284">
        <v>16</v>
      </c>
      <c r="F21" s="284">
        <v>27</v>
      </c>
      <c r="G21" s="284">
        <v>8</v>
      </c>
      <c r="H21" s="284">
        <v>11</v>
      </c>
      <c r="I21" s="236">
        <v>3</v>
      </c>
      <c r="J21" s="485">
        <f t="shared" si="8"/>
        <v>75</v>
      </c>
      <c r="K21" s="284">
        <v>95</v>
      </c>
      <c r="L21" s="236">
        <v>88</v>
      </c>
      <c r="M21" s="542">
        <v>6299</v>
      </c>
      <c r="N21" s="284">
        <v>6834</v>
      </c>
      <c r="O21" s="236">
        <v>8322</v>
      </c>
      <c r="P21" s="302">
        <f t="shared" si="0"/>
        <v>0.3333333333333333</v>
      </c>
      <c r="Q21" s="285">
        <f t="shared" si="1"/>
        <v>1.5</v>
      </c>
      <c r="R21" s="285">
        <f t="shared" si="2"/>
        <v>3.2</v>
      </c>
      <c r="S21" s="285">
        <f t="shared" si="3"/>
        <v>2.4545454545454546</v>
      </c>
      <c r="T21" s="285">
        <f t="shared" si="4"/>
        <v>2</v>
      </c>
      <c r="U21" s="285">
        <f t="shared" si="5"/>
        <v>2.75</v>
      </c>
      <c r="V21" s="286">
        <f t="shared" si="6"/>
        <v>0.75</v>
      </c>
      <c r="W21" s="308">
        <f t="shared" si="7"/>
        <v>2.027027027027027</v>
      </c>
      <c r="X21" s="285">
        <v>2.5675675675675675</v>
      </c>
      <c r="Y21" s="286">
        <v>2.3783783783783785</v>
      </c>
      <c r="Z21" s="543">
        <v>2</v>
      </c>
      <c r="AA21" s="437">
        <v>2.17</v>
      </c>
      <c r="AB21" s="372">
        <v>2.64</v>
      </c>
    </row>
    <row r="22" spans="1:28" s="3" customFormat="1" ht="13.5" customHeight="1">
      <c r="A22" s="760"/>
      <c r="B22" s="524">
        <v>52</v>
      </c>
      <c r="C22" s="234">
        <v>4</v>
      </c>
      <c r="D22" s="284">
        <v>11</v>
      </c>
      <c r="E22" s="284">
        <v>24</v>
      </c>
      <c r="F22" s="284">
        <v>22</v>
      </c>
      <c r="G22" s="284">
        <v>8</v>
      </c>
      <c r="H22" s="284">
        <v>16</v>
      </c>
      <c r="I22" s="236">
        <v>1</v>
      </c>
      <c r="J22" s="485">
        <f t="shared" si="8"/>
        <v>86</v>
      </c>
      <c r="K22" s="284">
        <v>116</v>
      </c>
      <c r="L22" s="329">
        <v>109</v>
      </c>
      <c r="M22" s="558">
        <v>6173</v>
      </c>
      <c r="N22" s="527">
        <v>6284</v>
      </c>
      <c r="O22" s="329">
        <v>7729</v>
      </c>
      <c r="P22" s="559">
        <f t="shared" si="0"/>
        <v>1.3333333333333333</v>
      </c>
      <c r="Q22" s="330">
        <f t="shared" si="1"/>
        <v>1.8333333333333333</v>
      </c>
      <c r="R22" s="330">
        <f t="shared" si="2"/>
        <v>4.8</v>
      </c>
      <c r="S22" s="330">
        <f t="shared" si="3"/>
        <v>2</v>
      </c>
      <c r="T22" s="330">
        <f t="shared" si="4"/>
        <v>2</v>
      </c>
      <c r="U22" s="330">
        <f t="shared" si="5"/>
        <v>4</v>
      </c>
      <c r="V22" s="331">
        <f t="shared" si="6"/>
        <v>0.25</v>
      </c>
      <c r="W22" s="332">
        <f t="shared" si="7"/>
        <v>2.324324324324324</v>
      </c>
      <c r="X22" s="330">
        <v>3.135135135135135</v>
      </c>
      <c r="Y22" s="331">
        <v>2.945945945945946</v>
      </c>
      <c r="Z22" s="560">
        <v>1.97</v>
      </c>
      <c r="AA22" s="531">
        <v>2</v>
      </c>
      <c r="AB22" s="372">
        <v>2.5</v>
      </c>
    </row>
    <row r="23" spans="1:28" s="46" customFormat="1" ht="13.5" customHeight="1">
      <c r="A23" s="770">
        <v>1</v>
      </c>
      <c r="B23" s="541" t="s">
        <v>0</v>
      </c>
      <c r="C23" s="68">
        <v>3</v>
      </c>
      <c r="D23" s="561">
        <v>4</v>
      </c>
      <c r="E23" s="561">
        <v>8</v>
      </c>
      <c r="F23" s="561">
        <v>14</v>
      </c>
      <c r="G23" s="561">
        <v>2</v>
      </c>
      <c r="H23" s="561">
        <v>6</v>
      </c>
      <c r="I23" s="461">
        <v>1</v>
      </c>
      <c r="J23" s="68">
        <f>SUM(C23:I23)</f>
        <v>38</v>
      </c>
      <c r="K23" s="561">
        <v>81</v>
      </c>
      <c r="L23" s="422">
        <v>107</v>
      </c>
      <c r="M23" s="542">
        <v>3628</v>
      </c>
      <c r="N23" s="284">
        <v>5011</v>
      </c>
      <c r="O23" s="236">
        <v>7883</v>
      </c>
      <c r="P23" s="302">
        <f t="shared" si="0"/>
        <v>1</v>
      </c>
      <c r="Q23" s="285">
        <f t="shared" si="1"/>
        <v>0.6666666666666666</v>
      </c>
      <c r="R23" s="285">
        <f t="shared" si="2"/>
        <v>1.6</v>
      </c>
      <c r="S23" s="285">
        <f t="shared" si="3"/>
        <v>1.2727272727272727</v>
      </c>
      <c r="T23" s="285">
        <f t="shared" si="4"/>
        <v>0.5</v>
      </c>
      <c r="U23" s="285">
        <f t="shared" si="5"/>
        <v>1.5</v>
      </c>
      <c r="V23" s="286">
        <f t="shared" si="6"/>
        <v>0.25</v>
      </c>
      <c r="W23" s="308">
        <f t="shared" si="7"/>
        <v>1.027027027027027</v>
      </c>
      <c r="X23" s="285">
        <v>2.189189189189189</v>
      </c>
      <c r="Y23" s="286">
        <v>2.891891891891892</v>
      </c>
      <c r="Z23" s="543">
        <v>1.25</v>
      </c>
      <c r="AA23" s="437">
        <v>1.66</v>
      </c>
      <c r="AB23" s="520">
        <v>2.53</v>
      </c>
    </row>
    <row r="24" spans="1:28" s="46" customFormat="1" ht="13.5" customHeight="1">
      <c r="A24" s="758"/>
      <c r="B24" s="545" t="s">
        <v>1</v>
      </c>
      <c r="C24" s="485">
        <v>3</v>
      </c>
      <c r="D24" s="435">
        <v>14</v>
      </c>
      <c r="E24" s="435">
        <v>23</v>
      </c>
      <c r="F24" s="435">
        <v>15</v>
      </c>
      <c r="G24" s="435">
        <v>13</v>
      </c>
      <c r="H24" s="435">
        <v>21</v>
      </c>
      <c r="I24" s="422">
        <v>0</v>
      </c>
      <c r="J24" s="485">
        <f t="shared" si="8"/>
        <v>89</v>
      </c>
      <c r="K24" s="435">
        <v>138</v>
      </c>
      <c r="L24" s="422">
        <v>106</v>
      </c>
      <c r="M24" s="542">
        <v>6854</v>
      </c>
      <c r="N24" s="284">
        <v>6063</v>
      </c>
      <c r="O24" s="236">
        <v>6847</v>
      </c>
      <c r="P24" s="302">
        <f t="shared" si="0"/>
        <v>1</v>
      </c>
      <c r="Q24" s="285">
        <f t="shared" si="1"/>
        <v>2.3333333333333335</v>
      </c>
      <c r="R24" s="285">
        <f t="shared" si="2"/>
        <v>4.6</v>
      </c>
      <c r="S24" s="285">
        <f t="shared" si="3"/>
        <v>1.3636363636363635</v>
      </c>
      <c r="T24" s="285">
        <f t="shared" si="4"/>
        <v>3.25</v>
      </c>
      <c r="U24" s="285">
        <f t="shared" si="5"/>
        <v>5.25</v>
      </c>
      <c r="V24" s="286">
        <f t="shared" si="6"/>
        <v>0</v>
      </c>
      <c r="W24" s="308">
        <f t="shared" si="7"/>
        <v>2.4054054054054053</v>
      </c>
      <c r="X24" s="285">
        <v>3.72972972972973</v>
      </c>
      <c r="Y24" s="286">
        <v>2.864864864864865</v>
      </c>
      <c r="Z24" s="543">
        <v>2.18</v>
      </c>
      <c r="AA24" s="437">
        <v>1.93</v>
      </c>
      <c r="AB24" s="372">
        <v>2.18</v>
      </c>
    </row>
    <row r="25" spans="1:28" s="46" customFormat="1" ht="13.5" customHeight="1">
      <c r="A25" s="758"/>
      <c r="B25" s="545" t="s">
        <v>2</v>
      </c>
      <c r="C25" s="485">
        <v>1</v>
      </c>
      <c r="D25" s="435">
        <v>2</v>
      </c>
      <c r="E25" s="435">
        <v>14</v>
      </c>
      <c r="F25" s="435">
        <v>26</v>
      </c>
      <c r="G25" s="435">
        <v>8</v>
      </c>
      <c r="H25" s="435">
        <v>9</v>
      </c>
      <c r="I25" s="422">
        <v>2</v>
      </c>
      <c r="J25" s="485">
        <f t="shared" si="8"/>
        <v>62</v>
      </c>
      <c r="K25" s="435">
        <v>52</v>
      </c>
      <c r="L25" s="422">
        <v>75</v>
      </c>
      <c r="M25" s="542">
        <v>3471</v>
      </c>
      <c r="N25" s="284">
        <v>3544</v>
      </c>
      <c r="O25" s="236">
        <v>5164</v>
      </c>
      <c r="P25" s="302">
        <f t="shared" si="0"/>
        <v>0.3333333333333333</v>
      </c>
      <c r="Q25" s="285">
        <f t="shared" si="1"/>
        <v>0.3333333333333333</v>
      </c>
      <c r="R25" s="285">
        <f t="shared" si="2"/>
        <v>2.8</v>
      </c>
      <c r="S25" s="285">
        <f t="shared" si="3"/>
        <v>2.3636363636363638</v>
      </c>
      <c r="T25" s="285">
        <f t="shared" si="4"/>
        <v>2</v>
      </c>
      <c r="U25" s="285">
        <f t="shared" si="5"/>
        <v>2.25</v>
      </c>
      <c r="V25" s="286">
        <f t="shared" si="6"/>
        <v>0.5</v>
      </c>
      <c r="W25" s="308">
        <f t="shared" si="7"/>
        <v>1.6756756756756757</v>
      </c>
      <c r="X25" s="285">
        <v>1.4054054054054055</v>
      </c>
      <c r="Y25" s="286">
        <v>2.027027027027027</v>
      </c>
      <c r="Z25" s="543">
        <v>1.1</v>
      </c>
      <c r="AA25" s="437">
        <v>1.12</v>
      </c>
      <c r="AB25" s="372">
        <v>1.64</v>
      </c>
    </row>
    <row r="26" spans="1:28" s="46" customFormat="1" ht="13.5" customHeight="1">
      <c r="A26" s="758"/>
      <c r="B26" s="545" t="s">
        <v>3</v>
      </c>
      <c r="C26" s="485">
        <v>1</v>
      </c>
      <c r="D26" s="435">
        <v>11</v>
      </c>
      <c r="E26" s="435">
        <v>17</v>
      </c>
      <c r="F26" s="435">
        <v>20</v>
      </c>
      <c r="G26" s="435">
        <v>3</v>
      </c>
      <c r="H26" s="435">
        <v>17</v>
      </c>
      <c r="I26" s="422">
        <v>1</v>
      </c>
      <c r="J26" s="485">
        <f t="shared" si="8"/>
        <v>70</v>
      </c>
      <c r="K26" s="435">
        <v>69</v>
      </c>
      <c r="L26" s="422">
        <v>67</v>
      </c>
      <c r="M26" s="542">
        <v>4581</v>
      </c>
      <c r="N26" s="284">
        <v>4235</v>
      </c>
      <c r="O26" s="236">
        <v>5223</v>
      </c>
      <c r="P26" s="302">
        <f t="shared" si="0"/>
        <v>0.3333333333333333</v>
      </c>
      <c r="Q26" s="285">
        <f t="shared" si="1"/>
        <v>1.8333333333333333</v>
      </c>
      <c r="R26" s="285">
        <f t="shared" si="2"/>
        <v>3.4</v>
      </c>
      <c r="S26" s="285">
        <f t="shared" si="3"/>
        <v>1.8181818181818181</v>
      </c>
      <c r="T26" s="285">
        <f t="shared" si="4"/>
        <v>0.75</v>
      </c>
      <c r="U26" s="285">
        <f t="shared" si="5"/>
        <v>4.25</v>
      </c>
      <c r="V26" s="286">
        <f t="shared" si="6"/>
        <v>0.25</v>
      </c>
      <c r="W26" s="308">
        <f t="shared" si="7"/>
        <v>1.8918918918918919</v>
      </c>
      <c r="X26" s="285">
        <v>1.864864864864865</v>
      </c>
      <c r="Y26" s="286">
        <v>1.8108108108108107</v>
      </c>
      <c r="Z26" s="543">
        <v>1.45</v>
      </c>
      <c r="AA26" s="437">
        <v>1.34</v>
      </c>
      <c r="AB26" s="372">
        <v>1.66</v>
      </c>
    </row>
    <row r="27" spans="1:28" s="46" customFormat="1" ht="13.5" customHeight="1">
      <c r="A27" s="759"/>
      <c r="B27" s="545" t="s">
        <v>4</v>
      </c>
      <c r="C27" s="485">
        <v>1</v>
      </c>
      <c r="D27" s="435">
        <v>3</v>
      </c>
      <c r="E27" s="435">
        <v>12</v>
      </c>
      <c r="F27" s="435">
        <v>8</v>
      </c>
      <c r="G27" s="435">
        <v>5</v>
      </c>
      <c r="H27" s="435">
        <v>6</v>
      </c>
      <c r="I27" s="422">
        <v>0</v>
      </c>
      <c r="J27" s="485">
        <f t="shared" si="8"/>
        <v>35</v>
      </c>
      <c r="K27" s="435">
        <v>56</v>
      </c>
      <c r="L27" s="429">
        <v>59</v>
      </c>
      <c r="M27" s="548">
        <v>2963</v>
      </c>
      <c r="N27" s="288">
        <v>3107</v>
      </c>
      <c r="O27" s="255">
        <v>4535</v>
      </c>
      <c r="P27" s="310">
        <f t="shared" si="0"/>
        <v>0.3333333333333333</v>
      </c>
      <c r="Q27" s="289">
        <f t="shared" si="1"/>
        <v>0.5</v>
      </c>
      <c r="R27" s="289">
        <f t="shared" si="2"/>
        <v>2.4</v>
      </c>
      <c r="S27" s="289">
        <f t="shared" si="3"/>
        <v>0.7272727272727273</v>
      </c>
      <c r="T27" s="289">
        <f t="shared" si="4"/>
        <v>1.25</v>
      </c>
      <c r="U27" s="289">
        <f t="shared" si="5"/>
        <v>1.5</v>
      </c>
      <c r="V27" s="290">
        <f t="shared" si="6"/>
        <v>0</v>
      </c>
      <c r="W27" s="312">
        <f t="shared" si="7"/>
        <v>0.9459459459459459</v>
      </c>
      <c r="X27" s="289">
        <v>1.5135135135135136</v>
      </c>
      <c r="Y27" s="290">
        <v>1.5945945945945945</v>
      </c>
      <c r="Z27" s="549">
        <v>0.94</v>
      </c>
      <c r="AA27" s="446">
        <v>0.98</v>
      </c>
      <c r="AB27" s="372">
        <v>1.44</v>
      </c>
    </row>
    <row r="28" spans="1:28" s="3" customFormat="1" ht="13.5" customHeight="1">
      <c r="A28" s="771">
        <v>2</v>
      </c>
      <c r="B28" s="562" t="s">
        <v>5</v>
      </c>
      <c r="C28" s="275">
        <v>2</v>
      </c>
      <c r="D28" s="450">
        <v>3</v>
      </c>
      <c r="E28" s="450">
        <v>11</v>
      </c>
      <c r="F28" s="450">
        <v>35</v>
      </c>
      <c r="G28" s="450">
        <v>6</v>
      </c>
      <c r="H28" s="450">
        <v>7</v>
      </c>
      <c r="I28" s="277">
        <v>5</v>
      </c>
      <c r="J28" s="551">
        <f t="shared" si="8"/>
        <v>69</v>
      </c>
      <c r="K28" s="450">
        <v>54</v>
      </c>
      <c r="L28" s="236">
        <v>65</v>
      </c>
      <c r="M28" s="542">
        <v>3661</v>
      </c>
      <c r="N28" s="284">
        <v>4081</v>
      </c>
      <c r="O28" s="236">
        <v>4318</v>
      </c>
      <c r="P28" s="302">
        <f t="shared" si="0"/>
        <v>0.6666666666666666</v>
      </c>
      <c r="Q28" s="285">
        <f t="shared" si="1"/>
        <v>0.5</v>
      </c>
      <c r="R28" s="285">
        <f t="shared" si="2"/>
        <v>2.2</v>
      </c>
      <c r="S28" s="285">
        <f t="shared" si="3"/>
        <v>3.1818181818181817</v>
      </c>
      <c r="T28" s="285">
        <f t="shared" si="4"/>
        <v>1.5</v>
      </c>
      <c r="U28" s="285">
        <f t="shared" si="5"/>
        <v>1.75</v>
      </c>
      <c r="V28" s="309">
        <f t="shared" si="6"/>
        <v>1.25</v>
      </c>
      <c r="W28" s="308">
        <f t="shared" si="7"/>
        <v>1.864864864864865</v>
      </c>
      <c r="X28" s="285">
        <v>1.4594594594594594</v>
      </c>
      <c r="Y28" s="286">
        <v>1.7567567567567568</v>
      </c>
      <c r="Z28" s="543">
        <v>1.16</v>
      </c>
      <c r="AA28" s="437">
        <v>1.3</v>
      </c>
      <c r="AB28" s="487">
        <v>1.37</v>
      </c>
    </row>
    <row r="29" spans="1:28" s="3" customFormat="1" ht="13.5" customHeight="1">
      <c r="A29" s="772"/>
      <c r="B29" s="545" t="s">
        <v>6</v>
      </c>
      <c r="C29" s="234">
        <v>3</v>
      </c>
      <c r="D29" s="284">
        <v>4</v>
      </c>
      <c r="E29" s="284">
        <v>11</v>
      </c>
      <c r="F29" s="284">
        <v>24</v>
      </c>
      <c r="G29" s="284">
        <v>7</v>
      </c>
      <c r="H29" s="284">
        <v>3</v>
      </c>
      <c r="I29" s="236">
        <v>0</v>
      </c>
      <c r="J29" s="485">
        <f t="shared" si="8"/>
        <v>52</v>
      </c>
      <c r="K29" s="284">
        <v>75</v>
      </c>
      <c r="L29" s="236">
        <v>78</v>
      </c>
      <c r="M29" s="542">
        <v>3338</v>
      </c>
      <c r="N29" s="284">
        <v>3272</v>
      </c>
      <c r="O29" s="236">
        <v>4765</v>
      </c>
      <c r="P29" s="302">
        <f t="shared" si="0"/>
        <v>1</v>
      </c>
      <c r="Q29" s="285">
        <f t="shared" si="1"/>
        <v>0.6666666666666666</v>
      </c>
      <c r="R29" s="285">
        <f t="shared" si="2"/>
        <v>2.2</v>
      </c>
      <c r="S29" s="285">
        <f t="shared" si="3"/>
        <v>2.1818181818181817</v>
      </c>
      <c r="T29" s="285">
        <f t="shared" si="4"/>
        <v>1.75</v>
      </c>
      <c r="U29" s="285">
        <f t="shared" si="5"/>
        <v>0.75</v>
      </c>
      <c r="V29" s="309">
        <f t="shared" si="6"/>
        <v>0</v>
      </c>
      <c r="W29" s="308">
        <f t="shared" si="7"/>
        <v>1.4054054054054055</v>
      </c>
      <c r="X29" s="285">
        <v>2.027027027027027</v>
      </c>
      <c r="Y29" s="286">
        <v>2.108108108108108</v>
      </c>
      <c r="Z29" s="543">
        <v>1.06</v>
      </c>
      <c r="AA29" s="437">
        <v>1.04</v>
      </c>
      <c r="AB29" s="372">
        <v>1.51</v>
      </c>
    </row>
    <row r="30" spans="1:28" s="3" customFormat="1" ht="13.5" customHeight="1">
      <c r="A30" s="772"/>
      <c r="B30" s="545" t="s">
        <v>7</v>
      </c>
      <c r="C30" s="234">
        <v>1</v>
      </c>
      <c r="D30" s="284">
        <v>1</v>
      </c>
      <c r="E30" s="284">
        <v>15</v>
      </c>
      <c r="F30" s="284">
        <v>25</v>
      </c>
      <c r="G30" s="284">
        <v>12</v>
      </c>
      <c r="H30" s="284">
        <v>10</v>
      </c>
      <c r="I30" s="236">
        <v>1</v>
      </c>
      <c r="J30" s="485">
        <f t="shared" si="8"/>
        <v>65</v>
      </c>
      <c r="K30" s="284">
        <v>67</v>
      </c>
      <c r="L30" s="236">
        <v>46</v>
      </c>
      <c r="M30" s="542">
        <v>3522</v>
      </c>
      <c r="N30" s="284">
        <v>4047</v>
      </c>
      <c r="O30" s="236">
        <v>4573</v>
      </c>
      <c r="P30" s="302">
        <f t="shared" si="0"/>
        <v>0.3333333333333333</v>
      </c>
      <c r="Q30" s="285">
        <f t="shared" si="1"/>
        <v>0.16666666666666666</v>
      </c>
      <c r="R30" s="285">
        <f t="shared" si="2"/>
        <v>3</v>
      </c>
      <c r="S30" s="285">
        <f t="shared" si="3"/>
        <v>2.272727272727273</v>
      </c>
      <c r="T30" s="285">
        <f t="shared" si="4"/>
        <v>3</v>
      </c>
      <c r="U30" s="285">
        <f t="shared" si="5"/>
        <v>2.5</v>
      </c>
      <c r="V30" s="309">
        <f t="shared" si="6"/>
        <v>0.25</v>
      </c>
      <c r="W30" s="308">
        <f t="shared" si="7"/>
        <v>1.7567567567567568</v>
      </c>
      <c r="X30" s="285">
        <v>1.8108108108108107</v>
      </c>
      <c r="Y30" s="286">
        <v>1.2432432432432432</v>
      </c>
      <c r="Z30" s="543">
        <v>1.11</v>
      </c>
      <c r="AA30" s="437">
        <v>1.28</v>
      </c>
      <c r="AB30" s="372">
        <v>1.45</v>
      </c>
    </row>
    <row r="31" spans="1:28" s="3" customFormat="1" ht="13.5" customHeight="1">
      <c r="A31" s="773"/>
      <c r="B31" s="546" t="s">
        <v>8</v>
      </c>
      <c r="C31" s="253">
        <v>3</v>
      </c>
      <c r="D31" s="288">
        <v>6</v>
      </c>
      <c r="E31" s="288">
        <v>17</v>
      </c>
      <c r="F31" s="288">
        <v>23</v>
      </c>
      <c r="G31" s="288">
        <v>5</v>
      </c>
      <c r="H31" s="288">
        <v>6</v>
      </c>
      <c r="I31" s="255">
        <v>0</v>
      </c>
      <c r="J31" s="547">
        <f t="shared" si="8"/>
        <v>60</v>
      </c>
      <c r="K31" s="288">
        <v>57</v>
      </c>
      <c r="L31" s="255">
        <v>70</v>
      </c>
      <c r="M31" s="548">
        <v>3165</v>
      </c>
      <c r="N31" s="288">
        <v>3349</v>
      </c>
      <c r="O31" s="255">
        <v>4338</v>
      </c>
      <c r="P31" s="310">
        <f t="shared" si="0"/>
        <v>1</v>
      </c>
      <c r="Q31" s="289">
        <f t="shared" si="1"/>
        <v>1</v>
      </c>
      <c r="R31" s="289">
        <f t="shared" si="2"/>
        <v>3.4</v>
      </c>
      <c r="S31" s="289">
        <f t="shared" si="3"/>
        <v>2.090909090909091</v>
      </c>
      <c r="T31" s="289">
        <f t="shared" si="4"/>
        <v>1.25</v>
      </c>
      <c r="U31" s="289">
        <f t="shared" si="5"/>
        <v>1.5</v>
      </c>
      <c r="V31" s="311">
        <f t="shared" si="6"/>
        <v>0</v>
      </c>
      <c r="W31" s="312">
        <f t="shared" si="7"/>
        <v>1.6216216216216217</v>
      </c>
      <c r="X31" s="289">
        <v>1.5405405405405406</v>
      </c>
      <c r="Y31" s="290">
        <v>1.8918918918918919</v>
      </c>
      <c r="Z31" s="549">
        <v>1</v>
      </c>
      <c r="AA31" s="446">
        <v>1.06</v>
      </c>
      <c r="AB31" s="374">
        <v>1.38</v>
      </c>
    </row>
    <row r="32" spans="1:28" s="3" customFormat="1" ht="13.5" customHeight="1">
      <c r="A32" s="757">
        <v>3</v>
      </c>
      <c r="B32" s="545" t="s">
        <v>9</v>
      </c>
      <c r="C32" s="234">
        <v>2</v>
      </c>
      <c r="D32" s="284">
        <v>0</v>
      </c>
      <c r="E32" s="284">
        <v>5</v>
      </c>
      <c r="F32" s="284">
        <v>17</v>
      </c>
      <c r="G32" s="284">
        <v>8</v>
      </c>
      <c r="H32" s="284">
        <v>3</v>
      </c>
      <c r="I32" s="236">
        <v>16</v>
      </c>
      <c r="J32" s="485">
        <f t="shared" si="8"/>
        <v>51</v>
      </c>
      <c r="K32" s="284">
        <v>74</v>
      </c>
      <c r="L32" s="236">
        <v>64</v>
      </c>
      <c r="M32" s="542">
        <v>3258</v>
      </c>
      <c r="N32" s="284">
        <v>3871</v>
      </c>
      <c r="O32" s="236">
        <v>4406</v>
      </c>
      <c r="P32" s="302">
        <f t="shared" si="0"/>
        <v>0.6666666666666666</v>
      </c>
      <c r="Q32" s="285">
        <f t="shared" si="1"/>
        <v>0</v>
      </c>
      <c r="R32" s="285">
        <f t="shared" si="2"/>
        <v>1</v>
      </c>
      <c r="S32" s="285">
        <f t="shared" si="3"/>
        <v>1.5454545454545454</v>
      </c>
      <c r="T32" s="285">
        <f t="shared" si="4"/>
        <v>2</v>
      </c>
      <c r="U32" s="285">
        <f t="shared" si="5"/>
        <v>0.75</v>
      </c>
      <c r="V32" s="286">
        <f t="shared" si="6"/>
        <v>4</v>
      </c>
      <c r="W32" s="308">
        <f t="shared" si="7"/>
        <v>1.3783783783783783</v>
      </c>
      <c r="X32" s="285">
        <v>2</v>
      </c>
      <c r="Y32" s="286">
        <v>1.7297297297297298</v>
      </c>
      <c r="Z32" s="543">
        <v>1.03</v>
      </c>
      <c r="AA32" s="437">
        <v>1.23</v>
      </c>
      <c r="AB32" s="372">
        <v>1.4</v>
      </c>
    </row>
    <row r="33" spans="1:28" s="3" customFormat="1" ht="13.5" customHeight="1">
      <c r="A33" s="758"/>
      <c r="B33" s="545" t="s">
        <v>10</v>
      </c>
      <c r="C33" s="234">
        <v>2</v>
      </c>
      <c r="D33" s="284">
        <v>7</v>
      </c>
      <c r="E33" s="284">
        <v>8</v>
      </c>
      <c r="F33" s="284">
        <v>18</v>
      </c>
      <c r="G33" s="284">
        <v>12</v>
      </c>
      <c r="H33" s="284">
        <v>6</v>
      </c>
      <c r="I33" s="236">
        <v>3</v>
      </c>
      <c r="J33" s="485">
        <f t="shared" si="8"/>
        <v>56</v>
      </c>
      <c r="K33" s="284">
        <v>57</v>
      </c>
      <c r="L33" s="236">
        <v>67</v>
      </c>
      <c r="M33" s="542">
        <v>3020</v>
      </c>
      <c r="N33" s="284">
        <v>3399</v>
      </c>
      <c r="O33" s="236">
        <v>4238</v>
      </c>
      <c r="P33" s="302">
        <f t="shared" si="0"/>
        <v>0.6666666666666666</v>
      </c>
      <c r="Q33" s="285">
        <f t="shared" si="1"/>
        <v>1.1666666666666667</v>
      </c>
      <c r="R33" s="285">
        <f t="shared" si="2"/>
        <v>1.6</v>
      </c>
      <c r="S33" s="285">
        <f t="shared" si="3"/>
        <v>1.6363636363636365</v>
      </c>
      <c r="T33" s="285">
        <f t="shared" si="4"/>
        <v>3</v>
      </c>
      <c r="U33" s="285">
        <f t="shared" si="5"/>
        <v>1.5</v>
      </c>
      <c r="V33" s="286">
        <f t="shared" si="6"/>
        <v>0.75</v>
      </c>
      <c r="W33" s="308">
        <f t="shared" si="7"/>
        <v>1.5135135135135136</v>
      </c>
      <c r="X33" s="285">
        <v>1.5405405405405406</v>
      </c>
      <c r="Y33" s="286">
        <v>1.8108108108108107</v>
      </c>
      <c r="Z33" s="543">
        <v>0.96</v>
      </c>
      <c r="AA33" s="437">
        <v>1.08</v>
      </c>
      <c r="AB33" s="372">
        <v>1.35</v>
      </c>
    </row>
    <row r="34" spans="1:28" s="3" customFormat="1" ht="13.5" customHeight="1">
      <c r="A34" s="758"/>
      <c r="B34" s="545" t="s">
        <v>11</v>
      </c>
      <c r="C34" s="234">
        <v>4</v>
      </c>
      <c r="D34" s="284">
        <v>6</v>
      </c>
      <c r="E34" s="284">
        <v>9</v>
      </c>
      <c r="F34" s="284">
        <v>12</v>
      </c>
      <c r="G34" s="284">
        <v>2</v>
      </c>
      <c r="H34" s="284">
        <v>4</v>
      </c>
      <c r="I34" s="236">
        <v>11</v>
      </c>
      <c r="J34" s="485">
        <f t="shared" si="8"/>
        <v>48</v>
      </c>
      <c r="K34" s="284">
        <v>76</v>
      </c>
      <c r="L34" s="236">
        <v>51</v>
      </c>
      <c r="M34" s="542">
        <v>2781</v>
      </c>
      <c r="N34" s="284">
        <v>3658</v>
      </c>
      <c r="O34" s="236">
        <v>4549</v>
      </c>
      <c r="P34" s="302">
        <f t="shared" si="0"/>
        <v>1.3333333333333333</v>
      </c>
      <c r="Q34" s="285">
        <f t="shared" si="1"/>
        <v>1</v>
      </c>
      <c r="R34" s="285">
        <f t="shared" si="2"/>
        <v>1.8</v>
      </c>
      <c r="S34" s="285">
        <f t="shared" si="3"/>
        <v>1.0909090909090908</v>
      </c>
      <c r="T34" s="285">
        <f t="shared" si="4"/>
        <v>0.5</v>
      </c>
      <c r="U34" s="285">
        <f t="shared" si="5"/>
        <v>1</v>
      </c>
      <c r="V34" s="286">
        <f t="shared" si="6"/>
        <v>2.75</v>
      </c>
      <c r="W34" s="308">
        <f t="shared" si="7"/>
        <v>1.2972972972972974</v>
      </c>
      <c r="X34" s="285">
        <v>2.054054054054054</v>
      </c>
      <c r="Y34" s="286">
        <v>1.3783783783783783</v>
      </c>
      <c r="Z34" s="543">
        <v>0.88</v>
      </c>
      <c r="AA34" s="437">
        <v>1.16</v>
      </c>
      <c r="AB34" s="372">
        <v>1.45</v>
      </c>
    </row>
    <row r="35" spans="1:28" s="3" customFormat="1" ht="13.5" customHeight="1">
      <c r="A35" s="759"/>
      <c r="B35" s="546" t="s">
        <v>12</v>
      </c>
      <c r="C35" s="253">
        <v>0</v>
      </c>
      <c r="D35" s="288">
        <v>5</v>
      </c>
      <c r="E35" s="288">
        <v>18</v>
      </c>
      <c r="F35" s="288">
        <v>14</v>
      </c>
      <c r="G35" s="288">
        <v>5</v>
      </c>
      <c r="H35" s="288">
        <v>4</v>
      </c>
      <c r="I35" s="255">
        <v>5</v>
      </c>
      <c r="J35" s="547">
        <f t="shared" si="8"/>
        <v>51</v>
      </c>
      <c r="K35" s="288">
        <v>52</v>
      </c>
      <c r="L35" s="255">
        <v>38</v>
      </c>
      <c r="M35" s="548">
        <v>3196</v>
      </c>
      <c r="N35" s="288">
        <v>3706</v>
      </c>
      <c r="O35" s="255">
        <v>3936</v>
      </c>
      <c r="P35" s="310">
        <f t="shared" si="0"/>
        <v>0</v>
      </c>
      <c r="Q35" s="289">
        <f t="shared" si="1"/>
        <v>0.8333333333333334</v>
      </c>
      <c r="R35" s="289">
        <f t="shared" si="2"/>
        <v>3.6</v>
      </c>
      <c r="S35" s="289">
        <f t="shared" si="3"/>
        <v>1.2727272727272727</v>
      </c>
      <c r="T35" s="289">
        <f t="shared" si="4"/>
        <v>1.25</v>
      </c>
      <c r="U35" s="289">
        <f t="shared" si="5"/>
        <v>1</v>
      </c>
      <c r="V35" s="290">
        <f t="shared" si="6"/>
        <v>1.25</v>
      </c>
      <c r="W35" s="312">
        <f t="shared" si="7"/>
        <v>1.3783783783783783</v>
      </c>
      <c r="X35" s="289">
        <v>1.4054054054054055</v>
      </c>
      <c r="Y35" s="290">
        <v>1.027027027027027</v>
      </c>
      <c r="Z35" s="549">
        <v>1.01</v>
      </c>
      <c r="AA35" s="446">
        <v>1.18</v>
      </c>
      <c r="AB35" s="374">
        <v>1.25</v>
      </c>
    </row>
    <row r="36" spans="1:28" s="3" customFormat="1" ht="13.5" customHeight="1">
      <c r="A36" s="757">
        <v>4</v>
      </c>
      <c r="B36" s="545" t="s">
        <v>13</v>
      </c>
      <c r="C36" s="234">
        <v>5</v>
      </c>
      <c r="D36" s="284">
        <v>10</v>
      </c>
      <c r="E36" s="284">
        <v>10</v>
      </c>
      <c r="F36" s="284">
        <v>5</v>
      </c>
      <c r="G36" s="284">
        <v>3</v>
      </c>
      <c r="H36" s="284">
        <v>4</v>
      </c>
      <c r="I36" s="236">
        <v>9</v>
      </c>
      <c r="J36" s="485">
        <f t="shared" si="8"/>
        <v>46</v>
      </c>
      <c r="K36" s="284">
        <v>96</v>
      </c>
      <c r="L36" s="236">
        <v>48</v>
      </c>
      <c r="M36" s="542">
        <v>3048</v>
      </c>
      <c r="N36" s="284">
        <v>3607</v>
      </c>
      <c r="O36" s="236">
        <v>3830</v>
      </c>
      <c r="P36" s="302">
        <f t="shared" si="0"/>
        <v>1.6666666666666667</v>
      </c>
      <c r="Q36" s="285">
        <f t="shared" si="1"/>
        <v>1.6666666666666667</v>
      </c>
      <c r="R36" s="285">
        <f t="shared" si="2"/>
        <v>2</v>
      </c>
      <c r="S36" s="285">
        <f t="shared" si="3"/>
        <v>0.45454545454545453</v>
      </c>
      <c r="T36" s="285">
        <f t="shared" si="4"/>
        <v>0.75</v>
      </c>
      <c r="U36" s="285">
        <f t="shared" si="5"/>
        <v>1</v>
      </c>
      <c r="V36" s="309">
        <f t="shared" si="6"/>
        <v>2.25</v>
      </c>
      <c r="W36" s="308">
        <f t="shared" si="7"/>
        <v>1.2432432432432432</v>
      </c>
      <c r="X36" s="285">
        <v>2.5945945945945947</v>
      </c>
      <c r="Y36" s="286">
        <v>1.2972972972972974</v>
      </c>
      <c r="Z36" s="543">
        <v>0.97</v>
      </c>
      <c r="AA36" s="437">
        <v>1.14</v>
      </c>
      <c r="AB36" s="372">
        <v>1.22</v>
      </c>
    </row>
    <row r="37" spans="1:28" s="3" customFormat="1" ht="13.5" customHeight="1">
      <c r="A37" s="758"/>
      <c r="B37" s="545" t="s">
        <v>14</v>
      </c>
      <c r="C37" s="234">
        <v>1</v>
      </c>
      <c r="D37" s="284">
        <v>1</v>
      </c>
      <c r="E37" s="284">
        <v>11</v>
      </c>
      <c r="F37" s="284">
        <v>14</v>
      </c>
      <c r="G37" s="284">
        <v>7</v>
      </c>
      <c r="H37" s="284">
        <v>4</v>
      </c>
      <c r="I37" s="236">
        <v>8</v>
      </c>
      <c r="J37" s="485">
        <f t="shared" si="8"/>
        <v>46</v>
      </c>
      <c r="K37" s="284">
        <v>66</v>
      </c>
      <c r="L37" s="236">
        <v>40</v>
      </c>
      <c r="M37" s="542">
        <v>2887</v>
      </c>
      <c r="N37" s="284">
        <v>3347</v>
      </c>
      <c r="O37" s="236">
        <v>3542</v>
      </c>
      <c r="P37" s="302">
        <f t="shared" si="0"/>
        <v>0.3333333333333333</v>
      </c>
      <c r="Q37" s="285">
        <f t="shared" si="1"/>
        <v>0.16666666666666666</v>
      </c>
      <c r="R37" s="285">
        <f t="shared" si="2"/>
        <v>2.2</v>
      </c>
      <c r="S37" s="285">
        <f t="shared" si="3"/>
        <v>1.2727272727272727</v>
      </c>
      <c r="T37" s="285">
        <f t="shared" si="4"/>
        <v>1.75</v>
      </c>
      <c r="U37" s="285">
        <f t="shared" si="5"/>
        <v>1</v>
      </c>
      <c r="V37" s="309">
        <f t="shared" si="6"/>
        <v>2</v>
      </c>
      <c r="W37" s="308">
        <f t="shared" si="7"/>
        <v>1.2432432432432432</v>
      </c>
      <c r="X37" s="285">
        <v>1.7837837837837838</v>
      </c>
      <c r="Y37" s="286">
        <v>1.0810810810810811</v>
      </c>
      <c r="Z37" s="543">
        <v>0.91</v>
      </c>
      <c r="AA37" s="437">
        <v>1.06</v>
      </c>
      <c r="AB37" s="372">
        <v>1.12</v>
      </c>
    </row>
    <row r="38" spans="1:28" s="3" customFormat="1" ht="13.5" customHeight="1">
      <c r="A38" s="758"/>
      <c r="B38" s="545" t="s">
        <v>15</v>
      </c>
      <c r="C38" s="234">
        <v>2</v>
      </c>
      <c r="D38" s="284">
        <v>3</v>
      </c>
      <c r="E38" s="284">
        <v>5</v>
      </c>
      <c r="F38" s="284">
        <v>7</v>
      </c>
      <c r="G38" s="284">
        <v>5</v>
      </c>
      <c r="H38" s="284">
        <v>3</v>
      </c>
      <c r="I38" s="236">
        <v>6</v>
      </c>
      <c r="J38" s="485">
        <f t="shared" si="8"/>
        <v>31</v>
      </c>
      <c r="K38" s="284">
        <v>85</v>
      </c>
      <c r="L38" s="236">
        <v>41</v>
      </c>
      <c r="M38" s="542">
        <v>2779</v>
      </c>
      <c r="N38" s="284">
        <v>3195</v>
      </c>
      <c r="O38" s="236">
        <v>3430</v>
      </c>
      <c r="P38" s="302">
        <f aca="true" t="shared" si="9" ref="P38:P57">C38/3</f>
        <v>0.6666666666666666</v>
      </c>
      <c r="Q38" s="285">
        <f aca="true" t="shared" si="10" ref="Q38:Q57">D38/6</f>
        <v>0.5</v>
      </c>
      <c r="R38" s="285">
        <f aca="true" t="shared" si="11" ref="R38:R57">E38/5</f>
        <v>1</v>
      </c>
      <c r="S38" s="285">
        <f aca="true" t="shared" si="12" ref="S38:S57">F38/11</f>
        <v>0.6363636363636364</v>
      </c>
      <c r="T38" s="285">
        <f aca="true" t="shared" si="13" ref="T38:T57">G38/4</f>
        <v>1.25</v>
      </c>
      <c r="U38" s="285">
        <f aca="true" t="shared" si="14" ref="U38:U57">H38/4</f>
        <v>0.75</v>
      </c>
      <c r="V38" s="309">
        <f aca="true" t="shared" si="15" ref="V38:V57">I38/4</f>
        <v>1.5</v>
      </c>
      <c r="W38" s="308">
        <f aca="true" t="shared" si="16" ref="W38:W57">J38/37</f>
        <v>0.8378378378378378</v>
      </c>
      <c r="X38" s="285">
        <v>2.2972972972972974</v>
      </c>
      <c r="Y38" s="286">
        <v>1.1081081081081081</v>
      </c>
      <c r="Z38" s="543">
        <v>0.88</v>
      </c>
      <c r="AA38" s="437">
        <v>1.01</v>
      </c>
      <c r="AB38" s="372">
        <v>1.09</v>
      </c>
    </row>
    <row r="39" spans="1:28" s="3" customFormat="1" ht="13.5" customHeight="1">
      <c r="A39" s="759"/>
      <c r="B39" s="545" t="s">
        <v>16</v>
      </c>
      <c r="C39" s="234">
        <v>0</v>
      </c>
      <c r="D39" s="284">
        <v>0</v>
      </c>
      <c r="E39" s="284">
        <v>4</v>
      </c>
      <c r="F39" s="284">
        <v>8</v>
      </c>
      <c r="G39" s="284">
        <v>6</v>
      </c>
      <c r="H39" s="284">
        <v>6</v>
      </c>
      <c r="I39" s="236">
        <v>7</v>
      </c>
      <c r="J39" s="485">
        <f t="shared" si="8"/>
        <v>31</v>
      </c>
      <c r="K39" s="284">
        <v>88</v>
      </c>
      <c r="L39" s="255">
        <v>48</v>
      </c>
      <c r="M39" s="548">
        <v>2919</v>
      </c>
      <c r="N39" s="288">
        <v>3617</v>
      </c>
      <c r="O39" s="255">
        <v>4116</v>
      </c>
      <c r="P39" s="310">
        <f t="shared" si="9"/>
        <v>0</v>
      </c>
      <c r="Q39" s="289">
        <f t="shared" si="10"/>
        <v>0</v>
      </c>
      <c r="R39" s="289">
        <f t="shared" si="11"/>
        <v>0.8</v>
      </c>
      <c r="S39" s="289">
        <f t="shared" si="12"/>
        <v>0.7272727272727273</v>
      </c>
      <c r="T39" s="289">
        <f t="shared" si="13"/>
        <v>1.5</v>
      </c>
      <c r="U39" s="289">
        <f t="shared" si="14"/>
        <v>1.5</v>
      </c>
      <c r="V39" s="311">
        <f t="shared" si="15"/>
        <v>1.75</v>
      </c>
      <c r="W39" s="312">
        <f t="shared" si="16"/>
        <v>0.8378378378378378</v>
      </c>
      <c r="X39" s="289">
        <v>2.3783783783783785</v>
      </c>
      <c r="Y39" s="290">
        <v>1.2972972972972974</v>
      </c>
      <c r="Z39" s="549">
        <v>0.93</v>
      </c>
      <c r="AA39" s="446">
        <v>1.15</v>
      </c>
      <c r="AB39" s="372">
        <v>1.31</v>
      </c>
    </row>
    <row r="40" spans="1:28" s="3" customFormat="1" ht="13.5" customHeight="1">
      <c r="A40" s="757">
        <v>5</v>
      </c>
      <c r="B40" s="562" t="s">
        <v>17</v>
      </c>
      <c r="C40" s="275">
        <v>0</v>
      </c>
      <c r="D40" s="450">
        <v>3</v>
      </c>
      <c r="E40" s="450">
        <v>10</v>
      </c>
      <c r="F40" s="450">
        <v>10</v>
      </c>
      <c r="G40" s="450">
        <v>8</v>
      </c>
      <c r="H40" s="450">
        <v>4</v>
      </c>
      <c r="I40" s="277">
        <v>9</v>
      </c>
      <c r="J40" s="551">
        <f t="shared" si="8"/>
        <v>44</v>
      </c>
      <c r="K40" s="450">
        <v>55</v>
      </c>
      <c r="L40" s="236">
        <v>24</v>
      </c>
      <c r="M40" s="542">
        <v>3270</v>
      </c>
      <c r="N40" s="284">
        <v>2896</v>
      </c>
      <c r="O40" s="236">
        <v>2818</v>
      </c>
      <c r="P40" s="302">
        <f t="shared" si="9"/>
        <v>0</v>
      </c>
      <c r="Q40" s="285">
        <f t="shared" si="10"/>
        <v>0.5</v>
      </c>
      <c r="R40" s="285">
        <f t="shared" si="11"/>
        <v>2</v>
      </c>
      <c r="S40" s="285">
        <f t="shared" si="12"/>
        <v>0.9090909090909091</v>
      </c>
      <c r="T40" s="285">
        <f t="shared" si="13"/>
        <v>2</v>
      </c>
      <c r="U40" s="285">
        <f t="shared" si="14"/>
        <v>1</v>
      </c>
      <c r="V40" s="309">
        <f t="shared" si="15"/>
        <v>2.25</v>
      </c>
      <c r="W40" s="308">
        <f t="shared" si="16"/>
        <v>1.1891891891891893</v>
      </c>
      <c r="X40" s="285">
        <v>1.4864864864864864</v>
      </c>
      <c r="Y40" s="286">
        <v>0.6486486486486487</v>
      </c>
      <c r="Z40" s="543">
        <v>1.05</v>
      </c>
      <c r="AA40" s="437">
        <v>0.93</v>
      </c>
      <c r="AB40" s="487">
        <v>0.91</v>
      </c>
    </row>
    <row r="41" spans="1:28" s="3" customFormat="1" ht="13.5" customHeight="1">
      <c r="A41" s="758"/>
      <c r="B41" s="545" t="s">
        <v>18</v>
      </c>
      <c r="C41" s="234">
        <v>0</v>
      </c>
      <c r="D41" s="284">
        <v>2</v>
      </c>
      <c r="E41" s="284">
        <v>5</v>
      </c>
      <c r="F41" s="284">
        <v>19</v>
      </c>
      <c r="G41" s="284">
        <v>4</v>
      </c>
      <c r="H41" s="284">
        <v>17</v>
      </c>
      <c r="I41" s="236">
        <v>6</v>
      </c>
      <c r="J41" s="485">
        <f t="shared" si="8"/>
        <v>53</v>
      </c>
      <c r="K41" s="284">
        <v>120</v>
      </c>
      <c r="L41" s="236">
        <v>50</v>
      </c>
      <c r="M41" s="542">
        <v>3896</v>
      </c>
      <c r="N41" s="284">
        <v>4880</v>
      </c>
      <c r="O41" s="236">
        <v>5523</v>
      </c>
      <c r="P41" s="302">
        <f t="shared" si="9"/>
        <v>0</v>
      </c>
      <c r="Q41" s="285">
        <f t="shared" si="10"/>
        <v>0.3333333333333333</v>
      </c>
      <c r="R41" s="285">
        <f t="shared" si="11"/>
        <v>1</v>
      </c>
      <c r="S41" s="285">
        <f t="shared" si="12"/>
        <v>1.7272727272727273</v>
      </c>
      <c r="T41" s="285">
        <f t="shared" si="13"/>
        <v>1</v>
      </c>
      <c r="U41" s="285">
        <f t="shared" si="14"/>
        <v>4.25</v>
      </c>
      <c r="V41" s="286">
        <f t="shared" si="15"/>
        <v>1.5</v>
      </c>
      <c r="W41" s="308">
        <f t="shared" si="16"/>
        <v>1.4324324324324325</v>
      </c>
      <c r="X41" s="285">
        <v>3.2432432432432434</v>
      </c>
      <c r="Y41" s="286">
        <v>1.3513513513513513</v>
      </c>
      <c r="Z41" s="543">
        <v>1.23</v>
      </c>
      <c r="AA41" s="437">
        <v>1.55</v>
      </c>
      <c r="AB41" s="372">
        <v>1.75</v>
      </c>
    </row>
    <row r="42" spans="1:28" s="3" customFormat="1" ht="13.5" customHeight="1">
      <c r="A42" s="758"/>
      <c r="B42" s="545" t="s">
        <v>19</v>
      </c>
      <c r="C42" s="234">
        <v>6</v>
      </c>
      <c r="D42" s="284">
        <v>4</v>
      </c>
      <c r="E42" s="284">
        <v>9</v>
      </c>
      <c r="F42" s="284">
        <v>13</v>
      </c>
      <c r="G42" s="284">
        <v>11</v>
      </c>
      <c r="H42" s="284">
        <v>2</v>
      </c>
      <c r="I42" s="236">
        <v>6</v>
      </c>
      <c r="J42" s="485">
        <f t="shared" si="8"/>
        <v>51</v>
      </c>
      <c r="K42" s="284">
        <v>86</v>
      </c>
      <c r="L42" s="236">
        <v>55</v>
      </c>
      <c r="M42" s="542">
        <v>4004</v>
      </c>
      <c r="N42" s="284">
        <v>4371</v>
      </c>
      <c r="O42" s="236">
        <v>3843</v>
      </c>
      <c r="P42" s="302">
        <f t="shared" si="9"/>
        <v>2</v>
      </c>
      <c r="Q42" s="285">
        <f t="shared" si="10"/>
        <v>0.6666666666666666</v>
      </c>
      <c r="R42" s="285">
        <f t="shared" si="11"/>
        <v>1.8</v>
      </c>
      <c r="S42" s="285">
        <f t="shared" si="12"/>
        <v>1.1818181818181819</v>
      </c>
      <c r="T42" s="285">
        <f t="shared" si="13"/>
        <v>2.75</v>
      </c>
      <c r="U42" s="285">
        <f t="shared" si="14"/>
        <v>0.5</v>
      </c>
      <c r="V42" s="286">
        <f t="shared" si="15"/>
        <v>1.5</v>
      </c>
      <c r="W42" s="308">
        <f t="shared" si="16"/>
        <v>1.3783783783783783</v>
      </c>
      <c r="X42" s="285">
        <v>2.324324324324324</v>
      </c>
      <c r="Y42" s="286">
        <v>1.4864864864864864</v>
      </c>
      <c r="Z42" s="543">
        <v>1.27</v>
      </c>
      <c r="AA42" s="437">
        <v>1.38</v>
      </c>
      <c r="AB42" s="372">
        <v>1.22</v>
      </c>
    </row>
    <row r="43" spans="1:28" s="3" customFormat="1" ht="13.5" customHeight="1">
      <c r="A43" s="758"/>
      <c r="B43" s="545" t="s">
        <v>20</v>
      </c>
      <c r="C43" s="234">
        <v>4</v>
      </c>
      <c r="D43" s="284">
        <v>1</v>
      </c>
      <c r="E43" s="284">
        <v>7</v>
      </c>
      <c r="F43" s="284">
        <v>22</v>
      </c>
      <c r="G43" s="284">
        <v>1</v>
      </c>
      <c r="H43" s="284">
        <v>6</v>
      </c>
      <c r="I43" s="236">
        <v>6</v>
      </c>
      <c r="J43" s="485">
        <f t="shared" si="8"/>
        <v>47</v>
      </c>
      <c r="K43" s="284">
        <v>93</v>
      </c>
      <c r="L43" s="236">
        <v>50</v>
      </c>
      <c r="M43" s="542">
        <v>3620</v>
      </c>
      <c r="N43" s="284">
        <v>4739</v>
      </c>
      <c r="O43" s="236">
        <v>4578</v>
      </c>
      <c r="P43" s="302">
        <f t="shared" si="9"/>
        <v>1.3333333333333333</v>
      </c>
      <c r="Q43" s="285">
        <f t="shared" si="10"/>
        <v>0.16666666666666666</v>
      </c>
      <c r="R43" s="285">
        <f t="shared" si="11"/>
        <v>1.4</v>
      </c>
      <c r="S43" s="285">
        <f t="shared" si="12"/>
        <v>2</v>
      </c>
      <c r="T43" s="285">
        <f t="shared" si="13"/>
        <v>0.25</v>
      </c>
      <c r="U43" s="285">
        <f t="shared" si="14"/>
        <v>1.5</v>
      </c>
      <c r="V43" s="286">
        <f t="shared" si="15"/>
        <v>1.5</v>
      </c>
      <c r="W43" s="308">
        <f t="shared" si="16"/>
        <v>1.2702702702702702</v>
      </c>
      <c r="X43" s="285">
        <v>2.5135135135135136</v>
      </c>
      <c r="Y43" s="286">
        <v>1.3513513513513513</v>
      </c>
      <c r="Z43" s="543">
        <v>1.15</v>
      </c>
      <c r="AA43" s="437">
        <v>1.5</v>
      </c>
      <c r="AB43" s="372">
        <v>1.45</v>
      </c>
    </row>
    <row r="44" spans="1:28" s="3" customFormat="1" ht="13.5" customHeight="1">
      <c r="A44" s="759"/>
      <c r="B44" s="546" t="s">
        <v>21</v>
      </c>
      <c r="C44" s="253">
        <v>7</v>
      </c>
      <c r="D44" s="288">
        <v>2</v>
      </c>
      <c r="E44" s="288">
        <v>9</v>
      </c>
      <c r="F44" s="288">
        <v>28</v>
      </c>
      <c r="G44" s="288">
        <v>3</v>
      </c>
      <c r="H44" s="288">
        <v>3</v>
      </c>
      <c r="I44" s="255">
        <v>14</v>
      </c>
      <c r="J44" s="547">
        <f t="shared" si="8"/>
        <v>66</v>
      </c>
      <c r="K44" s="288">
        <v>113</v>
      </c>
      <c r="L44" s="255">
        <v>59</v>
      </c>
      <c r="M44" s="548">
        <v>4251</v>
      </c>
      <c r="N44" s="288">
        <v>4867</v>
      </c>
      <c r="O44" s="255">
        <v>4488</v>
      </c>
      <c r="P44" s="310">
        <f t="shared" si="9"/>
        <v>2.3333333333333335</v>
      </c>
      <c r="Q44" s="289">
        <f t="shared" si="10"/>
        <v>0.3333333333333333</v>
      </c>
      <c r="R44" s="289">
        <f t="shared" si="11"/>
        <v>1.8</v>
      </c>
      <c r="S44" s="289">
        <f t="shared" si="12"/>
        <v>2.5454545454545454</v>
      </c>
      <c r="T44" s="289">
        <f t="shared" si="13"/>
        <v>0.75</v>
      </c>
      <c r="U44" s="289">
        <f t="shared" si="14"/>
        <v>0.75</v>
      </c>
      <c r="V44" s="290">
        <f t="shared" si="15"/>
        <v>3.5</v>
      </c>
      <c r="W44" s="312">
        <f t="shared" si="16"/>
        <v>1.7837837837837838</v>
      </c>
      <c r="X44" s="289">
        <v>3.054054054054054</v>
      </c>
      <c r="Y44" s="290">
        <v>1.5945945945945945</v>
      </c>
      <c r="Z44" s="549">
        <v>1.35</v>
      </c>
      <c r="AA44" s="446">
        <v>1.54</v>
      </c>
      <c r="AB44" s="374">
        <v>1.42</v>
      </c>
    </row>
    <row r="45" spans="1:28" s="3" customFormat="1" ht="13.5" customHeight="1">
      <c r="A45" s="757">
        <v>6</v>
      </c>
      <c r="B45" s="545" t="s">
        <v>22</v>
      </c>
      <c r="C45" s="234">
        <v>4</v>
      </c>
      <c r="D45" s="284">
        <v>6</v>
      </c>
      <c r="E45" s="284">
        <v>7</v>
      </c>
      <c r="F45" s="284">
        <v>19</v>
      </c>
      <c r="G45" s="284">
        <v>4</v>
      </c>
      <c r="H45" s="284">
        <v>13</v>
      </c>
      <c r="I45" s="236">
        <v>14</v>
      </c>
      <c r="J45" s="485">
        <f t="shared" si="8"/>
        <v>67</v>
      </c>
      <c r="K45" s="284">
        <v>74</v>
      </c>
      <c r="L45" s="236">
        <v>61</v>
      </c>
      <c r="M45" s="542">
        <v>4259</v>
      </c>
      <c r="N45" s="284">
        <v>4100</v>
      </c>
      <c r="O45" s="236">
        <v>4693</v>
      </c>
      <c r="P45" s="302">
        <f t="shared" si="9"/>
        <v>1.3333333333333333</v>
      </c>
      <c r="Q45" s="285">
        <f t="shared" si="10"/>
        <v>1</v>
      </c>
      <c r="R45" s="285">
        <f t="shared" si="11"/>
        <v>1.4</v>
      </c>
      <c r="S45" s="285">
        <f t="shared" si="12"/>
        <v>1.7272727272727273</v>
      </c>
      <c r="T45" s="285">
        <f t="shared" si="13"/>
        <v>1</v>
      </c>
      <c r="U45" s="285">
        <f t="shared" si="14"/>
        <v>3.25</v>
      </c>
      <c r="V45" s="309">
        <f t="shared" si="15"/>
        <v>3.5</v>
      </c>
      <c r="W45" s="308">
        <f t="shared" si="16"/>
        <v>1.8108108108108107</v>
      </c>
      <c r="X45" s="285">
        <v>2</v>
      </c>
      <c r="Y45" s="286">
        <v>1.64864864864865</v>
      </c>
      <c r="Z45" s="543">
        <v>1.35</v>
      </c>
      <c r="AA45" s="437">
        <v>1.3</v>
      </c>
      <c r="AB45" s="372">
        <v>1.49</v>
      </c>
    </row>
    <row r="46" spans="1:28" s="3" customFormat="1" ht="13.5" customHeight="1">
      <c r="A46" s="758"/>
      <c r="B46" s="545" t="s">
        <v>23</v>
      </c>
      <c r="C46" s="234">
        <v>3</v>
      </c>
      <c r="D46" s="284">
        <v>3</v>
      </c>
      <c r="E46" s="284">
        <v>1</v>
      </c>
      <c r="F46" s="284">
        <v>28</v>
      </c>
      <c r="G46" s="284">
        <v>0</v>
      </c>
      <c r="H46" s="284">
        <v>5</v>
      </c>
      <c r="I46" s="236">
        <v>6</v>
      </c>
      <c r="J46" s="485">
        <f t="shared" si="8"/>
        <v>46</v>
      </c>
      <c r="K46" s="284">
        <v>73</v>
      </c>
      <c r="L46" s="236">
        <v>48</v>
      </c>
      <c r="M46" s="542">
        <v>4039</v>
      </c>
      <c r="N46" s="284">
        <v>4297</v>
      </c>
      <c r="O46" s="236">
        <v>4442</v>
      </c>
      <c r="P46" s="302">
        <f t="shared" si="9"/>
        <v>1</v>
      </c>
      <c r="Q46" s="285">
        <f t="shared" si="10"/>
        <v>0.5</v>
      </c>
      <c r="R46" s="285">
        <f t="shared" si="11"/>
        <v>0.2</v>
      </c>
      <c r="S46" s="285">
        <f t="shared" si="12"/>
        <v>2.5454545454545454</v>
      </c>
      <c r="T46" s="285">
        <f t="shared" si="13"/>
        <v>0</v>
      </c>
      <c r="U46" s="285">
        <f t="shared" si="14"/>
        <v>1.25</v>
      </c>
      <c r="V46" s="309">
        <f t="shared" si="15"/>
        <v>1.5</v>
      </c>
      <c r="W46" s="308">
        <f t="shared" si="16"/>
        <v>1.2432432432432432</v>
      </c>
      <c r="X46" s="285">
        <v>1.972972972972973</v>
      </c>
      <c r="Y46" s="286">
        <v>1.2972972972972974</v>
      </c>
      <c r="Z46" s="543">
        <v>1.28</v>
      </c>
      <c r="AA46" s="437">
        <v>1.36</v>
      </c>
      <c r="AB46" s="372">
        <v>1.41</v>
      </c>
    </row>
    <row r="47" spans="1:28" s="3" customFormat="1" ht="13.5" customHeight="1">
      <c r="A47" s="758"/>
      <c r="B47" s="545" t="s">
        <v>24</v>
      </c>
      <c r="C47" s="234">
        <v>8</v>
      </c>
      <c r="D47" s="284">
        <v>5</v>
      </c>
      <c r="E47" s="284">
        <v>8</v>
      </c>
      <c r="F47" s="284">
        <v>35</v>
      </c>
      <c r="G47" s="284">
        <v>1</v>
      </c>
      <c r="H47" s="284">
        <v>14</v>
      </c>
      <c r="I47" s="236">
        <v>9</v>
      </c>
      <c r="J47" s="485">
        <f t="shared" si="8"/>
        <v>80</v>
      </c>
      <c r="K47" s="284">
        <v>61</v>
      </c>
      <c r="L47" s="236">
        <v>54</v>
      </c>
      <c r="M47" s="542">
        <v>3587</v>
      </c>
      <c r="N47" s="284">
        <v>3693</v>
      </c>
      <c r="O47" s="236">
        <v>4089</v>
      </c>
      <c r="P47" s="302">
        <f t="shared" si="9"/>
        <v>2.6666666666666665</v>
      </c>
      <c r="Q47" s="285">
        <f t="shared" si="10"/>
        <v>0.8333333333333334</v>
      </c>
      <c r="R47" s="285">
        <f t="shared" si="11"/>
        <v>1.6</v>
      </c>
      <c r="S47" s="285">
        <f t="shared" si="12"/>
        <v>3.1818181818181817</v>
      </c>
      <c r="T47" s="285">
        <f t="shared" si="13"/>
        <v>0.25</v>
      </c>
      <c r="U47" s="285">
        <f t="shared" si="14"/>
        <v>3.5</v>
      </c>
      <c r="V47" s="309">
        <f t="shared" si="15"/>
        <v>2.25</v>
      </c>
      <c r="W47" s="308">
        <f t="shared" si="16"/>
        <v>2.1621621621621623</v>
      </c>
      <c r="X47" s="285">
        <v>1.6486486486486487</v>
      </c>
      <c r="Y47" s="286">
        <v>1.4594594594594594</v>
      </c>
      <c r="Z47" s="543">
        <v>1.14</v>
      </c>
      <c r="AA47" s="437">
        <v>1.17</v>
      </c>
      <c r="AB47" s="372">
        <v>1.3</v>
      </c>
    </row>
    <row r="48" spans="1:28" s="3" customFormat="1" ht="13.5" customHeight="1">
      <c r="A48" s="759"/>
      <c r="B48" s="546">
        <v>26</v>
      </c>
      <c r="C48" s="253">
        <v>1</v>
      </c>
      <c r="D48" s="288">
        <v>8</v>
      </c>
      <c r="E48" s="288">
        <v>1</v>
      </c>
      <c r="F48" s="288">
        <v>30</v>
      </c>
      <c r="G48" s="288">
        <v>1</v>
      </c>
      <c r="H48" s="288">
        <v>7</v>
      </c>
      <c r="I48" s="255">
        <v>11</v>
      </c>
      <c r="J48" s="547">
        <f t="shared" si="8"/>
        <v>59</v>
      </c>
      <c r="K48" s="288">
        <v>40</v>
      </c>
      <c r="L48" s="255">
        <v>36</v>
      </c>
      <c r="M48" s="548">
        <v>3247</v>
      </c>
      <c r="N48" s="288">
        <v>3208</v>
      </c>
      <c r="O48" s="255">
        <v>3859</v>
      </c>
      <c r="P48" s="310">
        <f t="shared" si="9"/>
        <v>0.3333333333333333</v>
      </c>
      <c r="Q48" s="289">
        <f t="shared" si="10"/>
        <v>1.3333333333333333</v>
      </c>
      <c r="R48" s="289">
        <f t="shared" si="11"/>
        <v>0.2</v>
      </c>
      <c r="S48" s="289">
        <f t="shared" si="12"/>
        <v>2.727272727272727</v>
      </c>
      <c r="T48" s="289">
        <f t="shared" si="13"/>
        <v>0.25</v>
      </c>
      <c r="U48" s="289">
        <f t="shared" si="14"/>
        <v>1.75</v>
      </c>
      <c r="V48" s="311">
        <f t="shared" si="15"/>
        <v>2.75</v>
      </c>
      <c r="W48" s="312">
        <f t="shared" si="16"/>
        <v>1.5945945945945945</v>
      </c>
      <c r="X48" s="289">
        <v>1.0810810810810811</v>
      </c>
      <c r="Y48" s="290">
        <v>0.972972972972973</v>
      </c>
      <c r="Z48" s="549">
        <v>1.03</v>
      </c>
      <c r="AA48" s="446">
        <v>1.02</v>
      </c>
      <c r="AB48" s="374">
        <v>1.22</v>
      </c>
    </row>
    <row r="49" spans="1:28" s="3" customFormat="1" ht="13.5" customHeight="1">
      <c r="A49" s="757">
        <v>7</v>
      </c>
      <c r="B49" s="545" t="s">
        <v>26</v>
      </c>
      <c r="C49" s="234">
        <v>5</v>
      </c>
      <c r="D49" s="284">
        <v>8</v>
      </c>
      <c r="E49" s="284">
        <v>1</v>
      </c>
      <c r="F49" s="284">
        <v>35</v>
      </c>
      <c r="G49" s="284">
        <v>2</v>
      </c>
      <c r="H49" s="284">
        <v>9</v>
      </c>
      <c r="I49" s="236">
        <v>7</v>
      </c>
      <c r="J49" s="485">
        <f t="shared" si="8"/>
        <v>67</v>
      </c>
      <c r="K49" s="284">
        <v>32</v>
      </c>
      <c r="L49" s="236">
        <v>45</v>
      </c>
      <c r="M49" s="542">
        <v>3024</v>
      </c>
      <c r="N49" s="284">
        <v>2935</v>
      </c>
      <c r="O49" s="236">
        <v>3390</v>
      </c>
      <c r="P49" s="302">
        <f t="shared" si="9"/>
        <v>1.6666666666666667</v>
      </c>
      <c r="Q49" s="285">
        <f t="shared" si="10"/>
        <v>1.3333333333333333</v>
      </c>
      <c r="R49" s="285">
        <f t="shared" si="11"/>
        <v>0.2</v>
      </c>
      <c r="S49" s="285">
        <f t="shared" si="12"/>
        <v>3.1818181818181817</v>
      </c>
      <c r="T49" s="285">
        <f t="shared" si="13"/>
        <v>0.5</v>
      </c>
      <c r="U49" s="285">
        <f t="shared" si="14"/>
        <v>2.25</v>
      </c>
      <c r="V49" s="286">
        <f t="shared" si="15"/>
        <v>1.75</v>
      </c>
      <c r="W49" s="308">
        <f t="shared" si="16"/>
        <v>1.8108108108108107</v>
      </c>
      <c r="X49" s="285">
        <v>0.8648648648648649</v>
      </c>
      <c r="Y49" s="286">
        <v>1.2162162162162162</v>
      </c>
      <c r="Z49" s="543">
        <v>0.96</v>
      </c>
      <c r="AA49" s="437">
        <v>0.93</v>
      </c>
      <c r="AB49" s="372">
        <v>1.07</v>
      </c>
    </row>
    <row r="50" spans="1:28" s="3" customFormat="1" ht="13.5" customHeight="1">
      <c r="A50" s="758"/>
      <c r="B50" s="545" t="s">
        <v>27</v>
      </c>
      <c r="C50" s="234">
        <v>3</v>
      </c>
      <c r="D50" s="284">
        <v>6</v>
      </c>
      <c r="E50" s="284">
        <v>2</v>
      </c>
      <c r="F50" s="284">
        <v>33</v>
      </c>
      <c r="G50" s="284">
        <v>2</v>
      </c>
      <c r="H50" s="284">
        <v>8</v>
      </c>
      <c r="I50" s="236">
        <v>7</v>
      </c>
      <c r="J50" s="485">
        <f t="shared" si="8"/>
        <v>61</v>
      </c>
      <c r="K50" s="284">
        <v>35</v>
      </c>
      <c r="L50" s="236">
        <v>44</v>
      </c>
      <c r="M50" s="542">
        <v>2641</v>
      </c>
      <c r="N50" s="284">
        <v>3035</v>
      </c>
      <c r="O50" s="236">
        <v>3454</v>
      </c>
      <c r="P50" s="302">
        <f t="shared" si="9"/>
        <v>1</v>
      </c>
      <c r="Q50" s="285">
        <f t="shared" si="10"/>
        <v>1</v>
      </c>
      <c r="R50" s="285">
        <f t="shared" si="11"/>
        <v>0.4</v>
      </c>
      <c r="S50" s="285">
        <f t="shared" si="12"/>
        <v>3</v>
      </c>
      <c r="T50" s="285">
        <f t="shared" si="13"/>
        <v>0.5</v>
      </c>
      <c r="U50" s="285">
        <f t="shared" si="14"/>
        <v>2</v>
      </c>
      <c r="V50" s="286">
        <f t="shared" si="15"/>
        <v>1.75</v>
      </c>
      <c r="W50" s="308">
        <f t="shared" si="16"/>
        <v>1.6486486486486487</v>
      </c>
      <c r="X50" s="285">
        <v>0.9459459459459459</v>
      </c>
      <c r="Y50" s="286">
        <v>1.1891891891891893</v>
      </c>
      <c r="Z50" s="543">
        <v>0.84</v>
      </c>
      <c r="AA50" s="437">
        <v>0.97</v>
      </c>
      <c r="AB50" s="372">
        <v>1.1</v>
      </c>
    </row>
    <row r="51" spans="1:28" s="3" customFormat="1" ht="13.5" customHeight="1">
      <c r="A51" s="758"/>
      <c r="B51" s="545" t="s">
        <v>28</v>
      </c>
      <c r="C51" s="234">
        <v>2</v>
      </c>
      <c r="D51" s="284">
        <v>8</v>
      </c>
      <c r="E51" s="284">
        <v>1</v>
      </c>
      <c r="F51" s="284">
        <v>24</v>
      </c>
      <c r="G51" s="284">
        <v>1</v>
      </c>
      <c r="H51" s="284">
        <v>10</v>
      </c>
      <c r="I51" s="236">
        <v>7</v>
      </c>
      <c r="J51" s="485">
        <f t="shared" si="8"/>
        <v>53</v>
      </c>
      <c r="K51" s="284">
        <v>22</v>
      </c>
      <c r="L51" s="236">
        <v>33</v>
      </c>
      <c r="M51" s="542">
        <v>2444</v>
      </c>
      <c r="N51" s="284">
        <v>2272</v>
      </c>
      <c r="O51" s="236">
        <v>2427</v>
      </c>
      <c r="P51" s="302">
        <f t="shared" si="9"/>
        <v>0.6666666666666666</v>
      </c>
      <c r="Q51" s="285">
        <f t="shared" si="10"/>
        <v>1.3333333333333333</v>
      </c>
      <c r="R51" s="285">
        <f t="shared" si="11"/>
        <v>0.2</v>
      </c>
      <c r="S51" s="285">
        <f t="shared" si="12"/>
        <v>2.1818181818181817</v>
      </c>
      <c r="T51" s="285">
        <f t="shared" si="13"/>
        <v>0.25</v>
      </c>
      <c r="U51" s="285">
        <f t="shared" si="14"/>
        <v>2.5</v>
      </c>
      <c r="V51" s="286">
        <f t="shared" si="15"/>
        <v>1.75</v>
      </c>
      <c r="W51" s="308">
        <f t="shared" si="16"/>
        <v>1.4324324324324325</v>
      </c>
      <c r="X51" s="285">
        <v>0.5945945945945946</v>
      </c>
      <c r="Y51" s="286">
        <v>0.8918918918918919</v>
      </c>
      <c r="Z51" s="543">
        <v>0.77</v>
      </c>
      <c r="AA51" s="437">
        <v>0.72</v>
      </c>
      <c r="AB51" s="372">
        <v>0.77</v>
      </c>
    </row>
    <row r="52" spans="1:28" s="3" customFormat="1" ht="13.5" customHeight="1">
      <c r="A52" s="759"/>
      <c r="B52" s="545" t="s">
        <v>29</v>
      </c>
      <c r="C52" s="234">
        <v>1</v>
      </c>
      <c r="D52" s="284">
        <v>0</v>
      </c>
      <c r="E52" s="284">
        <v>0</v>
      </c>
      <c r="F52" s="284">
        <v>18</v>
      </c>
      <c r="G52" s="284">
        <v>2</v>
      </c>
      <c r="H52" s="284">
        <v>13</v>
      </c>
      <c r="I52" s="236">
        <v>5</v>
      </c>
      <c r="J52" s="485">
        <f t="shared" si="8"/>
        <v>39</v>
      </c>
      <c r="K52" s="284">
        <v>30</v>
      </c>
      <c r="L52" s="255">
        <v>22</v>
      </c>
      <c r="M52" s="548">
        <v>2184</v>
      </c>
      <c r="N52" s="288">
        <v>2319</v>
      </c>
      <c r="O52" s="255">
        <v>2364</v>
      </c>
      <c r="P52" s="310">
        <f t="shared" si="9"/>
        <v>0.3333333333333333</v>
      </c>
      <c r="Q52" s="289">
        <f t="shared" si="10"/>
        <v>0</v>
      </c>
      <c r="R52" s="289">
        <f t="shared" si="11"/>
        <v>0</v>
      </c>
      <c r="S52" s="289">
        <f t="shared" si="12"/>
        <v>1.6363636363636365</v>
      </c>
      <c r="T52" s="289">
        <f t="shared" si="13"/>
        <v>0.5</v>
      </c>
      <c r="U52" s="289">
        <f t="shared" si="14"/>
        <v>3.25</v>
      </c>
      <c r="V52" s="290">
        <f t="shared" si="15"/>
        <v>1.25</v>
      </c>
      <c r="W52" s="312">
        <f t="shared" si="16"/>
        <v>1.054054054054054</v>
      </c>
      <c r="X52" s="289">
        <v>0.8108108108108109</v>
      </c>
      <c r="Y52" s="290">
        <v>0.5945945945945946</v>
      </c>
      <c r="Z52" s="549">
        <v>0.69</v>
      </c>
      <c r="AA52" s="446">
        <v>0.74</v>
      </c>
      <c r="AB52" s="372">
        <v>0.75</v>
      </c>
    </row>
    <row r="53" spans="1:28" s="3" customFormat="1" ht="13.5" customHeight="1">
      <c r="A53" s="757">
        <v>8</v>
      </c>
      <c r="B53" s="562" t="s">
        <v>30</v>
      </c>
      <c r="C53" s="275">
        <v>3</v>
      </c>
      <c r="D53" s="450">
        <v>5</v>
      </c>
      <c r="E53" s="450">
        <v>1</v>
      </c>
      <c r="F53" s="450">
        <v>12</v>
      </c>
      <c r="G53" s="450">
        <v>2</v>
      </c>
      <c r="H53" s="450">
        <v>5</v>
      </c>
      <c r="I53" s="277">
        <v>6</v>
      </c>
      <c r="J53" s="551">
        <f t="shared" si="8"/>
        <v>34</v>
      </c>
      <c r="K53" s="450">
        <v>19</v>
      </c>
      <c r="L53" s="236">
        <v>29</v>
      </c>
      <c r="M53" s="542">
        <v>2027</v>
      </c>
      <c r="N53" s="284">
        <v>2092</v>
      </c>
      <c r="O53" s="236">
        <v>1859</v>
      </c>
      <c r="P53" s="302">
        <f t="shared" si="9"/>
        <v>1</v>
      </c>
      <c r="Q53" s="285">
        <f t="shared" si="10"/>
        <v>0.8333333333333334</v>
      </c>
      <c r="R53" s="285">
        <f t="shared" si="11"/>
        <v>0.2</v>
      </c>
      <c r="S53" s="285">
        <f t="shared" si="12"/>
        <v>1.0909090909090908</v>
      </c>
      <c r="T53" s="285">
        <f t="shared" si="13"/>
        <v>0.5</v>
      </c>
      <c r="U53" s="285">
        <f t="shared" si="14"/>
        <v>1.25</v>
      </c>
      <c r="V53" s="286">
        <f t="shared" si="15"/>
        <v>1.5</v>
      </c>
      <c r="W53" s="308">
        <f t="shared" si="16"/>
        <v>0.918918918918919</v>
      </c>
      <c r="X53" s="285">
        <v>0.5135135135135135</v>
      </c>
      <c r="Y53" s="286">
        <v>0.7837837837837838</v>
      </c>
      <c r="Z53" s="543">
        <v>0.64</v>
      </c>
      <c r="AA53" s="437">
        <v>0.66</v>
      </c>
      <c r="AB53" s="487">
        <v>0.59</v>
      </c>
    </row>
    <row r="54" spans="1:28" s="3" customFormat="1" ht="13.5" customHeight="1">
      <c r="A54" s="758"/>
      <c r="B54" s="545" t="s">
        <v>31</v>
      </c>
      <c r="C54" s="234">
        <v>3</v>
      </c>
      <c r="D54" s="284">
        <v>2</v>
      </c>
      <c r="E54" s="284">
        <v>0</v>
      </c>
      <c r="F54" s="284">
        <v>19</v>
      </c>
      <c r="G54" s="284">
        <v>1</v>
      </c>
      <c r="H54" s="284">
        <v>3</v>
      </c>
      <c r="I54" s="236">
        <v>3</v>
      </c>
      <c r="J54" s="485">
        <f t="shared" si="8"/>
        <v>31</v>
      </c>
      <c r="K54" s="284">
        <v>20</v>
      </c>
      <c r="L54" s="236">
        <v>23</v>
      </c>
      <c r="M54" s="542">
        <v>1775</v>
      </c>
      <c r="N54" s="284">
        <v>1915</v>
      </c>
      <c r="O54" s="236">
        <v>1813</v>
      </c>
      <c r="P54" s="302">
        <f t="shared" si="9"/>
        <v>1</v>
      </c>
      <c r="Q54" s="285">
        <f t="shared" si="10"/>
        <v>0.3333333333333333</v>
      </c>
      <c r="R54" s="285">
        <f t="shared" si="11"/>
        <v>0</v>
      </c>
      <c r="S54" s="285">
        <f t="shared" si="12"/>
        <v>1.7272727272727273</v>
      </c>
      <c r="T54" s="285">
        <f t="shared" si="13"/>
        <v>0.25</v>
      </c>
      <c r="U54" s="285">
        <f t="shared" si="14"/>
        <v>0.75</v>
      </c>
      <c r="V54" s="309">
        <f t="shared" si="15"/>
        <v>0.75</v>
      </c>
      <c r="W54" s="308">
        <f t="shared" si="16"/>
        <v>0.8378378378378378</v>
      </c>
      <c r="X54" s="285">
        <v>0.5405405405405406</v>
      </c>
      <c r="Y54" s="286">
        <v>0.6216216216216216</v>
      </c>
      <c r="Z54" s="543">
        <v>0.57</v>
      </c>
      <c r="AA54" s="437">
        <v>0.62</v>
      </c>
      <c r="AB54" s="372">
        <v>0.59</v>
      </c>
    </row>
    <row r="55" spans="1:28" s="3" customFormat="1" ht="13.5" customHeight="1">
      <c r="A55" s="758"/>
      <c r="B55" s="545" t="s">
        <v>32</v>
      </c>
      <c r="C55" s="234">
        <v>3</v>
      </c>
      <c r="D55" s="284">
        <v>1</v>
      </c>
      <c r="E55" s="284">
        <v>1</v>
      </c>
      <c r="F55" s="284">
        <v>5</v>
      </c>
      <c r="G55" s="284">
        <v>1</v>
      </c>
      <c r="H55" s="284">
        <v>3</v>
      </c>
      <c r="I55" s="236">
        <v>9</v>
      </c>
      <c r="J55" s="485">
        <f t="shared" si="8"/>
        <v>23</v>
      </c>
      <c r="K55" s="284">
        <v>21</v>
      </c>
      <c r="L55" s="236">
        <v>37</v>
      </c>
      <c r="M55" s="542">
        <v>1474</v>
      </c>
      <c r="N55" s="284">
        <v>1657</v>
      </c>
      <c r="O55" s="236">
        <v>1374</v>
      </c>
      <c r="P55" s="302">
        <f t="shared" si="9"/>
        <v>1</v>
      </c>
      <c r="Q55" s="285">
        <f t="shared" si="10"/>
        <v>0.16666666666666666</v>
      </c>
      <c r="R55" s="285">
        <f t="shared" si="11"/>
        <v>0.2</v>
      </c>
      <c r="S55" s="285">
        <f t="shared" si="12"/>
        <v>0.45454545454545453</v>
      </c>
      <c r="T55" s="285">
        <f t="shared" si="13"/>
        <v>0.25</v>
      </c>
      <c r="U55" s="285">
        <f t="shared" si="14"/>
        <v>0.75</v>
      </c>
      <c r="V55" s="309">
        <f t="shared" si="15"/>
        <v>2.25</v>
      </c>
      <c r="W55" s="308">
        <f t="shared" si="16"/>
        <v>0.6216216216216216</v>
      </c>
      <c r="X55" s="285">
        <v>0.5675675675675675</v>
      </c>
      <c r="Y55" s="286">
        <v>1</v>
      </c>
      <c r="Z55" s="543">
        <v>0.49</v>
      </c>
      <c r="AA55" s="437">
        <v>0.55</v>
      </c>
      <c r="AB55" s="372">
        <v>0.46</v>
      </c>
    </row>
    <row r="56" spans="1:28" s="3" customFormat="1" ht="13.5" customHeight="1">
      <c r="A56" s="758"/>
      <c r="B56" s="545" t="s">
        <v>33</v>
      </c>
      <c r="C56" s="234">
        <v>7</v>
      </c>
      <c r="D56" s="284">
        <v>3</v>
      </c>
      <c r="E56" s="284">
        <v>1</v>
      </c>
      <c r="F56" s="284">
        <v>14</v>
      </c>
      <c r="G56" s="284">
        <v>1</v>
      </c>
      <c r="H56" s="284">
        <v>2</v>
      </c>
      <c r="I56" s="236">
        <v>1</v>
      </c>
      <c r="J56" s="485">
        <f t="shared" si="8"/>
        <v>29</v>
      </c>
      <c r="K56" s="284">
        <v>24</v>
      </c>
      <c r="L56" s="236">
        <v>25</v>
      </c>
      <c r="M56" s="542">
        <v>1750</v>
      </c>
      <c r="N56" s="284">
        <v>1698</v>
      </c>
      <c r="O56" s="236">
        <v>1666</v>
      </c>
      <c r="P56" s="302">
        <f t="shared" si="9"/>
        <v>2.3333333333333335</v>
      </c>
      <c r="Q56" s="285">
        <f t="shared" si="10"/>
        <v>0.5</v>
      </c>
      <c r="R56" s="285">
        <f t="shared" si="11"/>
        <v>0.2</v>
      </c>
      <c r="S56" s="285">
        <f t="shared" si="12"/>
        <v>1.2727272727272727</v>
      </c>
      <c r="T56" s="285">
        <f t="shared" si="13"/>
        <v>0.25</v>
      </c>
      <c r="U56" s="285">
        <f t="shared" si="14"/>
        <v>0.5</v>
      </c>
      <c r="V56" s="309">
        <f t="shared" si="15"/>
        <v>0.25</v>
      </c>
      <c r="W56" s="308">
        <f t="shared" si="16"/>
        <v>0.7837837837837838</v>
      </c>
      <c r="X56" s="285">
        <v>0.6486486486486487</v>
      </c>
      <c r="Y56" s="286">
        <v>0.6756756756756757</v>
      </c>
      <c r="Z56" s="543">
        <v>0.56</v>
      </c>
      <c r="AA56" s="437">
        <v>0.54</v>
      </c>
      <c r="AB56" s="372">
        <v>0.53</v>
      </c>
    </row>
    <row r="57" spans="1:28" s="3" customFormat="1" ht="13.5" customHeight="1">
      <c r="A57" s="759"/>
      <c r="B57" s="546" t="s">
        <v>34</v>
      </c>
      <c r="C57" s="253">
        <v>2</v>
      </c>
      <c r="D57" s="288">
        <v>2</v>
      </c>
      <c r="E57" s="288">
        <v>5</v>
      </c>
      <c r="F57" s="288">
        <v>8</v>
      </c>
      <c r="G57" s="288">
        <v>4</v>
      </c>
      <c r="H57" s="288">
        <v>2</v>
      </c>
      <c r="I57" s="255">
        <v>13</v>
      </c>
      <c r="J57" s="547">
        <f t="shared" si="8"/>
        <v>36</v>
      </c>
      <c r="K57" s="288">
        <v>18</v>
      </c>
      <c r="L57" s="255">
        <v>23</v>
      </c>
      <c r="M57" s="542">
        <v>1327</v>
      </c>
      <c r="N57" s="288">
        <v>1113</v>
      </c>
      <c r="O57" s="255">
        <v>1199</v>
      </c>
      <c r="P57" s="310">
        <f t="shared" si="9"/>
        <v>0.6666666666666666</v>
      </c>
      <c r="Q57" s="289">
        <f t="shared" si="10"/>
        <v>0.3333333333333333</v>
      </c>
      <c r="R57" s="289">
        <f t="shared" si="11"/>
        <v>1</v>
      </c>
      <c r="S57" s="289">
        <f t="shared" si="12"/>
        <v>0.7272727272727273</v>
      </c>
      <c r="T57" s="289">
        <f t="shared" si="13"/>
        <v>1</v>
      </c>
      <c r="U57" s="289">
        <f t="shared" si="14"/>
        <v>0.5</v>
      </c>
      <c r="V57" s="311">
        <f t="shared" si="15"/>
        <v>3.25</v>
      </c>
      <c r="W57" s="312">
        <f t="shared" si="16"/>
        <v>0.972972972972973</v>
      </c>
      <c r="X57" s="289">
        <v>0.4864864864864865</v>
      </c>
      <c r="Y57" s="290">
        <v>0.6216216216216216</v>
      </c>
      <c r="Z57" s="543">
        <v>0.42</v>
      </c>
      <c r="AA57" s="446">
        <v>0.36</v>
      </c>
      <c r="AB57" s="374">
        <v>0.38</v>
      </c>
    </row>
    <row r="58" spans="1:28" s="3" customFormat="1" ht="15.75" customHeight="1">
      <c r="A58" s="768" t="s">
        <v>60</v>
      </c>
      <c r="B58" s="769"/>
      <c r="C58" s="7">
        <f aca="true" t="shared" si="17" ref="C58:I58">SUM(C6:C57)</f>
        <v>144</v>
      </c>
      <c r="D58" s="8">
        <f t="shared" si="17"/>
        <v>212</v>
      </c>
      <c r="E58" s="8">
        <f t="shared" si="17"/>
        <v>428</v>
      </c>
      <c r="F58" s="8">
        <f t="shared" si="17"/>
        <v>905</v>
      </c>
      <c r="G58" s="8">
        <f t="shared" si="17"/>
        <v>222</v>
      </c>
      <c r="H58" s="8">
        <f t="shared" si="17"/>
        <v>364</v>
      </c>
      <c r="I58" s="100">
        <f t="shared" si="17"/>
        <v>247</v>
      </c>
      <c r="J58" s="452">
        <f aca="true" t="shared" si="18" ref="J58:W58">SUM(J6:J57)</f>
        <v>2522</v>
      </c>
      <c r="K58" s="8">
        <v>3108</v>
      </c>
      <c r="L58" s="50">
        <v>2660</v>
      </c>
      <c r="M58" s="452">
        <f>SUM(M6:M57)</f>
        <v>165724</v>
      </c>
      <c r="N58" s="8">
        <f t="shared" si="18"/>
        <v>179337</v>
      </c>
      <c r="O58" s="50">
        <f t="shared" si="18"/>
        <v>209646</v>
      </c>
      <c r="P58" s="455">
        <f t="shared" si="18"/>
        <v>48</v>
      </c>
      <c r="Q58" s="11">
        <f t="shared" si="18"/>
        <v>35.33333333333334</v>
      </c>
      <c r="R58" s="11">
        <f t="shared" si="18"/>
        <v>85.60000000000002</v>
      </c>
      <c r="S58" s="11">
        <f t="shared" si="18"/>
        <v>82.2727272727273</v>
      </c>
      <c r="T58" s="11">
        <f t="shared" si="18"/>
        <v>55.5</v>
      </c>
      <c r="U58" s="11">
        <f t="shared" si="18"/>
        <v>91</v>
      </c>
      <c r="V58" s="12">
        <f t="shared" si="18"/>
        <v>61.75</v>
      </c>
      <c r="W58" s="10">
        <f t="shared" si="18"/>
        <v>68.16216216216218</v>
      </c>
      <c r="X58" s="11">
        <v>84</v>
      </c>
      <c r="Y58" s="48">
        <v>71.89189189189193</v>
      </c>
      <c r="Z58" s="72">
        <f>SUM(Z6:Z57)</f>
        <v>52.69000000000001</v>
      </c>
      <c r="AA58" s="11">
        <f>SUM(AA6:AA57)</f>
        <v>57.00999999999999</v>
      </c>
      <c r="AB58" s="12">
        <f>SUM(AB6:AB57)</f>
        <v>66.72</v>
      </c>
    </row>
    <row r="59" spans="2:28" s="563" customFormat="1" ht="13.5" customHeight="1">
      <c r="B59" s="564"/>
      <c r="C59" s="63"/>
      <c r="D59" s="63"/>
      <c r="E59" s="63"/>
      <c r="F59" s="63"/>
      <c r="G59" s="63"/>
      <c r="H59" s="63"/>
      <c r="I59" s="63"/>
      <c r="K59" s="63"/>
      <c r="N59" s="4"/>
      <c r="O59" s="63"/>
      <c r="P59" s="4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</row>
    <row r="60" ht="12">
      <c r="J60" s="4"/>
    </row>
  </sheetData>
  <sheetProtection/>
  <mergeCells count="33">
    <mergeCell ref="M3:O3"/>
    <mergeCell ref="Z3:AB3"/>
    <mergeCell ref="A6:A9"/>
    <mergeCell ref="W3:Y3"/>
    <mergeCell ref="K4:K5"/>
    <mergeCell ref="X4:X5"/>
    <mergeCell ref="Z4:Z5"/>
    <mergeCell ref="A10:A14"/>
    <mergeCell ref="A15:A18"/>
    <mergeCell ref="A23:A27"/>
    <mergeCell ref="A28:A31"/>
    <mergeCell ref="J4:J5"/>
    <mergeCell ref="M4:M5"/>
    <mergeCell ref="P2:AB2"/>
    <mergeCell ref="C2:O2"/>
    <mergeCell ref="C3:I3"/>
    <mergeCell ref="J3:L3"/>
    <mergeCell ref="P3:V3"/>
    <mergeCell ref="A58:B58"/>
    <mergeCell ref="A53:A57"/>
    <mergeCell ref="A49:A52"/>
    <mergeCell ref="A36:A39"/>
    <mergeCell ref="A45:A48"/>
    <mergeCell ref="A40:A44"/>
    <mergeCell ref="Y4:Y5"/>
    <mergeCell ref="AA4:AA5"/>
    <mergeCell ref="AB4:AB5"/>
    <mergeCell ref="L4:L5"/>
    <mergeCell ref="N4:N5"/>
    <mergeCell ref="O4:O5"/>
    <mergeCell ref="W4:W5"/>
    <mergeCell ref="A19:A22"/>
    <mergeCell ref="A32:A35"/>
  </mergeCells>
  <printOptions horizontalCentered="1" verticalCentered="1"/>
  <pageMargins left="0" right="0" top="0" bottom="0.3937007874015748" header="0.4724409448818898" footer="0.15748031496062992"/>
  <pageSetup horizontalDpi="1200" verticalDpi="1200" orientation="landscape" paperSize="9" scale="68" r:id="rId1"/>
  <ignoredErrors>
    <ignoredError sqref="J10:J22 J48" formulaRange="1"/>
    <ignoredError sqref="B6:B24 B25:B45 B46:B5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MATE3</dc:creator>
  <cp:keywords/>
  <dc:description/>
  <cp:lastModifiedBy>MATE3</cp:lastModifiedBy>
  <cp:lastPrinted>2016-03-17T02:44:12Z</cp:lastPrinted>
  <dcterms:created xsi:type="dcterms:W3CDTF">2004-04-12T06:47:10Z</dcterms:created>
  <dcterms:modified xsi:type="dcterms:W3CDTF">2016-03-21T23:41:31Z</dcterms:modified>
  <cp:category/>
  <cp:version/>
  <cp:contentType/>
  <cp:contentStatus/>
</cp:coreProperties>
</file>